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7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drawings/_rels/drawing5.xml.rels" ContentType="application/vnd.openxmlformats-package.relationships+xml"/>
  <Override PartName="/xl/drawings/_rels/drawing6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mmary" sheetId="1" state="visible" r:id="rId2"/>
    <sheet name="59%" sheetId="2" state="visible" r:id="rId3"/>
    <sheet name="58%" sheetId="3" state="visible" r:id="rId4"/>
    <sheet name="57%" sheetId="4" state="visible" r:id="rId5"/>
    <sheet name="56%" sheetId="5" state="visible" r:id="rId6"/>
    <sheet name="55%" sheetId="6" state="visible" r:id="rId7"/>
    <sheet name="54%" sheetId="7" state="visible" r:id="rId8"/>
    <sheet name="Sheet8" sheetId="8" state="visible" r:id="rId9"/>
  </sheets>
  <externalReferences>
    <externalReference r:id="rId10"/>
  </externalReferences>
  <definedNames>
    <definedName function="false" hidden="false" name="CYr" vbProcedure="false">[1]parameters!$B$1</definedName>
    <definedName function="false" hidden="false" name="effortred" vbProcedure="false">[1]parameters!$C$7</definedName>
    <definedName function="false" hidden="false" name="found1755" vbProcedure="false">[1]localcont!$K$10:$K$1765</definedName>
    <definedName function="false" hidden="false" name="maxloc" vbProcedure="false">[1]parameters!$C$20</definedName>
    <definedName function="false" hidden="false" name="town1755" vbProcedure="false">[1]localcont!$E$10:$E$1764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<sst xmlns="http://schemas.openxmlformats.org/spreadsheetml/2006/main" count="3761" uniqueCount="790">
  <si>
    <t xml:space="preserve">59% to 54%</t>
  </si>
  <si>
    <t xml:space="preserve">59/41</t>
  </si>
  <si>
    <t xml:space="preserve">58/42</t>
  </si>
  <si>
    <t xml:space="preserve">57/43</t>
  </si>
  <si>
    <t xml:space="preserve">56/44</t>
  </si>
  <si>
    <t xml:space="preserve">55/45</t>
  </si>
  <si>
    <t xml:space="preserve">54/46</t>
  </si>
  <si>
    <t xml:space="preserve">Required</t>
  </si>
  <si>
    <t xml:space="preserve">required</t>
  </si>
  <si>
    <t xml:space="preserve">target</t>
  </si>
  <si>
    <t xml:space="preserve">FY25</t>
  </si>
  <si>
    <t xml:space="preserve">Contribution</t>
  </si>
  <si>
    <t xml:space="preserve">contribution</t>
  </si>
  <si>
    <t xml:space="preserve">local </t>
  </si>
  <si>
    <t xml:space="preserve">LEA</t>
  </si>
  <si>
    <t xml:space="preserve">Town</t>
  </si>
  <si>
    <t xml:space="preserve">foundation</t>
  </si>
  <si>
    <t xml:space="preserve">Reduction</t>
  </si>
  <si>
    <t xml:space="preserve">share</t>
  </si>
  <si>
    <t xml:space="preserve">Abington</t>
  </si>
  <si>
    <t xml:space="preserve">Acton</t>
  </si>
  <si>
    <t xml:space="preserve">Acushnet</t>
  </si>
  <si>
    <t xml:space="preserve">Adams</t>
  </si>
  <si>
    <t xml:space="preserve">Agawam</t>
  </si>
  <si>
    <t xml:space="preserve">Alford</t>
  </si>
  <si>
    <t xml:space="preserve">Amesbury</t>
  </si>
  <si>
    <t xml:space="preserve">Amherst</t>
  </si>
  <si>
    <t xml:space="preserve">Andover</t>
  </si>
  <si>
    <t xml:space="preserve">Arlington</t>
  </si>
  <si>
    <t xml:space="preserve">Ashburnham</t>
  </si>
  <si>
    <t xml:space="preserve">Ashby</t>
  </si>
  <si>
    <t xml:space="preserve">Ashfield</t>
  </si>
  <si>
    <t xml:space="preserve">Ashland</t>
  </si>
  <si>
    <t xml:space="preserve">Athol</t>
  </si>
  <si>
    <t xml:space="preserve">Attleboro</t>
  </si>
  <si>
    <t xml:space="preserve">Auburn</t>
  </si>
  <si>
    <t xml:space="preserve">Avon</t>
  </si>
  <si>
    <t xml:space="preserve">Ayer</t>
  </si>
  <si>
    <t xml:space="preserve">Barnstable</t>
  </si>
  <si>
    <t xml:space="preserve">Barre</t>
  </si>
  <si>
    <t xml:space="preserve">Becket</t>
  </si>
  <si>
    <t xml:space="preserve">Bedford</t>
  </si>
  <si>
    <t xml:space="preserve">Belchertown</t>
  </si>
  <si>
    <t xml:space="preserve">Bellingham</t>
  </si>
  <si>
    <t xml:space="preserve">Belmont</t>
  </si>
  <si>
    <t xml:space="preserve">Berkley</t>
  </si>
  <si>
    <t xml:space="preserve">Berlin</t>
  </si>
  <si>
    <t xml:space="preserve">Bernardston</t>
  </si>
  <si>
    <t xml:space="preserve">Beverly</t>
  </si>
  <si>
    <t xml:space="preserve">Billerica</t>
  </si>
  <si>
    <t xml:space="preserve">Blackstone</t>
  </si>
  <si>
    <t xml:space="preserve">Blandford</t>
  </si>
  <si>
    <t xml:space="preserve">Bolton</t>
  </si>
  <si>
    <t xml:space="preserve">Boston</t>
  </si>
  <si>
    <t xml:space="preserve">Bourne</t>
  </si>
  <si>
    <t xml:space="preserve">Boxborough</t>
  </si>
  <si>
    <t xml:space="preserve">Boxford</t>
  </si>
  <si>
    <t xml:space="preserve">Boylston</t>
  </si>
  <si>
    <t xml:space="preserve">Braintree</t>
  </si>
  <si>
    <t xml:space="preserve">Brewster</t>
  </si>
  <si>
    <t xml:space="preserve">Bridgewater</t>
  </si>
  <si>
    <t xml:space="preserve">Brimfield</t>
  </si>
  <si>
    <t xml:space="preserve">Brockton</t>
  </si>
  <si>
    <t xml:space="preserve">Brookfield</t>
  </si>
  <si>
    <t xml:space="preserve">Brookline</t>
  </si>
  <si>
    <t xml:space="preserve">Buckland</t>
  </si>
  <si>
    <t xml:space="preserve">Burlington</t>
  </si>
  <si>
    <t xml:space="preserve">Cambridge</t>
  </si>
  <si>
    <t xml:space="preserve">Canton</t>
  </si>
  <si>
    <t xml:space="preserve">Carlisle</t>
  </si>
  <si>
    <t xml:space="preserve">Carver</t>
  </si>
  <si>
    <t xml:space="preserve">Charlemont</t>
  </si>
  <si>
    <t xml:space="preserve">Charlton</t>
  </si>
  <si>
    <t xml:space="preserve">Chatham</t>
  </si>
  <si>
    <t xml:space="preserve">Chelmsford</t>
  </si>
  <si>
    <t xml:space="preserve">Chelsea</t>
  </si>
  <si>
    <t xml:space="preserve">Cheshire</t>
  </si>
  <si>
    <t xml:space="preserve">Chester</t>
  </si>
  <si>
    <t xml:space="preserve">Chesterfield</t>
  </si>
  <si>
    <t xml:space="preserve">Chicopee</t>
  </si>
  <si>
    <t xml:space="preserve">Chilmark</t>
  </si>
  <si>
    <t xml:space="preserve">Clarksburg</t>
  </si>
  <si>
    <t xml:space="preserve">Clinton</t>
  </si>
  <si>
    <t xml:space="preserve">Cohasset</t>
  </si>
  <si>
    <t xml:space="preserve">Colrain</t>
  </si>
  <si>
    <t xml:space="preserve">Concord</t>
  </si>
  <si>
    <t xml:space="preserve">Conway</t>
  </si>
  <si>
    <t xml:space="preserve">Cummington</t>
  </si>
  <si>
    <t xml:space="preserve">Dalton</t>
  </si>
  <si>
    <t xml:space="preserve">Danvers</t>
  </si>
  <si>
    <t xml:space="preserve">Dartmouth</t>
  </si>
  <si>
    <t xml:space="preserve">Dedham</t>
  </si>
  <si>
    <t xml:space="preserve">Deerfield</t>
  </si>
  <si>
    <t xml:space="preserve">Dennis</t>
  </si>
  <si>
    <t xml:space="preserve">Dighton</t>
  </si>
  <si>
    <t xml:space="preserve">Douglas</t>
  </si>
  <si>
    <t xml:space="preserve">Dover</t>
  </si>
  <si>
    <t xml:space="preserve">Dracut</t>
  </si>
  <si>
    <t xml:space="preserve">Dudley</t>
  </si>
  <si>
    <t xml:space="preserve">Dunstable</t>
  </si>
  <si>
    <t xml:space="preserve">Duxbury</t>
  </si>
  <si>
    <t xml:space="preserve">East Bridgewater</t>
  </si>
  <si>
    <t xml:space="preserve">East Brookfield</t>
  </si>
  <si>
    <t xml:space="preserve">Eastham</t>
  </si>
  <si>
    <t xml:space="preserve">Easthampton</t>
  </si>
  <si>
    <t xml:space="preserve">East Longmeadow</t>
  </si>
  <si>
    <t xml:space="preserve">Easton</t>
  </si>
  <si>
    <t xml:space="preserve">Edgartown</t>
  </si>
  <si>
    <t xml:space="preserve">Egremont</t>
  </si>
  <si>
    <t xml:space="preserve">Erving</t>
  </si>
  <si>
    <t xml:space="preserve">Essex</t>
  </si>
  <si>
    <t xml:space="preserve">Everett</t>
  </si>
  <si>
    <t xml:space="preserve">Fairhaven</t>
  </si>
  <si>
    <t xml:space="preserve">Fall River</t>
  </si>
  <si>
    <t xml:space="preserve">Falmouth</t>
  </si>
  <si>
    <t xml:space="preserve">Fitchburg</t>
  </si>
  <si>
    <t xml:space="preserve">Florida</t>
  </si>
  <si>
    <t xml:space="preserve">Foxborough</t>
  </si>
  <si>
    <t xml:space="preserve">Framingham</t>
  </si>
  <si>
    <t xml:space="preserve">Franklin</t>
  </si>
  <si>
    <t xml:space="preserve">Freetown</t>
  </si>
  <si>
    <t xml:space="preserve">Gardner</t>
  </si>
  <si>
    <t xml:space="preserve">Aquinnah</t>
  </si>
  <si>
    <t xml:space="preserve">Georgetown</t>
  </si>
  <si>
    <t xml:space="preserve">Gill</t>
  </si>
  <si>
    <t xml:space="preserve">Gloucester</t>
  </si>
  <si>
    <t xml:space="preserve">Goshen</t>
  </si>
  <si>
    <t xml:space="preserve">Gosnold</t>
  </si>
  <si>
    <t xml:space="preserve">Grafton</t>
  </si>
  <si>
    <t xml:space="preserve">Granby</t>
  </si>
  <si>
    <t xml:space="preserve">Granville</t>
  </si>
  <si>
    <t xml:space="preserve">Great Barrington</t>
  </si>
  <si>
    <t xml:space="preserve">Greenfield</t>
  </si>
  <si>
    <t xml:space="preserve">Groton</t>
  </si>
  <si>
    <t xml:space="preserve">Groveland</t>
  </si>
  <si>
    <t xml:space="preserve">Hadley</t>
  </si>
  <si>
    <t xml:space="preserve">Halifax</t>
  </si>
  <si>
    <t xml:space="preserve">Hamilton</t>
  </si>
  <si>
    <t xml:space="preserve">Hampden</t>
  </si>
  <si>
    <t xml:space="preserve">Hancock</t>
  </si>
  <si>
    <t xml:space="preserve">Hanover</t>
  </si>
  <si>
    <t xml:space="preserve">Hanson</t>
  </si>
  <si>
    <t xml:space="preserve">Hardwick</t>
  </si>
  <si>
    <t xml:space="preserve">Harvard</t>
  </si>
  <si>
    <t xml:space="preserve">Harwich</t>
  </si>
  <si>
    <t xml:space="preserve">Hatfield</t>
  </si>
  <si>
    <t xml:space="preserve">Haverhill</t>
  </si>
  <si>
    <t xml:space="preserve">Hawley</t>
  </si>
  <si>
    <t xml:space="preserve">Heath</t>
  </si>
  <si>
    <t xml:space="preserve">Hingham</t>
  </si>
  <si>
    <t xml:space="preserve">Hinsdale</t>
  </si>
  <si>
    <t xml:space="preserve">Holbrook</t>
  </si>
  <si>
    <t xml:space="preserve">Holden</t>
  </si>
  <si>
    <t xml:space="preserve">Holland</t>
  </si>
  <si>
    <t xml:space="preserve">Holliston</t>
  </si>
  <si>
    <t xml:space="preserve">Holyoke</t>
  </si>
  <si>
    <t xml:space="preserve">Hopedale</t>
  </si>
  <si>
    <t xml:space="preserve">Hopkinton</t>
  </si>
  <si>
    <t xml:space="preserve">Hubbardston</t>
  </si>
  <si>
    <t xml:space="preserve">Hudson</t>
  </si>
  <si>
    <t xml:space="preserve">Hull</t>
  </si>
  <si>
    <t xml:space="preserve">Huntington</t>
  </si>
  <si>
    <t xml:space="preserve">Ipswich</t>
  </si>
  <si>
    <t xml:space="preserve">Kingston</t>
  </si>
  <si>
    <t xml:space="preserve">Lakeville</t>
  </si>
  <si>
    <t xml:space="preserve">Lancaster</t>
  </si>
  <si>
    <t xml:space="preserve">Lanesborough</t>
  </si>
  <si>
    <t xml:space="preserve">Lawrence</t>
  </si>
  <si>
    <t xml:space="preserve">Lee</t>
  </si>
  <si>
    <t xml:space="preserve">Leicester</t>
  </si>
  <si>
    <t xml:space="preserve">Lenox</t>
  </si>
  <si>
    <t xml:space="preserve">Leominster</t>
  </si>
  <si>
    <t xml:space="preserve">Leverett</t>
  </si>
  <si>
    <t xml:space="preserve">Lexington</t>
  </si>
  <si>
    <t xml:space="preserve">Leyden</t>
  </si>
  <si>
    <t xml:space="preserve">Lincoln</t>
  </si>
  <si>
    <t xml:space="preserve">Littleton</t>
  </si>
  <si>
    <t xml:space="preserve">Longmeadow</t>
  </si>
  <si>
    <t xml:space="preserve">Lowell</t>
  </si>
  <si>
    <t xml:space="preserve">Ludlow</t>
  </si>
  <si>
    <t xml:space="preserve">Lunenburg</t>
  </si>
  <si>
    <t xml:space="preserve">Lynn</t>
  </si>
  <si>
    <t xml:space="preserve">Lynnfield</t>
  </si>
  <si>
    <t xml:space="preserve">Malden</t>
  </si>
  <si>
    <t xml:space="preserve">Manchester</t>
  </si>
  <si>
    <t xml:space="preserve">Mansfield</t>
  </si>
  <si>
    <t xml:space="preserve">Marblehead</t>
  </si>
  <si>
    <t xml:space="preserve">Marion</t>
  </si>
  <si>
    <t xml:space="preserve">Marlborough</t>
  </si>
  <si>
    <t xml:space="preserve">Marshfield</t>
  </si>
  <si>
    <t xml:space="preserve">Mashpee</t>
  </si>
  <si>
    <t xml:space="preserve">Mattapoisett</t>
  </si>
  <si>
    <t xml:space="preserve">Maynard</t>
  </si>
  <si>
    <t xml:space="preserve">Medfield</t>
  </si>
  <si>
    <t xml:space="preserve">Medford</t>
  </si>
  <si>
    <t xml:space="preserve">Medway</t>
  </si>
  <si>
    <t xml:space="preserve">Melrose</t>
  </si>
  <si>
    <t xml:space="preserve">Mendon</t>
  </si>
  <si>
    <t xml:space="preserve">Merrimac</t>
  </si>
  <si>
    <t xml:space="preserve">Methuen</t>
  </si>
  <si>
    <t xml:space="preserve">Middleborough</t>
  </si>
  <si>
    <t xml:space="preserve">Middlefield</t>
  </si>
  <si>
    <t xml:space="preserve">Middleton</t>
  </si>
  <si>
    <t xml:space="preserve">Milford</t>
  </si>
  <si>
    <t xml:space="preserve">Millbury</t>
  </si>
  <si>
    <t xml:space="preserve">Millis</t>
  </si>
  <si>
    <t xml:space="preserve">Millville</t>
  </si>
  <si>
    <t xml:space="preserve">Milton</t>
  </si>
  <si>
    <t xml:space="preserve">Monroe</t>
  </si>
  <si>
    <t xml:space="preserve">Monson</t>
  </si>
  <si>
    <t xml:space="preserve">Montague</t>
  </si>
  <si>
    <t xml:space="preserve">Monterey</t>
  </si>
  <si>
    <t xml:space="preserve">Montgomery</t>
  </si>
  <si>
    <t xml:space="preserve">Mount Washington</t>
  </si>
  <si>
    <t xml:space="preserve">Nahant</t>
  </si>
  <si>
    <t xml:space="preserve">Nantucket</t>
  </si>
  <si>
    <t xml:space="preserve">Natick</t>
  </si>
  <si>
    <t xml:space="preserve">Needham</t>
  </si>
  <si>
    <t xml:space="preserve">New Ashford</t>
  </si>
  <si>
    <t xml:space="preserve">New Bedford</t>
  </si>
  <si>
    <t xml:space="preserve">New Braintree</t>
  </si>
  <si>
    <t xml:space="preserve">Newbury</t>
  </si>
  <si>
    <t xml:space="preserve">Newburyport</t>
  </si>
  <si>
    <t xml:space="preserve">New Marlborough</t>
  </si>
  <si>
    <t xml:space="preserve">New Salem</t>
  </si>
  <si>
    <t xml:space="preserve">Newton</t>
  </si>
  <si>
    <t xml:space="preserve">Norfolk</t>
  </si>
  <si>
    <t xml:space="preserve">North Adams</t>
  </si>
  <si>
    <t xml:space="preserve">Northampton</t>
  </si>
  <si>
    <t xml:space="preserve">North Andover</t>
  </si>
  <si>
    <t xml:space="preserve">North Attleborough</t>
  </si>
  <si>
    <t xml:space="preserve">Northborough</t>
  </si>
  <si>
    <t xml:space="preserve">Northbridge</t>
  </si>
  <si>
    <t xml:space="preserve">North Brookfield</t>
  </si>
  <si>
    <t xml:space="preserve">Northfield</t>
  </si>
  <si>
    <t xml:space="preserve">North Reading</t>
  </si>
  <si>
    <t xml:space="preserve">Norton</t>
  </si>
  <si>
    <t xml:space="preserve">Norwell</t>
  </si>
  <si>
    <t xml:space="preserve">Norwood</t>
  </si>
  <si>
    <t xml:space="preserve">Oak Bluffs</t>
  </si>
  <si>
    <t xml:space="preserve">Oakham</t>
  </si>
  <si>
    <t xml:space="preserve">Orange</t>
  </si>
  <si>
    <t xml:space="preserve">Orleans</t>
  </si>
  <si>
    <t xml:space="preserve">Otis</t>
  </si>
  <si>
    <t xml:space="preserve">Oxford</t>
  </si>
  <si>
    <t xml:space="preserve">Palmer</t>
  </si>
  <si>
    <t xml:space="preserve">Paxton</t>
  </si>
  <si>
    <t xml:space="preserve">Peabody</t>
  </si>
  <si>
    <t xml:space="preserve">Pelham</t>
  </si>
  <si>
    <t xml:space="preserve">Pembroke</t>
  </si>
  <si>
    <t xml:space="preserve">Pepperell</t>
  </si>
  <si>
    <t xml:space="preserve">Peru</t>
  </si>
  <si>
    <t xml:space="preserve">Petersham</t>
  </si>
  <si>
    <t xml:space="preserve">Phillipston</t>
  </si>
  <si>
    <t xml:space="preserve">Pittsfield</t>
  </si>
  <si>
    <t xml:space="preserve">Plainfield</t>
  </si>
  <si>
    <t xml:space="preserve">Plainville</t>
  </si>
  <si>
    <t xml:space="preserve">Plymouth</t>
  </si>
  <si>
    <t xml:space="preserve">Plympton</t>
  </si>
  <si>
    <t xml:space="preserve">Princeton</t>
  </si>
  <si>
    <t xml:space="preserve">Provincetown</t>
  </si>
  <si>
    <t xml:space="preserve">Quincy</t>
  </si>
  <si>
    <t xml:space="preserve">Randolph</t>
  </si>
  <si>
    <t xml:space="preserve">Raynham</t>
  </si>
  <si>
    <t xml:space="preserve">Reading</t>
  </si>
  <si>
    <t xml:space="preserve">Rehoboth</t>
  </si>
  <si>
    <t xml:space="preserve">Revere</t>
  </si>
  <si>
    <t xml:space="preserve">Richmond</t>
  </si>
  <si>
    <t xml:space="preserve">Rochester</t>
  </si>
  <si>
    <t xml:space="preserve">Rockland</t>
  </si>
  <si>
    <t xml:space="preserve">Rockport</t>
  </si>
  <si>
    <t xml:space="preserve">Rowe</t>
  </si>
  <si>
    <t xml:space="preserve">Rowley</t>
  </si>
  <si>
    <t xml:space="preserve">Royalston</t>
  </si>
  <si>
    <t xml:space="preserve">Russell</t>
  </si>
  <si>
    <t xml:space="preserve">Rutland</t>
  </si>
  <si>
    <t xml:space="preserve">Salem</t>
  </si>
  <si>
    <t xml:space="preserve">Salisbury</t>
  </si>
  <si>
    <t xml:space="preserve">Sandisfield</t>
  </si>
  <si>
    <t xml:space="preserve">Sandwich</t>
  </si>
  <si>
    <t xml:space="preserve">Saugus</t>
  </si>
  <si>
    <t xml:space="preserve">Savoy</t>
  </si>
  <si>
    <t xml:space="preserve">Scituate</t>
  </si>
  <si>
    <t xml:space="preserve">Seekonk</t>
  </si>
  <si>
    <t xml:space="preserve">Sharon</t>
  </si>
  <si>
    <t xml:space="preserve">Sheffield</t>
  </si>
  <si>
    <t xml:space="preserve">Shelburne</t>
  </si>
  <si>
    <t xml:space="preserve">Sherborn</t>
  </si>
  <si>
    <t xml:space="preserve">Shirley</t>
  </si>
  <si>
    <t xml:space="preserve">Shrewsbury</t>
  </si>
  <si>
    <t xml:space="preserve">Shutesbury</t>
  </si>
  <si>
    <t xml:space="preserve">Somerset</t>
  </si>
  <si>
    <t xml:space="preserve">Somerville</t>
  </si>
  <si>
    <t xml:space="preserve">Southampton</t>
  </si>
  <si>
    <t xml:space="preserve">Southborough</t>
  </si>
  <si>
    <t xml:space="preserve">Southbridge</t>
  </si>
  <si>
    <t xml:space="preserve">South Hadley</t>
  </si>
  <si>
    <t xml:space="preserve">Southwick</t>
  </si>
  <si>
    <t xml:space="preserve">Spencer</t>
  </si>
  <si>
    <t xml:space="preserve">Springfield</t>
  </si>
  <si>
    <t xml:space="preserve">Sterling</t>
  </si>
  <si>
    <t xml:space="preserve">Stockbridge</t>
  </si>
  <si>
    <t xml:space="preserve">Stoneham</t>
  </si>
  <si>
    <t xml:space="preserve">Stoughton</t>
  </si>
  <si>
    <t xml:space="preserve">Stow</t>
  </si>
  <si>
    <t xml:space="preserve">Sturbridge</t>
  </si>
  <si>
    <t xml:space="preserve">Sudbury</t>
  </si>
  <si>
    <t xml:space="preserve">Sunderland</t>
  </si>
  <si>
    <t xml:space="preserve">Sutton</t>
  </si>
  <si>
    <t xml:space="preserve">Swampscott</t>
  </si>
  <si>
    <t xml:space="preserve">Swansea</t>
  </si>
  <si>
    <t xml:space="preserve">Taunton</t>
  </si>
  <si>
    <t xml:space="preserve">Templeton</t>
  </si>
  <si>
    <t xml:space="preserve">Tewksbury</t>
  </si>
  <si>
    <t xml:space="preserve">Tisbury</t>
  </si>
  <si>
    <t xml:space="preserve">Tolland</t>
  </si>
  <si>
    <t xml:space="preserve">Topsfield</t>
  </si>
  <si>
    <t xml:space="preserve">Townsend</t>
  </si>
  <si>
    <t xml:space="preserve">Truro</t>
  </si>
  <si>
    <t xml:space="preserve">Tyngsborough</t>
  </si>
  <si>
    <t xml:space="preserve">Tyringham</t>
  </si>
  <si>
    <t xml:space="preserve">Upton</t>
  </si>
  <si>
    <t xml:space="preserve">Uxbridge</t>
  </si>
  <si>
    <t xml:space="preserve">Wakefield</t>
  </si>
  <si>
    <t xml:space="preserve">Wales</t>
  </si>
  <si>
    <t xml:space="preserve">Walpole</t>
  </si>
  <si>
    <t xml:space="preserve">Waltham</t>
  </si>
  <si>
    <t xml:space="preserve">Ware</t>
  </si>
  <si>
    <t xml:space="preserve">Wareham</t>
  </si>
  <si>
    <t xml:space="preserve">Warren</t>
  </si>
  <si>
    <t xml:space="preserve">Warwick</t>
  </si>
  <si>
    <t xml:space="preserve">Washington</t>
  </si>
  <si>
    <t xml:space="preserve">Watertown</t>
  </si>
  <si>
    <t xml:space="preserve">Wayland</t>
  </si>
  <si>
    <t xml:space="preserve">Webster</t>
  </si>
  <si>
    <t xml:space="preserve">Wellesley</t>
  </si>
  <si>
    <t xml:space="preserve">Wellfleet</t>
  </si>
  <si>
    <t xml:space="preserve">Wendell</t>
  </si>
  <si>
    <t xml:space="preserve">Wenham</t>
  </si>
  <si>
    <t xml:space="preserve">Westborough</t>
  </si>
  <si>
    <t xml:space="preserve">West Boylston</t>
  </si>
  <si>
    <t xml:space="preserve">West Bridgewater</t>
  </si>
  <si>
    <t xml:space="preserve">West Brookfield</t>
  </si>
  <si>
    <t xml:space="preserve">Westfield</t>
  </si>
  <si>
    <t xml:space="preserve">Westford</t>
  </si>
  <si>
    <t xml:space="preserve">Westhampton</t>
  </si>
  <si>
    <t xml:space="preserve">Westminster</t>
  </si>
  <si>
    <t xml:space="preserve">West Newbury</t>
  </si>
  <si>
    <t xml:space="preserve">Weston</t>
  </si>
  <si>
    <t xml:space="preserve">Westport</t>
  </si>
  <si>
    <t xml:space="preserve">West Springfield</t>
  </si>
  <si>
    <t xml:space="preserve">West Stockbridge</t>
  </si>
  <si>
    <t xml:space="preserve">West Tisbury</t>
  </si>
  <si>
    <t xml:space="preserve">Westwood</t>
  </si>
  <si>
    <t xml:space="preserve">Weymouth</t>
  </si>
  <si>
    <t xml:space="preserve">Whately</t>
  </si>
  <si>
    <t xml:space="preserve">Whitman</t>
  </si>
  <si>
    <t xml:space="preserve">Wilbraham</t>
  </si>
  <si>
    <t xml:space="preserve">Williamsburg</t>
  </si>
  <si>
    <t xml:space="preserve">Williamstown</t>
  </si>
  <si>
    <t xml:space="preserve">Wilmington</t>
  </si>
  <si>
    <t xml:space="preserve">Winchendon</t>
  </si>
  <si>
    <t xml:space="preserve">Winchester</t>
  </si>
  <si>
    <t xml:space="preserve">Windsor</t>
  </si>
  <si>
    <t xml:space="preserve">Winthrop</t>
  </si>
  <si>
    <t xml:space="preserve">Woburn</t>
  </si>
  <si>
    <t xml:space="preserve">Worcester</t>
  </si>
  <si>
    <t xml:space="preserve">Worthington</t>
  </si>
  <si>
    <t xml:space="preserve">Wrentham</t>
  </si>
  <si>
    <t xml:space="preserve">Yarmouth</t>
  </si>
  <si>
    <t xml:space="preserve">STATE TOTAL</t>
  </si>
  <si>
    <t xml:space="preserve">From DOR
3</t>
  </si>
  <si>
    <t xml:space="preserve">From DOR
5</t>
  </si>
  <si>
    <t xml:space="preserve">c70fy24
14</t>
  </si>
  <si>
    <t xml:space="preserve">From DOR 1/11/24
15</t>
  </si>
  <si>
    <t xml:space="preserve">Return to Index</t>
  </si>
  <si>
    <t xml:space="preserve">1. Calculation of effort goal (target local share)</t>
  </si>
  <si>
    <t xml:space="preserve">2. Calculation of annual increments toward goal (required local contribution)</t>
  </si>
  <si>
    <t xml:space="preserve">Analysis of Gap Closing</t>
  </si>
  <si>
    <t xml:space="preserve">More about the data</t>
  </si>
  <si>
    <t xml:space="preserve">Increments</t>
  </si>
  <si>
    <t xml:space="preserve">Thresholds</t>
  </si>
  <si>
    <t xml:space="preserve">uniform property percentage</t>
  </si>
  <si>
    <t xml:space="preserve">uniform income percentage</t>
  </si>
  <si>
    <t xml:space="preserve">Effort Reduction</t>
  </si>
  <si>
    <t xml:space="preserve">OPTION TO ACTIVATE THIS INCREMENT</t>
  </si>
  <si>
    <t xml:space="preserve">maximum </t>
  </si>
  <si>
    <t xml:space="preserve">target local</t>
  </si>
  <si>
    <t xml:space="preserve">preliminary</t>
  </si>
  <si>
    <t xml:space="preserve">percentage</t>
  </si>
  <si>
    <t xml:space="preserve">dollar</t>
  </si>
  <si>
    <t xml:space="preserve">local effort</t>
  </si>
  <si>
    <t xml:space="preserve">combined</t>
  </si>
  <si>
    <t xml:space="preserve">local contribution</t>
  </si>
  <si>
    <t xml:space="preserve">local</t>
  </si>
  <si>
    <t xml:space="preserve">shortfall</t>
  </si>
  <si>
    <t xml:space="preserve">increment</t>
  </si>
  <si>
    <t xml:space="preserve">excess effort</t>
  </si>
  <si>
    <t xml:space="preserve">Before</t>
  </si>
  <si>
    <t xml:space="preserve">After implementation</t>
  </si>
  <si>
    <t xml:space="preserve">total</t>
  </si>
  <si>
    <t xml:space="preserve">from property</t>
  </si>
  <si>
    <t xml:space="preserve">DOR total</t>
  </si>
  <si>
    <t xml:space="preserve">from income</t>
  </si>
  <si>
    <t xml:space="preserve">effort </t>
  </si>
  <si>
    <t xml:space="preserve">CEY %</t>
  </si>
  <si>
    <t xml:space="preserve">foundation pct=</t>
  </si>
  <si>
    <t xml:space="preserve">(lesser of max local</t>
  </si>
  <si>
    <t xml:space="preserve">mrgf </t>
  </si>
  <si>
    <t xml:space="preserve">percentage of</t>
  </si>
  <si>
    <t xml:space="preserve">from target</t>
  </si>
  <si>
    <t xml:space="preserve">toward</t>
  </si>
  <si>
    <t xml:space="preserve">excess</t>
  </si>
  <si>
    <t xml:space="preserve">times effort</t>
  </si>
  <si>
    <t xml:space="preserve">CEY% &gt; 175%</t>
  </si>
  <si>
    <t xml:space="preserve">percentage </t>
  </si>
  <si>
    <t xml:space="preserve">below effort</t>
  </si>
  <si>
    <t xml:space="preserve">above effort</t>
  </si>
  <si>
    <t xml:space="preserve">distance from</t>
  </si>
  <si>
    <t xml:space="preserve">EQV 2022</t>
  </si>
  <si>
    <t xml:space="preserve">wealth</t>
  </si>
  <si>
    <t xml:space="preserve">income 2021</t>
  </si>
  <si>
    <t xml:space="preserve">yield</t>
  </si>
  <si>
    <t xml:space="preserve">Found</t>
  </si>
  <si>
    <t xml:space="preserve">or effort yield)</t>
  </si>
  <si>
    <t xml:space="preserve">FY24</t>
  </si>
  <si>
    <t xml:space="preserve">local share</t>
  </si>
  <si>
    <t xml:space="preserve">effort</t>
  </si>
  <si>
    <t xml:space="preserve">reduction %</t>
  </si>
  <si>
    <t xml:space="preserve">of foundation</t>
  </si>
  <si>
    <t xml:space="preserve">SUMMARY FOR EXPORT (reads from columns to the left)</t>
  </si>
  <si>
    <t xml:space="preserve">CEY%</t>
  </si>
  <si>
    <t xml:space="preserve">found</t>
  </si>
  <si>
    <t xml:space="preserve">MRGF</t>
  </si>
  <si>
    <t xml:space="preserve">RLC</t>
  </si>
  <si>
    <t xml:space="preserve">Town code</t>
  </si>
  <si>
    <t xml:space="preserve">001</t>
  </si>
  <si>
    <t xml:space="preserve">002</t>
  </si>
  <si>
    <t xml:space="preserve">003</t>
  </si>
  <si>
    <t xml:space="preserve">004</t>
  </si>
  <si>
    <t xml:space="preserve">005</t>
  </si>
  <si>
    <t xml:space="preserve">006</t>
  </si>
  <si>
    <t xml:space="preserve">007</t>
  </si>
  <si>
    <t xml:space="preserve">008</t>
  </si>
  <si>
    <t xml:space="preserve">009</t>
  </si>
  <si>
    <t xml:space="preserve">010</t>
  </si>
  <si>
    <t xml:space="preserve">011</t>
  </si>
  <si>
    <t xml:space="preserve">012</t>
  </si>
  <si>
    <t xml:space="preserve">013</t>
  </si>
  <si>
    <t xml:space="preserve">014</t>
  </si>
  <si>
    <t xml:space="preserve">015</t>
  </si>
  <si>
    <t xml:space="preserve">016</t>
  </si>
  <si>
    <t xml:space="preserve">017</t>
  </si>
  <si>
    <t xml:space="preserve">018</t>
  </si>
  <si>
    <t xml:space="preserve">019</t>
  </si>
  <si>
    <t xml:space="preserve">020</t>
  </si>
  <si>
    <t xml:space="preserve">021</t>
  </si>
  <si>
    <t xml:space="preserve">022</t>
  </si>
  <si>
    <t xml:space="preserve">023</t>
  </si>
  <si>
    <t xml:space="preserve">024</t>
  </si>
  <si>
    <t xml:space="preserve">025</t>
  </si>
  <si>
    <t xml:space="preserve">026</t>
  </si>
  <si>
    <t xml:space="preserve">027</t>
  </si>
  <si>
    <t xml:space="preserve">028</t>
  </si>
  <si>
    <t xml:space="preserve">029</t>
  </si>
  <si>
    <t xml:space="preserve">030</t>
  </si>
  <si>
    <t xml:space="preserve">031</t>
  </si>
  <si>
    <t xml:space="preserve">032</t>
  </si>
  <si>
    <t xml:space="preserve">033</t>
  </si>
  <si>
    <t xml:space="preserve">034</t>
  </si>
  <si>
    <t xml:space="preserve">035</t>
  </si>
  <si>
    <t xml:space="preserve">036</t>
  </si>
  <si>
    <t xml:space="preserve">037</t>
  </si>
  <si>
    <t xml:space="preserve">038</t>
  </si>
  <si>
    <t xml:space="preserve">039</t>
  </si>
  <si>
    <t xml:space="preserve">040</t>
  </si>
  <si>
    <t xml:space="preserve">041</t>
  </si>
  <si>
    <t xml:space="preserve">042</t>
  </si>
  <si>
    <t xml:space="preserve">043</t>
  </si>
  <si>
    <t xml:space="preserve">044</t>
  </si>
  <si>
    <t xml:space="preserve">045</t>
  </si>
  <si>
    <t xml:space="preserve">046</t>
  </si>
  <si>
    <t xml:space="preserve">047</t>
  </si>
  <si>
    <t xml:space="preserve">048</t>
  </si>
  <si>
    <t xml:space="preserve">049</t>
  </si>
  <si>
    <t xml:space="preserve">050</t>
  </si>
  <si>
    <t xml:space="preserve">051</t>
  </si>
  <si>
    <t xml:space="preserve">052</t>
  </si>
  <si>
    <t xml:space="preserve">053</t>
  </si>
  <si>
    <t xml:space="preserve">054</t>
  </si>
  <si>
    <t xml:space="preserve">055</t>
  </si>
  <si>
    <t xml:space="preserve">056</t>
  </si>
  <si>
    <t xml:space="preserve">057</t>
  </si>
  <si>
    <t xml:space="preserve">058</t>
  </si>
  <si>
    <t xml:space="preserve">059</t>
  </si>
  <si>
    <t xml:space="preserve">060</t>
  </si>
  <si>
    <t xml:space="preserve">061</t>
  </si>
  <si>
    <t xml:space="preserve">062</t>
  </si>
  <si>
    <t xml:space="preserve">063</t>
  </si>
  <si>
    <t xml:space="preserve">064</t>
  </si>
  <si>
    <t xml:space="preserve">065</t>
  </si>
  <si>
    <t xml:space="preserve">066</t>
  </si>
  <si>
    <t xml:space="preserve">067</t>
  </si>
  <si>
    <t xml:space="preserve">068</t>
  </si>
  <si>
    <t xml:space="preserve">069</t>
  </si>
  <si>
    <t xml:space="preserve">070</t>
  </si>
  <si>
    <t xml:space="preserve">071</t>
  </si>
  <si>
    <t xml:space="preserve">072</t>
  </si>
  <si>
    <t xml:space="preserve">073</t>
  </si>
  <si>
    <t xml:space="preserve">074</t>
  </si>
  <si>
    <t xml:space="preserve">075</t>
  </si>
  <si>
    <t xml:space="preserve">076</t>
  </si>
  <si>
    <t xml:space="preserve">077</t>
  </si>
  <si>
    <t xml:space="preserve">078</t>
  </si>
  <si>
    <t xml:space="preserve">079</t>
  </si>
  <si>
    <t xml:space="preserve">080</t>
  </si>
  <si>
    <t xml:space="preserve">081</t>
  </si>
  <si>
    <t xml:space="preserve">082</t>
  </si>
  <si>
    <t xml:space="preserve">083</t>
  </si>
  <si>
    <t xml:space="preserve">084</t>
  </si>
  <si>
    <t xml:space="preserve">085</t>
  </si>
  <si>
    <t xml:space="preserve">086</t>
  </si>
  <si>
    <t xml:space="preserve">087</t>
  </si>
  <si>
    <t xml:space="preserve">088</t>
  </si>
  <si>
    <t xml:space="preserve">089</t>
  </si>
  <si>
    <t xml:space="preserve">090</t>
  </si>
  <si>
    <t xml:space="preserve">091</t>
  </si>
  <si>
    <t xml:space="preserve">092</t>
  </si>
  <si>
    <t xml:space="preserve">093</t>
  </si>
  <si>
    <t xml:space="preserve">094</t>
  </si>
  <si>
    <t xml:space="preserve">095</t>
  </si>
  <si>
    <t xml:space="preserve">096</t>
  </si>
  <si>
    <t xml:space="preserve">097</t>
  </si>
  <si>
    <t xml:space="preserve">098</t>
  </si>
  <si>
    <t xml:space="preserve">099</t>
  </si>
  <si>
    <t xml:space="preserve">100</t>
  </si>
  <si>
    <t xml:space="preserve">101</t>
  </si>
  <si>
    <t xml:space="preserve">102</t>
  </si>
  <si>
    <t xml:space="preserve">103</t>
  </si>
  <si>
    <t xml:space="preserve">104</t>
  </si>
  <si>
    <t xml:space="preserve">105</t>
  </si>
  <si>
    <t xml:space="preserve">106</t>
  </si>
  <si>
    <t xml:space="preserve">107</t>
  </si>
  <si>
    <t xml:space="preserve">108</t>
  </si>
  <si>
    <t xml:space="preserve">109</t>
  </si>
  <si>
    <t xml:space="preserve">110</t>
  </si>
  <si>
    <t xml:space="preserve">111</t>
  </si>
  <si>
    <t xml:space="preserve">112</t>
  </si>
  <si>
    <t xml:space="preserve">113</t>
  </si>
  <si>
    <t xml:space="preserve">114</t>
  </si>
  <si>
    <t xml:space="preserve">115</t>
  </si>
  <si>
    <t xml:space="preserve">116</t>
  </si>
  <si>
    <t xml:space="preserve">117</t>
  </si>
  <si>
    <t xml:space="preserve">118</t>
  </si>
  <si>
    <t xml:space="preserve">119</t>
  </si>
  <si>
    <t xml:space="preserve">120</t>
  </si>
  <si>
    <t xml:space="preserve">121</t>
  </si>
  <si>
    <t xml:space="preserve">122</t>
  </si>
  <si>
    <t xml:space="preserve">123</t>
  </si>
  <si>
    <t xml:space="preserve">124</t>
  </si>
  <si>
    <t xml:space="preserve">125</t>
  </si>
  <si>
    <t xml:space="preserve">126</t>
  </si>
  <si>
    <t xml:space="preserve">127</t>
  </si>
  <si>
    <t xml:space="preserve">128</t>
  </si>
  <si>
    <t xml:space="preserve">129</t>
  </si>
  <si>
    <t xml:space="preserve">130</t>
  </si>
  <si>
    <t xml:space="preserve">131</t>
  </si>
  <si>
    <t xml:space="preserve">132</t>
  </si>
  <si>
    <t xml:space="preserve">133</t>
  </si>
  <si>
    <t xml:space="preserve">134</t>
  </si>
  <si>
    <t xml:space="preserve">135</t>
  </si>
  <si>
    <t xml:space="preserve">136</t>
  </si>
  <si>
    <t xml:space="preserve">137</t>
  </si>
  <si>
    <t xml:space="preserve">138</t>
  </si>
  <si>
    <t xml:space="preserve">139</t>
  </si>
  <si>
    <t xml:space="preserve">140</t>
  </si>
  <si>
    <t xml:space="preserve">141</t>
  </si>
  <si>
    <t xml:space="preserve">142</t>
  </si>
  <si>
    <t xml:space="preserve">143</t>
  </si>
  <si>
    <t xml:space="preserve">144</t>
  </si>
  <si>
    <t xml:space="preserve">145</t>
  </si>
  <si>
    <t xml:space="preserve">146</t>
  </si>
  <si>
    <t xml:space="preserve">147</t>
  </si>
  <si>
    <t xml:space="preserve">148</t>
  </si>
  <si>
    <t xml:space="preserve">149</t>
  </si>
  <si>
    <t xml:space="preserve">150</t>
  </si>
  <si>
    <t xml:space="preserve">151</t>
  </si>
  <si>
    <t xml:space="preserve">152</t>
  </si>
  <si>
    <t xml:space="preserve">153</t>
  </si>
  <si>
    <t xml:space="preserve">154</t>
  </si>
  <si>
    <t xml:space="preserve">155</t>
  </si>
  <si>
    <t xml:space="preserve">156</t>
  </si>
  <si>
    <t xml:space="preserve">157</t>
  </si>
  <si>
    <t xml:space="preserve">158</t>
  </si>
  <si>
    <t xml:space="preserve">159</t>
  </si>
  <si>
    <t xml:space="preserve">160</t>
  </si>
  <si>
    <t xml:space="preserve">161</t>
  </si>
  <si>
    <t xml:space="preserve">162</t>
  </si>
  <si>
    <t xml:space="preserve">163</t>
  </si>
  <si>
    <t xml:space="preserve">164</t>
  </si>
  <si>
    <t xml:space="preserve">165</t>
  </si>
  <si>
    <t xml:space="preserve">166</t>
  </si>
  <si>
    <t xml:space="preserve">167</t>
  </si>
  <si>
    <t xml:space="preserve">168</t>
  </si>
  <si>
    <t xml:space="preserve">169</t>
  </si>
  <si>
    <t xml:space="preserve">170</t>
  </si>
  <si>
    <t xml:space="preserve">171</t>
  </si>
  <si>
    <t xml:space="preserve">172</t>
  </si>
  <si>
    <t xml:space="preserve">173</t>
  </si>
  <si>
    <t xml:space="preserve">174</t>
  </si>
  <si>
    <t xml:space="preserve">175</t>
  </si>
  <si>
    <t xml:space="preserve">176</t>
  </si>
  <si>
    <t xml:space="preserve">177</t>
  </si>
  <si>
    <t xml:space="preserve">178</t>
  </si>
  <si>
    <t xml:space="preserve">179</t>
  </si>
  <si>
    <t xml:space="preserve">180</t>
  </si>
  <si>
    <t xml:space="preserve">181</t>
  </si>
  <si>
    <t xml:space="preserve">182</t>
  </si>
  <si>
    <t xml:space="preserve">183</t>
  </si>
  <si>
    <t xml:space="preserve">184</t>
  </si>
  <si>
    <t xml:space="preserve">185</t>
  </si>
  <si>
    <t xml:space="preserve">186</t>
  </si>
  <si>
    <t xml:space="preserve">187</t>
  </si>
  <si>
    <t xml:space="preserve">188</t>
  </si>
  <si>
    <t xml:space="preserve">189</t>
  </si>
  <si>
    <t xml:space="preserve">190</t>
  </si>
  <si>
    <t xml:space="preserve">191</t>
  </si>
  <si>
    <t xml:space="preserve">192</t>
  </si>
  <si>
    <t xml:space="preserve">193</t>
  </si>
  <si>
    <t xml:space="preserve">194</t>
  </si>
  <si>
    <t xml:space="preserve">195</t>
  </si>
  <si>
    <t xml:space="preserve">196</t>
  </si>
  <si>
    <t xml:space="preserve">197</t>
  </si>
  <si>
    <t xml:space="preserve">198</t>
  </si>
  <si>
    <t xml:space="preserve">199</t>
  </si>
  <si>
    <t xml:space="preserve">200</t>
  </si>
  <si>
    <t xml:space="preserve">201</t>
  </si>
  <si>
    <t xml:space="preserve">202</t>
  </si>
  <si>
    <t xml:space="preserve">203</t>
  </si>
  <si>
    <t xml:space="preserve">204</t>
  </si>
  <si>
    <t xml:space="preserve">205</t>
  </si>
  <si>
    <t xml:space="preserve">206</t>
  </si>
  <si>
    <t xml:space="preserve">207</t>
  </si>
  <si>
    <t xml:space="preserve">208</t>
  </si>
  <si>
    <t xml:space="preserve">209</t>
  </si>
  <si>
    <t xml:space="preserve">210</t>
  </si>
  <si>
    <t xml:space="preserve">211</t>
  </si>
  <si>
    <t xml:space="preserve">212</t>
  </si>
  <si>
    <t xml:space="preserve">213</t>
  </si>
  <si>
    <t xml:space="preserve">214</t>
  </si>
  <si>
    <t xml:space="preserve">215</t>
  </si>
  <si>
    <t xml:space="preserve">216</t>
  </si>
  <si>
    <t xml:space="preserve">217</t>
  </si>
  <si>
    <t xml:space="preserve">218</t>
  </si>
  <si>
    <t xml:space="preserve">219</t>
  </si>
  <si>
    <t xml:space="preserve">220</t>
  </si>
  <si>
    <t xml:space="preserve">221</t>
  </si>
  <si>
    <t xml:space="preserve">222</t>
  </si>
  <si>
    <t xml:space="preserve">223</t>
  </si>
  <si>
    <t xml:space="preserve">224</t>
  </si>
  <si>
    <t xml:space="preserve">225</t>
  </si>
  <si>
    <t xml:space="preserve">226</t>
  </si>
  <si>
    <t xml:space="preserve">227</t>
  </si>
  <si>
    <t xml:space="preserve">228</t>
  </si>
  <si>
    <t xml:space="preserve">229</t>
  </si>
  <si>
    <t xml:space="preserve">230</t>
  </si>
  <si>
    <t xml:space="preserve">231</t>
  </si>
  <si>
    <t xml:space="preserve">232</t>
  </si>
  <si>
    <t xml:space="preserve">233</t>
  </si>
  <si>
    <t xml:space="preserve">234</t>
  </si>
  <si>
    <t xml:space="preserve">235</t>
  </si>
  <si>
    <t xml:space="preserve">236</t>
  </si>
  <si>
    <t xml:space="preserve">237</t>
  </si>
  <si>
    <t xml:space="preserve">238</t>
  </si>
  <si>
    <t xml:space="preserve">239</t>
  </si>
  <si>
    <t xml:space="preserve">240</t>
  </si>
  <si>
    <t xml:space="preserve">241</t>
  </si>
  <si>
    <t xml:space="preserve">242</t>
  </si>
  <si>
    <t xml:space="preserve">243</t>
  </si>
  <si>
    <t xml:space="preserve">244</t>
  </si>
  <si>
    <t xml:space="preserve">245</t>
  </si>
  <si>
    <t xml:space="preserve">246</t>
  </si>
  <si>
    <t xml:space="preserve">247</t>
  </si>
  <si>
    <t xml:space="preserve">248</t>
  </si>
  <si>
    <t xml:space="preserve">249</t>
  </si>
  <si>
    <t xml:space="preserve">250</t>
  </si>
  <si>
    <t xml:space="preserve">251</t>
  </si>
  <si>
    <t xml:space="preserve">252</t>
  </si>
  <si>
    <t xml:space="preserve">253</t>
  </si>
  <si>
    <t xml:space="preserve">254</t>
  </si>
  <si>
    <t xml:space="preserve">255</t>
  </si>
  <si>
    <t xml:space="preserve">256</t>
  </si>
  <si>
    <t xml:space="preserve">257</t>
  </si>
  <si>
    <t xml:space="preserve">258</t>
  </si>
  <si>
    <t xml:space="preserve">259</t>
  </si>
  <si>
    <t xml:space="preserve">260</t>
  </si>
  <si>
    <t xml:space="preserve">261</t>
  </si>
  <si>
    <t xml:space="preserve">262</t>
  </si>
  <si>
    <t xml:space="preserve">263</t>
  </si>
  <si>
    <t xml:space="preserve">264</t>
  </si>
  <si>
    <t xml:space="preserve">265</t>
  </si>
  <si>
    <t xml:space="preserve">266</t>
  </si>
  <si>
    <t xml:space="preserve">267</t>
  </si>
  <si>
    <t xml:space="preserve">268</t>
  </si>
  <si>
    <t xml:space="preserve">269</t>
  </si>
  <si>
    <t xml:space="preserve">270</t>
  </si>
  <si>
    <t xml:space="preserve">271</t>
  </si>
  <si>
    <t xml:space="preserve">272</t>
  </si>
  <si>
    <t xml:space="preserve">273</t>
  </si>
  <si>
    <t xml:space="preserve">274</t>
  </si>
  <si>
    <t xml:space="preserve">275</t>
  </si>
  <si>
    <t xml:space="preserve">276</t>
  </si>
  <si>
    <t xml:space="preserve">277</t>
  </si>
  <si>
    <t xml:space="preserve">278</t>
  </si>
  <si>
    <t xml:space="preserve">279</t>
  </si>
  <si>
    <t xml:space="preserve">280</t>
  </si>
  <si>
    <t xml:space="preserve">281</t>
  </si>
  <si>
    <t xml:space="preserve">282</t>
  </si>
  <si>
    <t xml:space="preserve">283</t>
  </si>
  <si>
    <t xml:space="preserve">284</t>
  </si>
  <si>
    <t xml:space="preserve">285</t>
  </si>
  <si>
    <t xml:space="preserve">286</t>
  </si>
  <si>
    <t xml:space="preserve">287</t>
  </si>
  <si>
    <t xml:space="preserve">288</t>
  </si>
  <si>
    <t xml:space="preserve">289</t>
  </si>
  <si>
    <t xml:space="preserve">290</t>
  </si>
  <si>
    <t xml:space="preserve">291</t>
  </si>
  <si>
    <t xml:space="preserve">292</t>
  </si>
  <si>
    <t xml:space="preserve">293</t>
  </si>
  <si>
    <t xml:space="preserve">294</t>
  </si>
  <si>
    <t xml:space="preserve">295</t>
  </si>
  <si>
    <t xml:space="preserve">296</t>
  </si>
  <si>
    <t xml:space="preserve">297</t>
  </si>
  <si>
    <t xml:space="preserve">298</t>
  </si>
  <si>
    <t xml:space="preserve">299</t>
  </si>
  <si>
    <t xml:space="preserve">300</t>
  </si>
  <si>
    <t xml:space="preserve">301</t>
  </si>
  <si>
    <t xml:space="preserve">302</t>
  </si>
  <si>
    <t xml:space="preserve">303</t>
  </si>
  <si>
    <t xml:space="preserve">304</t>
  </si>
  <si>
    <t xml:space="preserve">305</t>
  </si>
  <si>
    <t xml:space="preserve">306</t>
  </si>
  <si>
    <t xml:space="preserve">307</t>
  </si>
  <si>
    <t xml:space="preserve">308</t>
  </si>
  <si>
    <t xml:space="preserve">309</t>
  </si>
  <si>
    <t xml:space="preserve">310</t>
  </si>
  <si>
    <t xml:space="preserve">311</t>
  </si>
  <si>
    <t xml:space="preserve">312</t>
  </si>
  <si>
    <t xml:space="preserve">313</t>
  </si>
  <si>
    <t xml:space="preserve">314</t>
  </si>
  <si>
    <t xml:space="preserve">315</t>
  </si>
  <si>
    <t xml:space="preserve">316</t>
  </si>
  <si>
    <t xml:space="preserve">317</t>
  </si>
  <si>
    <t xml:space="preserve">318</t>
  </si>
  <si>
    <t xml:space="preserve">319</t>
  </si>
  <si>
    <t xml:space="preserve">320</t>
  </si>
  <si>
    <t xml:space="preserve">321</t>
  </si>
  <si>
    <t xml:space="preserve">322</t>
  </si>
  <si>
    <t xml:space="preserve">323</t>
  </si>
  <si>
    <t xml:space="preserve">324</t>
  </si>
  <si>
    <t xml:space="preserve">325</t>
  </si>
  <si>
    <t xml:space="preserve">326</t>
  </si>
  <si>
    <t xml:space="preserve">327</t>
  </si>
  <si>
    <t xml:space="preserve">328</t>
  </si>
  <si>
    <t xml:space="preserve">329</t>
  </si>
  <si>
    <t xml:space="preserve">330</t>
  </si>
  <si>
    <t xml:space="preserve">331</t>
  </si>
  <si>
    <t xml:space="preserve">332</t>
  </si>
  <si>
    <t xml:space="preserve">333</t>
  </si>
  <si>
    <t xml:space="preserve">334</t>
  </si>
  <si>
    <t xml:space="preserve">335</t>
  </si>
  <si>
    <t xml:space="preserve">336</t>
  </si>
  <si>
    <t xml:space="preserve">337</t>
  </si>
  <si>
    <t xml:space="preserve">338</t>
  </si>
  <si>
    <t xml:space="preserve">339</t>
  </si>
  <si>
    <t xml:space="preserve">340</t>
  </si>
  <si>
    <t xml:space="preserve">341</t>
  </si>
  <si>
    <t xml:space="preserve">342</t>
  </si>
  <si>
    <t xml:space="preserve">343</t>
  </si>
  <si>
    <t xml:space="preserve">344</t>
  </si>
  <si>
    <t xml:space="preserve">345</t>
  </si>
  <si>
    <t xml:space="preserve">346</t>
  </si>
  <si>
    <t xml:space="preserve">347</t>
  </si>
  <si>
    <t xml:space="preserve">348</t>
  </si>
  <si>
    <t xml:space="preserve">349</t>
  </si>
  <si>
    <t xml:space="preserve">350</t>
  </si>
  <si>
    <t xml:space="preserve">351</t>
  </si>
  <si>
    <t xml:space="preserve">999</t>
  </si>
  <si>
    <t xml:space="preserve">Local  % split</t>
  </si>
  <si>
    <t xml:space="preserve">Chapter 70 Increase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</si>
</sst>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#,##0"/>
    <numFmt numFmtId="166" formatCode="0.00"/>
    <numFmt numFmtId="167" formatCode="0"/>
    <numFmt numFmtId="168" formatCode="0.00%"/>
    <numFmt numFmtId="169" formatCode="m/d/yyyy"/>
    <numFmt numFmtId="170" formatCode="_(* #,##0_);_(* \(#,##0\);_(* \-??_);_(@_)"/>
    <numFmt numFmtId="171" formatCode="0.0000%"/>
    <numFmt numFmtId="172" formatCode="0%"/>
    <numFmt numFmtId="173" formatCode="0.0%"/>
    <numFmt numFmtId="174" formatCode="_(* #,##0.00_);_(* \(#,##0.00\);_(* \-??_);_(@_)"/>
    <numFmt numFmtId="175" formatCode="#,##0.00"/>
    <numFmt numFmtId="176" formatCode="0.0"/>
  </numFmts>
  <fonts count="14">
    <font>
      <sz val="11"/>
      <color rgb="FF000000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8"/>
      <name val="Aptos Narrow"/>
      <family val="2"/>
      <charset val="1"/>
    </font>
    <font>
      <sz val="9"/>
      <name val="Aptos Narrow"/>
      <family val="2"/>
      <charset val="1"/>
    </font>
    <font>
      <u val="single"/>
      <sz val="9"/>
      <color rgb="FF0000FF"/>
      <name val="Aptos Narrow"/>
      <family val="2"/>
      <charset val="1"/>
    </font>
    <font>
      <u val="single"/>
      <sz val="11"/>
      <color rgb="FF467886"/>
      <name val="Aptos Narrow"/>
      <family val="2"/>
      <charset val="1"/>
    </font>
    <font>
      <b val="true"/>
      <sz val="9"/>
      <name val="Aptos Narrow"/>
      <family val="2"/>
      <charset val="1"/>
    </font>
    <font>
      <b val="true"/>
      <sz val="9"/>
      <color rgb="FFFF0000"/>
      <name val="Aptos Narrow"/>
      <family val="2"/>
      <charset val="1"/>
    </font>
    <font>
      <i val="true"/>
      <sz val="10"/>
      <name val="Aptos Narrow"/>
      <family val="2"/>
      <charset val="1"/>
    </font>
    <font>
      <b val="true"/>
      <sz val="10"/>
      <name val="Aptos Narrow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6CAEC"/>
        <bgColor rgb="FFC1E5F5"/>
      </patternFill>
    </fill>
    <fill>
      <patternFill patternType="solid">
        <fgColor rgb="FFD9F2D0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C1E5F5"/>
        <bgColor rgb="FFD9F2D0"/>
      </patternFill>
    </fill>
    <fill>
      <patternFill patternType="solid">
        <fgColor rgb="FFE59EDD"/>
        <bgColor rgb="FFCC99FF"/>
      </patternFill>
    </fill>
    <fill>
      <patternFill patternType="solid">
        <fgColor rgb="FFB4E5A2"/>
        <bgColor rgb="FFD9F2D0"/>
      </patternFill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4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2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1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1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3" fontId="10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3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70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5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5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12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6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3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5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13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72" fontId="0" fillId="8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8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0" fillId="8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8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E5A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1E5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F2D0"/>
      <rgbColor rgb="FFFFFF99"/>
      <rgbColor rgb="FFA6CAEC"/>
      <rgbColor rgb="FFE59EDD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externalLink" Target="externalLinks/externalLink1.xml"/><Relationship Id="rId11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5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259920</xdr:colOff>
      <xdr:row>18</xdr:row>
      <xdr:rowOff>82080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0" y="0"/>
          <a:ext cx="4963320" cy="33966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6</xdr:col>
      <xdr:colOff>190440</xdr:colOff>
      <xdr:row>17</xdr:row>
      <xdr:rowOff>50760</xdr:rowOff>
    </xdr:to>
    <xdr:pic>
      <xdr:nvPicPr>
        <xdr:cNvPr id="1" name="Picture 3" descr=""/>
        <xdr:cNvPicPr/>
      </xdr:nvPicPr>
      <xdr:blipFill>
        <a:blip r:embed="rId1"/>
        <a:stretch/>
      </xdr:blipFill>
      <xdr:spPr>
        <a:xfrm>
          <a:off x="0" y="0"/>
          <a:ext cx="4874040" cy="3180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6</xdr:col>
      <xdr:colOff>69840</xdr:colOff>
      <xdr:row>18</xdr:row>
      <xdr:rowOff>75960</xdr:rowOff>
    </xdr:to>
    <xdr:pic>
      <xdr:nvPicPr>
        <xdr:cNvPr id="2" name="Picture 1" descr=""/>
        <xdr:cNvPicPr/>
      </xdr:nvPicPr>
      <xdr:blipFill>
        <a:blip r:embed="rId1"/>
        <a:stretch/>
      </xdr:blipFill>
      <xdr:spPr>
        <a:xfrm>
          <a:off x="0" y="0"/>
          <a:ext cx="4982040" cy="33904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0</xdr:rowOff>
    </xdr:from>
    <xdr:to>
      <xdr:col>6</xdr:col>
      <xdr:colOff>495360</xdr:colOff>
      <xdr:row>18</xdr:row>
      <xdr:rowOff>114120</xdr:rowOff>
    </xdr:to>
    <xdr:pic>
      <xdr:nvPicPr>
        <xdr:cNvPr id="3" name="Picture 1" descr=""/>
        <xdr:cNvPicPr/>
      </xdr:nvPicPr>
      <xdr:blipFill>
        <a:blip r:embed="rId1"/>
        <a:stretch/>
      </xdr:blipFill>
      <xdr:spPr>
        <a:xfrm>
          <a:off x="0" y="183960"/>
          <a:ext cx="4994640" cy="3244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1060200</xdr:colOff>
      <xdr:row>17</xdr:row>
      <xdr:rowOff>133200</xdr:rowOff>
    </xdr:to>
    <xdr:pic>
      <xdr:nvPicPr>
        <xdr:cNvPr id="4" name="Picture 1" descr=""/>
        <xdr:cNvPicPr/>
      </xdr:nvPicPr>
      <xdr:blipFill>
        <a:blip r:embed="rId1"/>
        <a:stretch/>
      </xdr:blipFill>
      <xdr:spPr>
        <a:xfrm>
          <a:off x="0" y="0"/>
          <a:ext cx="5023080" cy="3263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6</xdr:col>
      <xdr:colOff>469800</xdr:colOff>
      <xdr:row>17</xdr:row>
      <xdr:rowOff>126720</xdr:rowOff>
    </xdr:to>
    <xdr:pic>
      <xdr:nvPicPr>
        <xdr:cNvPr id="5" name="Picture 1" descr=""/>
        <xdr:cNvPicPr/>
      </xdr:nvPicPr>
      <xdr:blipFill>
        <a:blip r:embed="rId1"/>
        <a:stretch/>
      </xdr:blipFill>
      <xdr:spPr>
        <a:xfrm>
          <a:off x="0" y="0"/>
          <a:ext cx="4939920" cy="3256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463320</xdr:colOff>
      <xdr:row>17</xdr:row>
      <xdr:rowOff>133200</xdr:rowOff>
    </xdr:to>
    <xdr:pic>
      <xdr:nvPicPr>
        <xdr:cNvPr id="6" name="Picture 3" descr=""/>
        <xdr:cNvPicPr/>
      </xdr:nvPicPr>
      <xdr:blipFill>
        <a:blip r:embed="rId2"/>
        <a:stretch/>
      </xdr:blipFill>
      <xdr:spPr>
        <a:xfrm>
          <a:off x="0" y="0"/>
          <a:ext cx="4933440" cy="326340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jmfke/Downloads/chapter-2025%20(6).xlsm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otes"/>
      <sheetName val="Index"/>
      <sheetName val="localcont"/>
      <sheetName val="MoreAboutData"/>
      <sheetName val="Foundation Budget"/>
      <sheetName val="Municipal Contribution"/>
      <sheetName val="Regional Allocation"/>
      <sheetName val="Summary"/>
      <sheetName val="parameters"/>
      <sheetName val="Townwide Contributions"/>
      <sheetName val="Sheet1"/>
      <sheetName val="Regional District Members"/>
      <sheetName val="Comparison to FY24"/>
      <sheetName val="Aid436"/>
      <sheetName val="Rates"/>
      <sheetName val="ceyregionalcalc"/>
      <sheetName val="disthist"/>
      <sheetName val="dist435"/>
      <sheetName val="RegPivot"/>
      <sheetName val="leas"/>
      <sheetName val="fra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6">
          <cell r="C16">
            <v>2.5</v>
          </cell>
        </row>
        <row r="17">
          <cell r="C17">
            <v>7.5</v>
          </cell>
        </row>
        <row r="18">
          <cell r="C18">
            <v>0.01</v>
          </cell>
        </row>
        <row r="19">
          <cell r="C19">
            <v>0.02</v>
          </cell>
        </row>
        <row r="22">
          <cell r="C22">
            <v>0.9</v>
          </cell>
        </row>
        <row r="29">
          <cell r="C29">
            <v>0.00323680055788304</v>
          </cell>
        </row>
        <row r="30">
          <cell r="C30">
            <v>0.0118610895820285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P358"/>
  <sheetViews>
    <sheetView showFormulas="false" showGridLines="true" showRowColHeaders="true" showZeros="true" rightToLeft="false" tabSelected="true" showOutlineSymbols="true" defaultGridColor="true" view="normal" topLeftCell="A1" colorId="64" zoomScale="92" zoomScaleNormal="92" zoomScalePageLayoutView="100" workbookViewId="0">
      <selection pane="topLeft" activeCell="A242" activeCellId="0" sqref="242:242"/>
    </sheetView>
  </sheetViews>
  <sheetFormatPr defaultColWidth="8.58203125" defaultRowHeight="14.5" zeroHeight="false" outlineLevelRow="0" outlineLevelCol="0"/>
  <cols>
    <col collapsed="false" customWidth="true" hidden="false" outlineLevel="0" max="2" min="2" style="0" width="16.36"/>
    <col collapsed="false" customWidth="true" hidden="false" outlineLevel="0" max="3" min="3" style="0" width="18.36"/>
    <col collapsed="false" customWidth="true" hidden="false" outlineLevel="0" max="4" min="4" style="1" width="14"/>
    <col collapsed="false" customWidth="true" hidden="false" outlineLevel="0" max="5" min="5" style="0" width="13.18"/>
    <col collapsed="false" customWidth="true" hidden="false" outlineLevel="0" max="6" min="6" style="0" width="8.18"/>
    <col collapsed="false" customWidth="true" hidden="false" outlineLevel="0" max="7" min="7" style="0" width="12.37"/>
    <col collapsed="false" customWidth="true" hidden="false" outlineLevel="0" max="8" min="8" style="0" width="8.18"/>
    <col collapsed="false" customWidth="true" hidden="false" outlineLevel="0" max="9" min="9" style="0" width="14.45"/>
    <col collapsed="false" customWidth="true" hidden="false" outlineLevel="0" max="10" min="10" style="0" width="6.9"/>
    <col collapsed="false" customWidth="true" hidden="false" outlineLevel="0" max="11" min="11" style="0" width="14.09"/>
    <col collapsed="false" customWidth="true" hidden="false" outlineLevel="0" max="12" min="12" style="0" width="6.55"/>
    <col collapsed="false" customWidth="true" hidden="false" outlineLevel="0" max="13" min="13" style="0" width="12.91"/>
    <col collapsed="false" customWidth="true" hidden="false" outlineLevel="0" max="14" min="14" style="0" width="6.73"/>
    <col collapsed="false" customWidth="true" hidden="false" outlineLevel="0" max="15" min="15" style="0" width="12.82"/>
    <col collapsed="false" customWidth="true" hidden="false" outlineLevel="0" max="16" min="16" style="0" width="7.27"/>
  </cols>
  <sheetData>
    <row r="2" customFormat="false" ht="15" hidden="false" customHeight="false" outlineLevel="0" collapsed="false"/>
    <row r="3" customFormat="false" ht="14.5" hidden="false" customHeight="false" outlineLevel="0" collapsed="false">
      <c r="D3" s="2" t="s">
        <v>0</v>
      </c>
      <c r="E3" s="3" t="s">
        <v>1</v>
      </c>
      <c r="F3" s="3"/>
      <c r="G3" s="3" t="s">
        <v>2</v>
      </c>
      <c r="H3" s="3"/>
      <c r="I3" s="3" t="s">
        <v>3</v>
      </c>
      <c r="J3" s="3"/>
      <c r="K3" s="3" t="s">
        <v>4</v>
      </c>
      <c r="L3" s="3"/>
      <c r="M3" s="3" t="s">
        <v>5</v>
      </c>
      <c r="N3" s="3"/>
      <c r="O3" s="3" t="s">
        <v>6</v>
      </c>
      <c r="P3" s="3"/>
    </row>
    <row r="4" customFormat="false" ht="14.5" hidden="false" customHeight="false" outlineLevel="0" collapsed="false">
      <c r="D4" s="4" t="s">
        <v>7</v>
      </c>
      <c r="E4" s="5" t="s">
        <v>8</v>
      </c>
      <c r="F4" s="6" t="s">
        <v>9</v>
      </c>
      <c r="G4" s="5" t="s">
        <v>8</v>
      </c>
      <c r="H4" s="6" t="s">
        <v>9</v>
      </c>
      <c r="I4" s="5" t="s">
        <v>8</v>
      </c>
      <c r="J4" s="6" t="s">
        <v>9</v>
      </c>
      <c r="K4" s="5" t="s">
        <v>8</v>
      </c>
      <c r="L4" s="6" t="s">
        <v>9</v>
      </c>
      <c r="M4" s="5" t="s">
        <v>8</v>
      </c>
      <c r="N4" s="6" t="s">
        <v>9</v>
      </c>
      <c r="O4" s="5" t="s">
        <v>8</v>
      </c>
      <c r="P4" s="6" t="s">
        <v>9</v>
      </c>
    </row>
    <row r="5" customFormat="false" ht="14.5" hidden="false" customHeight="false" outlineLevel="0" collapsed="false">
      <c r="C5" s="0" t="s">
        <v>10</v>
      </c>
      <c r="D5" s="4" t="s">
        <v>11</v>
      </c>
      <c r="E5" s="5" t="s">
        <v>12</v>
      </c>
      <c r="F5" s="6" t="s">
        <v>13</v>
      </c>
      <c r="G5" s="5" t="s">
        <v>12</v>
      </c>
      <c r="H5" s="6" t="s">
        <v>13</v>
      </c>
      <c r="I5" s="5" t="s">
        <v>12</v>
      </c>
      <c r="J5" s="6" t="s">
        <v>13</v>
      </c>
      <c r="K5" s="5" t="s">
        <v>12</v>
      </c>
      <c r="L5" s="6" t="s">
        <v>13</v>
      </c>
      <c r="M5" s="5" t="s">
        <v>12</v>
      </c>
      <c r="N5" s="6" t="s">
        <v>13</v>
      </c>
      <c r="O5" s="5" t="s">
        <v>12</v>
      </c>
      <c r="P5" s="6" t="s">
        <v>13</v>
      </c>
    </row>
    <row r="6" customFormat="false" ht="14.5" hidden="false" customHeight="false" outlineLevel="0" collapsed="false">
      <c r="A6" s="0" t="s">
        <v>14</v>
      </c>
      <c r="B6" s="0" t="s">
        <v>15</v>
      </c>
      <c r="C6" s="0" t="s">
        <v>16</v>
      </c>
      <c r="D6" s="4" t="s">
        <v>17</v>
      </c>
      <c r="E6" s="5" t="s">
        <v>10</v>
      </c>
      <c r="F6" s="6" t="s">
        <v>18</v>
      </c>
      <c r="G6" s="5" t="s">
        <v>10</v>
      </c>
      <c r="H6" s="6" t="s">
        <v>18</v>
      </c>
      <c r="I6" s="5" t="s">
        <v>10</v>
      </c>
      <c r="J6" s="6" t="s">
        <v>18</v>
      </c>
      <c r="K6" s="5" t="s">
        <v>10</v>
      </c>
      <c r="L6" s="6" t="s">
        <v>18</v>
      </c>
      <c r="M6" s="5" t="s">
        <v>10</v>
      </c>
      <c r="N6" s="6" t="s">
        <v>18</v>
      </c>
      <c r="O6" s="5" t="s">
        <v>10</v>
      </c>
      <c r="P6" s="6" t="s">
        <v>18</v>
      </c>
    </row>
    <row r="7" customFormat="false" ht="14.5" hidden="false" customHeight="false" outlineLevel="0" collapsed="false">
      <c r="A7" s="0" t="n">
        <v>1</v>
      </c>
      <c r="B7" s="0" t="s">
        <v>19</v>
      </c>
      <c r="C7" s="7" t="n">
        <v>34615457.7361827</v>
      </c>
      <c r="D7" s="8" t="n">
        <f aca="false">(O7-E7)</f>
        <v>-1736736</v>
      </c>
      <c r="E7" s="9" t="n">
        <v>19064375</v>
      </c>
      <c r="F7" s="10" t="n">
        <v>60.4</v>
      </c>
      <c r="G7" s="9" t="n">
        <v>19064375</v>
      </c>
      <c r="H7" s="10" t="n">
        <v>57.93</v>
      </c>
      <c r="I7" s="9" t="n">
        <v>18881608</v>
      </c>
      <c r="J7" s="6" t="n">
        <v>55.77</v>
      </c>
      <c r="K7" s="7" t="n">
        <v>18614207</v>
      </c>
      <c r="L7" s="6" t="n">
        <v>53.77</v>
      </c>
      <c r="M7" s="9" t="n">
        <v>17950287</v>
      </c>
      <c r="N7" s="6" t="n">
        <v>51.86</v>
      </c>
      <c r="O7" s="9" t="n">
        <v>17327639</v>
      </c>
      <c r="P7" s="6" t="n">
        <v>50.06</v>
      </c>
    </row>
    <row r="8" customFormat="false" ht="14.5" hidden="false" customHeight="false" outlineLevel="0" collapsed="false">
      <c r="A8" s="0" t="n">
        <v>2</v>
      </c>
      <c r="B8" s="0" t="s">
        <v>20</v>
      </c>
      <c r="C8" s="7" t="n">
        <v>56026427.7976263</v>
      </c>
      <c r="D8" s="8" t="n">
        <f aca="false">(O8-E8)</f>
        <v>-1857437</v>
      </c>
      <c r="E8" s="9" t="n">
        <v>45091548</v>
      </c>
      <c r="F8" s="10" t="n">
        <v>82.5</v>
      </c>
      <c r="G8" s="9" t="n">
        <v>45091548</v>
      </c>
      <c r="H8" s="10" t="n">
        <v>82.5</v>
      </c>
      <c r="I8" s="9" t="n">
        <v>45091548</v>
      </c>
      <c r="J8" s="6" t="n">
        <v>82.5</v>
      </c>
      <c r="K8" s="7" t="n">
        <v>45091548</v>
      </c>
      <c r="L8" s="6" t="n">
        <v>82.5</v>
      </c>
      <c r="M8" s="9" t="n">
        <v>44787677</v>
      </c>
      <c r="N8" s="6" t="n">
        <v>79.94</v>
      </c>
      <c r="O8" s="9" t="n">
        <v>43234111</v>
      </c>
      <c r="P8" s="6" t="n">
        <v>77.17</v>
      </c>
    </row>
    <row r="9" customFormat="false" ht="14.5" hidden="false" customHeight="false" outlineLevel="0" collapsed="false">
      <c r="A9" s="0" t="n">
        <v>3</v>
      </c>
      <c r="B9" s="0" t="s">
        <v>21</v>
      </c>
      <c r="C9" s="7" t="n">
        <v>19766306.25389</v>
      </c>
      <c r="D9" s="8" t="n">
        <f aca="false">(O9-E9)</f>
        <v>-851718</v>
      </c>
      <c r="E9" s="9" t="n">
        <v>11200821</v>
      </c>
      <c r="F9" s="10" t="n">
        <v>63.18</v>
      </c>
      <c r="G9" s="9" t="n">
        <v>11200821</v>
      </c>
      <c r="H9" s="10" t="n">
        <v>60.59</v>
      </c>
      <c r="I9" s="9" t="n">
        <v>11094024</v>
      </c>
      <c r="J9" s="6" t="n">
        <v>58.33</v>
      </c>
      <c r="K9" s="7" t="n">
        <v>11094024</v>
      </c>
      <c r="L9" s="6" t="n">
        <v>56.24</v>
      </c>
      <c r="M9" s="9" t="n">
        <v>10720985</v>
      </c>
      <c r="N9" s="6" t="n">
        <v>54.24</v>
      </c>
      <c r="O9" s="9" t="n">
        <v>10349103</v>
      </c>
      <c r="P9" s="6" t="n">
        <v>52.36</v>
      </c>
    </row>
    <row r="10" customFormat="false" ht="14.5" hidden="false" customHeight="false" outlineLevel="0" collapsed="false">
      <c r="A10" s="0" t="n">
        <v>4</v>
      </c>
      <c r="B10" s="0" t="s">
        <v>22</v>
      </c>
      <c r="C10" s="7" t="n">
        <v>16696571.408689</v>
      </c>
      <c r="D10" s="8" t="n">
        <f aca="false">(O10-E10)</f>
        <v>-538574</v>
      </c>
      <c r="E10" s="9" t="n">
        <v>4998529</v>
      </c>
      <c r="F10" s="10" t="n">
        <v>32.23</v>
      </c>
      <c r="G10" s="9" t="n">
        <v>4998529</v>
      </c>
      <c r="H10" s="10" t="n">
        <v>30.91</v>
      </c>
      <c r="I10" s="9" t="n">
        <v>4968885</v>
      </c>
      <c r="J10" s="6" t="n">
        <v>29.76</v>
      </c>
      <c r="K10" s="7" t="n">
        <v>4791104</v>
      </c>
      <c r="L10" s="6" t="n">
        <v>28.7</v>
      </c>
      <c r="M10" s="9" t="n">
        <v>4620218</v>
      </c>
      <c r="N10" s="6" t="n">
        <v>27.67</v>
      </c>
      <c r="O10" s="9" t="n">
        <v>4459955</v>
      </c>
      <c r="P10" s="6" t="n">
        <v>26.71</v>
      </c>
    </row>
    <row r="11" customFormat="false" ht="14.5" hidden="false" customHeight="false" outlineLevel="0" collapsed="false">
      <c r="A11" s="0" t="n">
        <v>5</v>
      </c>
      <c r="B11" s="0" t="s">
        <v>23</v>
      </c>
      <c r="C11" s="7" t="n">
        <v>52988778.25</v>
      </c>
      <c r="D11" s="8" t="n">
        <f aca="false">(O11-E11)</f>
        <v>-3293830</v>
      </c>
      <c r="E11" s="9" t="n">
        <v>26903037</v>
      </c>
      <c r="F11" s="10" t="n">
        <v>53.76</v>
      </c>
      <c r="G11" s="9" t="n">
        <v>26649307</v>
      </c>
      <c r="H11" s="10" t="n">
        <v>51.56</v>
      </c>
      <c r="I11" s="9" t="n">
        <v>26303278</v>
      </c>
      <c r="J11" s="6" t="n">
        <v>49.64</v>
      </c>
      <c r="K11" s="7" t="n">
        <v>25362178</v>
      </c>
      <c r="L11" s="6" t="n">
        <v>47.86</v>
      </c>
      <c r="M11" s="9" t="n">
        <v>24457576</v>
      </c>
      <c r="N11" s="6" t="n">
        <v>46.16</v>
      </c>
      <c r="O11" s="9" t="n">
        <v>23609207</v>
      </c>
      <c r="P11" s="6" t="n">
        <v>44.56</v>
      </c>
    </row>
    <row r="12" customFormat="false" ht="14.5" hidden="false" customHeight="false" outlineLevel="0" collapsed="false">
      <c r="A12" s="0" t="n">
        <v>6</v>
      </c>
      <c r="B12" s="0" t="s">
        <v>24</v>
      </c>
      <c r="C12" s="7" t="n">
        <v>279039.065210578</v>
      </c>
      <c r="D12" s="8" t="n">
        <f aca="false">(O12-E12)</f>
        <v>0</v>
      </c>
      <c r="E12" s="9" t="n">
        <v>230207</v>
      </c>
      <c r="F12" s="10" t="n">
        <v>82.5</v>
      </c>
      <c r="G12" s="9" t="n">
        <v>230207</v>
      </c>
      <c r="H12" s="10" t="n">
        <v>82.5</v>
      </c>
      <c r="I12" s="9" t="n">
        <v>230207</v>
      </c>
      <c r="J12" s="6" t="n">
        <v>82.5</v>
      </c>
      <c r="K12" s="7" t="n">
        <v>230207</v>
      </c>
      <c r="L12" s="6" t="n">
        <v>82.5</v>
      </c>
      <c r="M12" s="9" t="n">
        <v>230207</v>
      </c>
      <c r="N12" s="6" t="n">
        <v>82.5</v>
      </c>
      <c r="O12" s="9" t="n">
        <v>230207</v>
      </c>
      <c r="P12" s="6" t="n">
        <v>82.5</v>
      </c>
    </row>
    <row r="13" customFormat="false" ht="14.5" hidden="false" customHeight="false" outlineLevel="0" collapsed="false">
      <c r="A13" s="0" t="n">
        <v>7</v>
      </c>
      <c r="B13" s="0" t="s">
        <v>25</v>
      </c>
      <c r="C13" s="7" t="n">
        <v>29121417.3783829</v>
      </c>
      <c r="D13" s="8" t="n">
        <f aca="false">(O13-E13)</f>
        <v>-1596883</v>
      </c>
      <c r="E13" s="9" t="n">
        <v>21058655</v>
      </c>
      <c r="F13" s="10" t="n">
        <v>80.64</v>
      </c>
      <c r="G13" s="9" t="n">
        <v>20858534</v>
      </c>
      <c r="H13" s="10" t="n">
        <v>77.34</v>
      </c>
      <c r="I13" s="9" t="n">
        <v>20858534</v>
      </c>
      <c r="J13" s="6" t="n">
        <v>74.46</v>
      </c>
      <c r="K13" s="7" t="n">
        <v>20658414</v>
      </c>
      <c r="L13" s="6" t="n">
        <v>71.79</v>
      </c>
      <c r="M13" s="9" t="n">
        <v>20161107</v>
      </c>
      <c r="N13" s="6" t="n">
        <v>69.23</v>
      </c>
      <c r="O13" s="9" t="n">
        <v>19461772</v>
      </c>
      <c r="P13" s="6" t="n">
        <v>66.83</v>
      </c>
    </row>
    <row r="14" customFormat="false" ht="14.5" hidden="false" customHeight="false" outlineLevel="0" collapsed="false">
      <c r="A14" s="0" t="n">
        <v>8</v>
      </c>
      <c r="B14" s="0" t="s">
        <v>26</v>
      </c>
      <c r="C14" s="7" t="n">
        <v>27410644.260187</v>
      </c>
      <c r="D14" s="8" t="n">
        <f aca="false">(O14-E14)</f>
        <v>-1883950</v>
      </c>
      <c r="E14" s="9" t="n">
        <v>22613782</v>
      </c>
      <c r="F14" s="10" t="n">
        <v>82.5</v>
      </c>
      <c r="G14" s="9" t="n">
        <v>22613782</v>
      </c>
      <c r="H14" s="10" t="n">
        <v>82.5</v>
      </c>
      <c r="I14" s="9" t="n">
        <v>22613782</v>
      </c>
      <c r="J14" s="6" t="n">
        <v>82.5</v>
      </c>
      <c r="K14" s="7" t="n">
        <v>22269011</v>
      </c>
      <c r="L14" s="6" t="n">
        <v>81.24</v>
      </c>
      <c r="M14" s="9" t="n">
        <v>21474734</v>
      </c>
      <c r="N14" s="6" t="n">
        <v>78.34</v>
      </c>
      <c r="O14" s="9" t="n">
        <v>20729832</v>
      </c>
      <c r="P14" s="6" t="n">
        <v>75.63</v>
      </c>
    </row>
    <row r="15" customFormat="false" ht="14.5" hidden="false" customHeight="false" outlineLevel="0" collapsed="false">
      <c r="A15" s="0" t="n">
        <v>9</v>
      </c>
      <c r="B15" s="0" t="s">
        <v>27</v>
      </c>
      <c r="C15" s="7" t="n">
        <v>73868962.2418672</v>
      </c>
      <c r="D15" s="8" t="n">
        <f aca="false">(O15-E15)</f>
        <v>0</v>
      </c>
      <c r="E15" s="9" t="n">
        <v>60941894</v>
      </c>
      <c r="F15" s="10" t="n">
        <v>82.5</v>
      </c>
      <c r="G15" s="9" t="n">
        <v>60941894</v>
      </c>
      <c r="H15" s="10" t="n">
        <v>82.5</v>
      </c>
      <c r="I15" s="9" t="n">
        <v>60941894</v>
      </c>
      <c r="J15" s="6" t="n">
        <v>82.5</v>
      </c>
      <c r="K15" s="7" t="n">
        <v>60941894</v>
      </c>
      <c r="L15" s="6" t="n">
        <v>82.5</v>
      </c>
      <c r="M15" s="9" t="n">
        <v>60941894</v>
      </c>
      <c r="N15" s="6" t="n">
        <v>82.5</v>
      </c>
      <c r="O15" s="9" t="n">
        <v>60941894</v>
      </c>
      <c r="P15" s="6" t="n">
        <v>82.5</v>
      </c>
    </row>
    <row r="16" customFormat="false" ht="14.5" hidden="false" customHeight="false" outlineLevel="0" collapsed="false">
      <c r="A16" s="0" t="n">
        <v>10</v>
      </c>
      <c r="B16" s="0" t="s">
        <v>28</v>
      </c>
      <c r="C16" s="7" t="n">
        <v>81960405.8162344</v>
      </c>
      <c r="D16" s="8" t="n">
        <f aca="false">(O16-E16)</f>
        <v>0</v>
      </c>
      <c r="E16" s="9" t="n">
        <v>62323899</v>
      </c>
      <c r="F16" s="10" t="n">
        <v>82.5</v>
      </c>
      <c r="G16" s="9" t="n">
        <v>62323899</v>
      </c>
      <c r="H16" s="10" t="n">
        <v>82.5</v>
      </c>
      <c r="I16" s="9" t="n">
        <v>62323899</v>
      </c>
      <c r="J16" s="6" t="n">
        <v>82.5</v>
      </c>
      <c r="K16" s="7" t="n">
        <v>62323899</v>
      </c>
      <c r="L16" s="6" t="n">
        <v>82.5</v>
      </c>
      <c r="M16" s="9" t="n">
        <v>62323899</v>
      </c>
      <c r="N16" s="6" t="n">
        <v>82.5</v>
      </c>
      <c r="O16" s="9" t="n">
        <v>62323899</v>
      </c>
      <c r="P16" s="6" t="n">
        <v>82.5</v>
      </c>
    </row>
    <row r="17" customFormat="false" ht="14.5" hidden="false" customHeight="false" outlineLevel="0" collapsed="false">
      <c r="A17" s="0" t="n">
        <v>11</v>
      </c>
      <c r="B17" s="0" t="s">
        <v>29</v>
      </c>
      <c r="C17" s="7" t="n">
        <v>14307953.2886838</v>
      </c>
      <c r="D17" s="8" t="n">
        <f aca="false">(O17-E17)</f>
        <v>-815907</v>
      </c>
      <c r="E17" s="9" t="n">
        <v>6564150</v>
      </c>
      <c r="F17" s="10" t="n">
        <v>48.48</v>
      </c>
      <c r="G17" s="9" t="n">
        <v>6501587</v>
      </c>
      <c r="H17" s="10" t="n">
        <v>46.49</v>
      </c>
      <c r="I17" s="9" t="n">
        <v>6404181</v>
      </c>
      <c r="J17" s="6" t="n">
        <v>44.76</v>
      </c>
      <c r="K17" s="7" t="n">
        <v>6175047</v>
      </c>
      <c r="L17" s="6" t="n">
        <v>43.16</v>
      </c>
      <c r="M17" s="9" t="n">
        <v>5954800</v>
      </c>
      <c r="N17" s="6" t="n">
        <v>41.62</v>
      </c>
      <c r="O17" s="9" t="n">
        <v>5748243</v>
      </c>
      <c r="P17" s="6" t="n">
        <v>40.18</v>
      </c>
    </row>
    <row r="18" customFormat="false" ht="14.5" hidden="false" customHeight="false" outlineLevel="0" collapsed="false">
      <c r="A18" s="0" t="n">
        <v>12</v>
      </c>
      <c r="B18" s="0" t="s">
        <v>30</v>
      </c>
      <c r="C18" s="7" t="n">
        <v>6079883.0043758</v>
      </c>
      <c r="D18" s="8" t="n">
        <f aca="false">(O18-E18)</f>
        <v>-372857</v>
      </c>
      <c r="E18" s="9" t="n">
        <v>3158913</v>
      </c>
      <c r="F18" s="10" t="n">
        <v>55.29</v>
      </c>
      <c r="G18" s="9" t="n">
        <v>3128985</v>
      </c>
      <c r="H18" s="10" t="n">
        <v>53.03</v>
      </c>
      <c r="I18" s="9" t="n">
        <v>3103976</v>
      </c>
      <c r="J18" s="6" t="n">
        <v>51.05</v>
      </c>
      <c r="K18" s="7" t="n">
        <v>2992920</v>
      </c>
      <c r="L18" s="6" t="n">
        <v>49.23</v>
      </c>
      <c r="M18" s="9" t="n">
        <v>2886170</v>
      </c>
      <c r="N18" s="6" t="n">
        <v>47.47</v>
      </c>
      <c r="O18" s="9" t="n">
        <v>2786056</v>
      </c>
      <c r="P18" s="6" t="n">
        <v>45.82</v>
      </c>
    </row>
    <row r="19" customFormat="false" ht="14.5" hidden="false" customHeight="false" outlineLevel="0" collapsed="false">
      <c r="A19" s="0" t="n">
        <v>13</v>
      </c>
      <c r="B19" s="0" t="s">
        <v>31</v>
      </c>
      <c r="C19" s="7" t="n">
        <v>2352337.96250074</v>
      </c>
      <c r="D19" s="8" t="n">
        <f aca="false">(O19-E19)</f>
        <v>0</v>
      </c>
      <c r="E19" s="9" t="n">
        <v>1721153</v>
      </c>
      <c r="F19" s="10" t="n">
        <v>82.5</v>
      </c>
      <c r="G19" s="9" t="n">
        <v>1721153</v>
      </c>
      <c r="H19" s="10" t="n">
        <v>82.5</v>
      </c>
      <c r="I19" s="9" t="n">
        <v>1721153</v>
      </c>
      <c r="J19" s="6" t="n">
        <v>82.5</v>
      </c>
      <c r="K19" s="7" t="n">
        <v>1721153</v>
      </c>
      <c r="L19" s="6" t="n">
        <v>82.5</v>
      </c>
      <c r="M19" s="9" t="n">
        <v>1721153</v>
      </c>
      <c r="N19" s="6" t="n">
        <v>82.5</v>
      </c>
      <c r="O19" s="9" t="n">
        <v>1721153</v>
      </c>
      <c r="P19" s="6" t="n">
        <v>81.9</v>
      </c>
    </row>
    <row r="20" customFormat="false" ht="14.5" hidden="false" customHeight="false" outlineLevel="0" collapsed="false">
      <c r="A20" s="0" t="n">
        <v>14</v>
      </c>
      <c r="B20" s="0" t="s">
        <v>32</v>
      </c>
      <c r="C20" s="7" t="n">
        <v>39226711.0706529</v>
      </c>
      <c r="D20" s="8" t="n">
        <f aca="false">(O20-E20)</f>
        <v>-1317602</v>
      </c>
      <c r="E20" s="9" t="n">
        <v>27827884</v>
      </c>
      <c r="F20" s="10" t="n">
        <v>81.55</v>
      </c>
      <c r="G20" s="9" t="n">
        <v>27827884</v>
      </c>
      <c r="H20" s="10" t="n">
        <v>78.21</v>
      </c>
      <c r="I20" s="9" t="n">
        <v>27563662</v>
      </c>
      <c r="J20" s="6" t="n">
        <v>75.29</v>
      </c>
      <c r="K20" s="7" t="n">
        <v>27563662</v>
      </c>
      <c r="L20" s="6" t="n">
        <v>72.6</v>
      </c>
      <c r="M20" s="9" t="n">
        <v>27299440</v>
      </c>
      <c r="N20" s="6" t="n">
        <v>70.01</v>
      </c>
      <c r="O20" s="9" t="n">
        <v>26510282</v>
      </c>
      <c r="P20" s="6" t="n">
        <v>67.58</v>
      </c>
    </row>
    <row r="21" customFormat="false" ht="14.5" hidden="false" customHeight="false" outlineLevel="0" collapsed="false">
      <c r="A21" s="0" t="n">
        <v>15</v>
      </c>
      <c r="B21" s="0" t="s">
        <v>33</v>
      </c>
      <c r="C21" s="7" t="n">
        <v>28908222.9191843</v>
      </c>
      <c r="D21" s="8" t="n">
        <f aca="false">(O21-E21)</f>
        <v>0</v>
      </c>
      <c r="E21" s="9" t="n">
        <v>4351573</v>
      </c>
      <c r="F21" s="10" t="n">
        <v>29.06</v>
      </c>
      <c r="G21" s="9" t="n">
        <v>4351573</v>
      </c>
      <c r="H21" s="10" t="n">
        <v>27.87</v>
      </c>
      <c r="I21" s="9" t="n">
        <v>4351573</v>
      </c>
      <c r="J21" s="6" t="n">
        <v>26.83</v>
      </c>
      <c r="K21" s="7" t="n">
        <v>4351573</v>
      </c>
      <c r="L21" s="6" t="n">
        <v>25.87</v>
      </c>
      <c r="M21" s="9" t="n">
        <v>4351573</v>
      </c>
      <c r="N21" s="6" t="n">
        <v>24.95</v>
      </c>
      <c r="O21" s="9" t="n">
        <v>4351573</v>
      </c>
      <c r="P21" s="6" t="n">
        <v>24.09</v>
      </c>
    </row>
    <row r="22" customFormat="false" ht="14.5" hidden="false" customHeight="false" outlineLevel="0" collapsed="false">
      <c r="A22" s="0" t="n">
        <v>16</v>
      </c>
      <c r="B22" s="0" t="s">
        <v>34</v>
      </c>
      <c r="C22" s="7" t="n">
        <v>102442302.429853</v>
      </c>
      <c r="D22" s="8" t="n">
        <f aca="false">(O22-E22)</f>
        <v>-4865227</v>
      </c>
      <c r="E22" s="9" t="n">
        <v>46226314</v>
      </c>
      <c r="F22" s="10" t="n">
        <v>48.72</v>
      </c>
      <c r="G22" s="9" t="n">
        <v>45787443</v>
      </c>
      <c r="H22" s="10" t="n">
        <v>46.73</v>
      </c>
      <c r="I22" s="9" t="n">
        <v>45787443</v>
      </c>
      <c r="J22" s="6" t="n">
        <v>44.98</v>
      </c>
      <c r="K22" s="7" t="n">
        <v>44432125</v>
      </c>
      <c r="L22" s="6" t="n">
        <v>43.37</v>
      </c>
      <c r="M22" s="9" t="n">
        <v>42847348</v>
      </c>
      <c r="N22" s="6" t="n">
        <v>41.83</v>
      </c>
      <c r="O22" s="9" t="n">
        <v>41361087</v>
      </c>
      <c r="P22" s="6" t="n">
        <v>40.38</v>
      </c>
    </row>
    <row r="23" customFormat="false" ht="14.5" hidden="false" customHeight="false" outlineLevel="0" collapsed="false">
      <c r="A23" s="0" t="n">
        <v>17</v>
      </c>
      <c r="B23" s="0" t="s">
        <v>35</v>
      </c>
      <c r="C23" s="7" t="n">
        <v>35176860.0260911</v>
      </c>
      <c r="D23" s="8" t="n">
        <f aca="false">(O23-E23)</f>
        <v>-1942673</v>
      </c>
      <c r="E23" s="9" t="n">
        <v>19238888</v>
      </c>
      <c r="F23" s="10" t="n">
        <v>59.33</v>
      </c>
      <c r="G23" s="9" t="n">
        <v>19238888</v>
      </c>
      <c r="H23" s="10" t="n">
        <v>56.9</v>
      </c>
      <c r="I23" s="9" t="n">
        <v>19055939</v>
      </c>
      <c r="J23" s="6" t="n">
        <v>54.78</v>
      </c>
      <c r="K23" s="7" t="n">
        <v>18580450</v>
      </c>
      <c r="L23" s="6" t="n">
        <v>52.82</v>
      </c>
      <c r="M23" s="9" t="n">
        <v>17917734</v>
      </c>
      <c r="N23" s="6" t="n">
        <v>50.94</v>
      </c>
      <c r="O23" s="9" t="n">
        <v>17296215</v>
      </c>
      <c r="P23" s="6" t="n">
        <v>49.17</v>
      </c>
    </row>
    <row r="24" customFormat="false" ht="14.5" hidden="false" customHeight="false" outlineLevel="0" collapsed="false">
      <c r="A24" s="0" t="n">
        <v>18</v>
      </c>
      <c r="B24" s="0" t="s">
        <v>36</v>
      </c>
      <c r="C24" s="7" t="n">
        <v>10582128.1891146</v>
      </c>
      <c r="D24" s="8" t="n">
        <f aca="false">(O24-E24)</f>
        <v>-278109</v>
      </c>
      <c r="E24" s="9" t="n">
        <v>6311442</v>
      </c>
      <c r="F24" s="10" t="n">
        <v>68.8</v>
      </c>
      <c r="G24" s="9" t="n">
        <v>6251247</v>
      </c>
      <c r="H24" s="10" t="n">
        <v>65.98</v>
      </c>
      <c r="I24" s="9" t="n">
        <v>6251247</v>
      </c>
      <c r="J24" s="6" t="n">
        <v>63.52</v>
      </c>
      <c r="K24" s="7" t="n">
        <v>6251247</v>
      </c>
      <c r="L24" s="6" t="n">
        <v>61.25</v>
      </c>
      <c r="M24" s="9" t="n">
        <v>6191052</v>
      </c>
      <c r="N24" s="6" t="n">
        <v>59.06</v>
      </c>
      <c r="O24" s="9" t="n">
        <v>6033333</v>
      </c>
      <c r="P24" s="6" t="n">
        <v>57.01</v>
      </c>
    </row>
    <row r="25" customFormat="false" ht="14.5" hidden="false" customHeight="false" outlineLevel="0" collapsed="false">
      <c r="A25" s="0" t="n">
        <v>19</v>
      </c>
      <c r="B25" s="0" t="s">
        <v>37</v>
      </c>
      <c r="C25" s="7" t="n">
        <v>14950369.3422251</v>
      </c>
      <c r="D25" s="8" t="n">
        <f aca="false">(O25-E25)</f>
        <v>-1270118</v>
      </c>
      <c r="E25" s="9" t="n">
        <v>10662107</v>
      </c>
      <c r="F25" s="10" t="n">
        <v>75.8</v>
      </c>
      <c r="G25" s="9" t="n">
        <v>10561502</v>
      </c>
      <c r="H25" s="10" t="n">
        <v>72.7</v>
      </c>
      <c r="I25" s="9" t="n">
        <v>10463718</v>
      </c>
      <c r="J25" s="6" t="n">
        <v>69.99</v>
      </c>
      <c r="K25" s="7" t="n">
        <v>10089339</v>
      </c>
      <c r="L25" s="6" t="n">
        <v>67.49</v>
      </c>
      <c r="M25" s="9" t="n">
        <v>9729479</v>
      </c>
      <c r="N25" s="6" t="n">
        <v>65.08</v>
      </c>
      <c r="O25" s="9" t="n">
        <v>9391989</v>
      </c>
      <c r="P25" s="6" t="n">
        <v>62.82</v>
      </c>
    </row>
    <row r="26" customFormat="false" ht="14.5" hidden="false" customHeight="false" outlineLevel="0" collapsed="false">
      <c r="A26" s="0" t="n">
        <v>20</v>
      </c>
      <c r="B26" s="0" t="s">
        <v>38</v>
      </c>
      <c r="C26" s="7" t="n">
        <v>92829766.9038181</v>
      </c>
      <c r="D26" s="8" t="n">
        <f aca="false">(O26-E26)</f>
        <v>0</v>
      </c>
      <c r="E26" s="9" t="n">
        <v>66751042</v>
      </c>
      <c r="F26" s="10" t="n">
        <v>82.5</v>
      </c>
      <c r="G26" s="9" t="n">
        <v>66751042</v>
      </c>
      <c r="H26" s="10" t="n">
        <v>82.5</v>
      </c>
      <c r="I26" s="9" t="n">
        <v>66751042</v>
      </c>
      <c r="J26" s="6" t="n">
        <v>82.5</v>
      </c>
      <c r="K26" s="7" t="n">
        <v>66751042</v>
      </c>
      <c r="L26" s="6" t="n">
        <v>82.5</v>
      </c>
      <c r="M26" s="9" t="n">
        <v>66751042</v>
      </c>
      <c r="N26" s="6" t="n">
        <v>82.5</v>
      </c>
      <c r="O26" s="9" t="n">
        <v>66751042</v>
      </c>
      <c r="P26" s="6" t="n">
        <v>82.5</v>
      </c>
    </row>
    <row r="27" customFormat="false" ht="14.5" hidden="false" customHeight="false" outlineLevel="0" collapsed="false">
      <c r="A27" s="0" t="n">
        <v>21</v>
      </c>
      <c r="B27" s="0" t="s">
        <v>39</v>
      </c>
      <c r="C27" s="7" t="n">
        <v>11329708.362249</v>
      </c>
      <c r="D27" s="8" t="n">
        <f aca="false">(O27-E27)</f>
        <v>-291787</v>
      </c>
      <c r="E27" s="9" t="n">
        <v>4338017</v>
      </c>
      <c r="F27" s="10" t="n">
        <v>43.09</v>
      </c>
      <c r="G27" s="9" t="n">
        <v>4338017</v>
      </c>
      <c r="H27" s="10" t="n">
        <v>41.33</v>
      </c>
      <c r="I27" s="9" t="n">
        <v>4296333</v>
      </c>
      <c r="J27" s="6" t="n">
        <v>39.79</v>
      </c>
      <c r="K27" s="7" t="n">
        <v>4296333</v>
      </c>
      <c r="L27" s="6" t="n">
        <v>38.37</v>
      </c>
      <c r="M27" s="9" t="n">
        <v>4191626</v>
      </c>
      <c r="N27" s="6" t="n">
        <v>37</v>
      </c>
      <c r="O27" s="9" t="n">
        <v>4046230</v>
      </c>
      <c r="P27" s="6" t="n">
        <v>35.71</v>
      </c>
    </row>
    <row r="28" customFormat="false" ht="14.5" hidden="false" customHeight="false" outlineLevel="0" collapsed="false">
      <c r="A28" s="0" t="n">
        <v>22</v>
      </c>
      <c r="B28" s="0" t="s">
        <v>40</v>
      </c>
      <c r="C28" s="7" t="n">
        <v>2959823.79148997</v>
      </c>
      <c r="D28" s="8" t="n">
        <f aca="false">(O28-E28)</f>
        <v>0</v>
      </c>
      <c r="E28" s="9" t="n">
        <v>2347696</v>
      </c>
      <c r="F28" s="10" t="n">
        <v>82.5</v>
      </c>
      <c r="G28" s="9" t="n">
        <v>2347696</v>
      </c>
      <c r="H28" s="10" t="n">
        <v>82.5</v>
      </c>
      <c r="I28" s="9" t="n">
        <v>2347696</v>
      </c>
      <c r="J28" s="6" t="n">
        <v>82.5</v>
      </c>
      <c r="K28" s="7" t="n">
        <v>2347696</v>
      </c>
      <c r="L28" s="6" t="n">
        <v>82.5</v>
      </c>
      <c r="M28" s="9" t="n">
        <v>2347696</v>
      </c>
      <c r="N28" s="6" t="n">
        <v>82.5</v>
      </c>
      <c r="O28" s="9" t="n">
        <v>2347696</v>
      </c>
      <c r="P28" s="6" t="n">
        <v>82.5</v>
      </c>
    </row>
    <row r="29" customFormat="false" ht="14.5" hidden="false" customHeight="false" outlineLevel="0" collapsed="false">
      <c r="A29" s="0" t="n">
        <v>23</v>
      </c>
      <c r="B29" s="0" t="s">
        <v>41</v>
      </c>
      <c r="C29" s="7" t="n">
        <v>35598813.1678156</v>
      </c>
      <c r="D29" s="8" t="n">
        <f aca="false">(O29-E29)</f>
        <v>0</v>
      </c>
      <c r="E29" s="9" t="n">
        <v>29369021</v>
      </c>
      <c r="F29" s="10" t="n">
        <v>82.5</v>
      </c>
      <c r="G29" s="9" t="n">
        <v>29369021</v>
      </c>
      <c r="H29" s="10" t="n">
        <v>82.5</v>
      </c>
      <c r="I29" s="9" t="n">
        <v>29369021</v>
      </c>
      <c r="J29" s="6" t="n">
        <v>82.5</v>
      </c>
      <c r="K29" s="7" t="n">
        <v>29369021</v>
      </c>
      <c r="L29" s="6" t="n">
        <v>82.5</v>
      </c>
      <c r="M29" s="9" t="n">
        <v>29369021</v>
      </c>
      <c r="N29" s="6" t="n">
        <v>82.5</v>
      </c>
      <c r="O29" s="9" t="n">
        <v>29369021</v>
      </c>
      <c r="P29" s="6" t="n">
        <v>82.5</v>
      </c>
    </row>
    <row r="30" customFormat="false" ht="14.5" hidden="false" customHeight="false" outlineLevel="0" collapsed="false">
      <c r="A30" s="0" t="n">
        <v>24</v>
      </c>
      <c r="B30" s="0" t="s">
        <v>42</v>
      </c>
      <c r="C30" s="7" t="n">
        <v>30425890.9325522</v>
      </c>
      <c r="D30" s="8" t="n">
        <f aca="false">(O30-E30)</f>
        <v>-1798655</v>
      </c>
      <c r="E30" s="9" t="n">
        <v>15542562</v>
      </c>
      <c r="F30" s="10" t="n">
        <v>54.51</v>
      </c>
      <c r="G30" s="9" t="n">
        <v>15393744</v>
      </c>
      <c r="H30" s="10" t="n">
        <v>52.28</v>
      </c>
      <c r="I30" s="9" t="n">
        <v>15312238</v>
      </c>
      <c r="J30" s="6" t="n">
        <v>50.33</v>
      </c>
      <c r="K30" s="7" t="n">
        <v>14764384</v>
      </c>
      <c r="L30" s="6" t="n">
        <v>48.53</v>
      </c>
      <c r="M30" s="9" t="n">
        <v>14237777</v>
      </c>
      <c r="N30" s="6" t="n">
        <v>46.79</v>
      </c>
      <c r="O30" s="9" t="n">
        <v>13743907</v>
      </c>
      <c r="P30" s="6" t="n">
        <v>45.17</v>
      </c>
    </row>
    <row r="31" customFormat="false" ht="14.5" hidden="false" customHeight="false" outlineLevel="0" collapsed="false">
      <c r="A31" s="0" t="n">
        <v>25</v>
      </c>
      <c r="B31" s="0" t="s">
        <v>43</v>
      </c>
      <c r="C31" s="7" t="n">
        <v>31868986.6432434</v>
      </c>
      <c r="D31" s="8" t="n">
        <f aca="false">(O31-E31)</f>
        <v>-2466548</v>
      </c>
      <c r="E31" s="9" t="n">
        <v>22054261</v>
      </c>
      <c r="F31" s="10" t="n">
        <v>74.16</v>
      </c>
      <c r="G31" s="9" t="n">
        <v>22054261</v>
      </c>
      <c r="H31" s="10" t="n">
        <v>71.13</v>
      </c>
      <c r="I31" s="9" t="n">
        <v>21822887</v>
      </c>
      <c r="J31" s="6" t="n">
        <v>68.48</v>
      </c>
      <c r="K31" s="7" t="n">
        <v>21042091</v>
      </c>
      <c r="L31" s="6" t="n">
        <v>66.03</v>
      </c>
      <c r="M31" s="9" t="n">
        <v>20291574</v>
      </c>
      <c r="N31" s="6" t="n">
        <v>63.67</v>
      </c>
      <c r="O31" s="9" t="n">
        <v>19587713</v>
      </c>
      <c r="P31" s="6" t="n">
        <v>61.46</v>
      </c>
    </row>
    <row r="32" customFormat="false" ht="14.5" hidden="false" customHeight="false" outlineLevel="0" collapsed="false">
      <c r="A32" s="0" t="n">
        <v>26</v>
      </c>
      <c r="B32" s="0" t="s">
        <v>44</v>
      </c>
      <c r="C32" s="7" t="n">
        <v>59533725.07406</v>
      </c>
      <c r="D32" s="8" t="n">
        <f aca="false">(O32-E32)</f>
        <v>0</v>
      </c>
      <c r="E32" s="9" t="n">
        <v>47889465</v>
      </c>
      <c r="F32" s="10" t="n">
        <v>82.5</v>
      </c>
      <c r="G32" s="9" t="n">
        <v>47889465</v>
      </c>
      <c r="H32" s="10" t="n">
        <v>82.5</v>
      </c>
      <c r="I32" s="9" t="n">
        <v>47889465</v>
      </c>
      <c r="J32" s="6" t="n">
        <v>82.5</v>
      </c>
      <c r="K32" s="7" t="n">
        <v>47889465</v>
      </c>
      <c r="L32" s="6" t="n">
        <v>82.5</v>
      </c>
      <c r="M32" s="9" t="n">
        <v>47889465</v>
      </c>
      <c r="N32" s="6" t="n">
        <v>82.5</v>
      </c>
      <c r="O32" s="9" t="n">
        <v>47889465</v>
      </c>
      <c r="P32" s="6" t="n">
        <v>82.5</v>
      </c>
    </row>
    <row r="33" customFormat="false" ht="14.5" hidden="false" customHeight="false" outlineLevel="0" collapsed="false">
      <c r="A33" s="0" t="n">
        <v>27</v>
      </c>
      <c r="B33" s="0" t="s">
        <v>45</v>
      </c>
      <c r="C33" s="7" t="n">
        <v>14879075.1745746</v>
      </c>
      <c r="D33" s="8" t="n">
        <f aca="false">(O33-E33)</f>
        <v>-1037325</v>
      </c>
      <c r="E33" s="9" t="n">
        <v>8392839</v>
      </c>
      <c r="F33" s="10" t="n">
        <v>59.65</v>
      </c>
      <c r="G33" s="9" t="n">
        <v>8313825</v>
      </c>
      <c r="H33" s="10" t="n">
        <v>57.21</v>
      </c>
      <c r="I33" s="9" t="n">
        <v>8194859</v>
      </c>
      <c r="J33" s="6" t="n">
        <v>55.08</v>
      </c>
      <c r="K33" s="7" t="n">
        <v>7901657</v>
      </c>
      <c r="L33" s="6" t="n">
        <v>53.11</v>
      </c>
      <c r="M33" s="9" t="n">
        <v>7619825</v>
      </c>
      <c r="N33" s="6" t="n">
        <v>51.21</v>
      </c>
      <c r="O33" s="9" t="n">
        <v>7355514</v>
      </c>
      <c r="P33" s="6" t="n">
        <v>49.44</v>
      </c>
    </row>
    <row r="34" customFormat="false" ht="14.5" hidden="false" customHeight="false" outlineLevel="0" collapsed="false">
      <c r="A34" s="0" t="n">
        <v>28</v>
      </c>
      <c r="B34" s="0" t="s">
        <v>46</v>
      </c>
      <c r="C34" s="7" t="n">
        <v>6163198.09972198</v>
      </c>
      <c r="D34" s="8" t="n">
        <f aca="false">(O34-E34)</f>
        <v>0</v>
      </c>
      <c r="E34" s="9" t="n">
        <v>4348776</v>
      </c>
      <c r="F34" s="10" t="n">
        <v>82.5</v>
      </c>
      <c r="G34" s="9" t="n">
        <v>4348776</v>
      </c>
      <c r="H34" s="10" t="n">
        <v>82.5</v>
      </c>
      <c r="I34" s="9" t="n">
        <v>4348776</v>
      </c>
      <c r="J34" s="6" t="n">
        <v>82.5</v>
      </c>
      <c r="K34" s="7" t="n">
        <v>4348776</v>
      </c>
      <c r="L34" s="6" t="n">
        <v>82.5</v>
      </c>
      <c r="M34" s="9" t="n">
        <v>4348776</v>
      </c>
      <c r="N34" s="6" t="n">
        <v>82.5</v>
      </c>
      <c r="O34" s="9" t="n">
        <v>4348776</v>
      </c>
      <c r="P34" s="6" t="n">
        <v>82.5</v>
      </c>
    </row>
    <row r="35" customFormat="false" ht="14.5" hidden="false" customHeight="false" outlineLevel="0" collapsed="false">
      <c r="A35" s="0" t="n">
        <v>29</v>
      </c>
      <c r="B35" s="0" t="s">
        <v>47</v>
      </c>
      <c r="C35" s="7" t="n">
        <v>3732459.20889818</v>
      </c>
      <c r="D35" s="8" t="n">
        <f aca="false">(O35-E35)</f>
        <v>-136393</v>
      </c>
      <c r="E35" s="9" t="n">
        <v>2009530</v>
      </c>
      <c r="F35" s="10" t="n">
        <v>60.55</v>
      </c>
      <c r="G35" s="9" t="n">
        <v>1990510</v>
      </c>
      <c r="H35" s="10" t="n">
        <v>58.08</v>
      </c>
      <c r="I35" s="9" t="n">
        <v>1990510</v>
      </c>
      <c r="J35" s="6" t="n">
        <v>55.91</v>
      </c>
      <c r="K35" s="7" t="n">
        <v>1971489</v>
      </c>
      <c r="L35" s="6" t="n">
        <v>53.91</v>
      </c>
      <c r="M35" s="9" t="n">
        <v>1940446</v>
      </c>
      <c r="N35" s="6" t="n">
        <v>51.99</v>
      </c>
      <c r="O35" s="9" t="n">
        <v>1873137</v>
      </c>
      <c r="P35" s="6" t="n">
        <v>50.19</v>
      </c>
    </row>
    <row r="36" customFormat="false" ht="14.5" hidden="false" customHeight="false" outlineLevel="0" collapsed="false">
      <c r="A36" s="0" t="n">
        <v>30</v>
      </c>
      <c r="B36" s="0" t="s">
        <v>48</v>
      </c>
      <c r="C36" s="7" t="n">
        <v>66701995.5121162</v>
      </c>
      <c r="D36" s="8" t="n">
        <f aca="false">(O36-E36)</f>
        <v>0</v>
      </c>
      <c r="E36" s="9" t="n">
        <v>52300387</v>
      </c>
      <c r="F36" s="10" t="n">
        <v>82.5</v>
      </c>
      <c r="G36" s="9" t="n">
        <v>52300387</v>
      </c>
      <c r="H36" s="10" t="n">
        <v>82.5</v>
      </c>
      <c r="I36" s="9" t="n">
        <v>52300387</v>
      </c>
      <c r="J36" s="6" t="n">
        <v>82.5</v>
      </c>
      <c r="K36" s="7" t="n">
        <v>52300387</v>
      </c>
      <c r="L36" s="6" t="n">
        <v>82.5</v>
      </c>
      <c r="M36" s="9" t="n">
        <v>52300387</v>
      </c>
      <c r="N36" s="6" t="n">
        <v>82.5</v>
      </c>
      <c r="O36" s="9" t="n">
        <v>52300387</v>
      </c>
      <c r="P36" s="6" t="n">
        <v>82.5</v>
      </c>
    </row>
    <row r="37" customFormat="false" ht="14.5" hidden="false" customHeight="false" outlineLevel="0" collapsed="false">
      <c r="A37" s="0" t="n">
        <v>31</v>
      </c>
      <c r="B37" s="0" t="s">
        <v>49</v>
      </c>
      <c r="C37" s="7" t="n">
        <v>74519187.9685291</v>
      </c>
      <c r="D37" s="8" t="n">
        <f aca="false">(O37-E37)</f>
        <v>-5566861</v>
      </c>
      <c r="E37" s="9" t="n">
        <v>59963431</v>
      </c>
      <c r="F37" s="10" t="n">
        <v>82.5</v>
      </c>
      <c r="G37" s="9" t="n">
        <v>59963431</v>
      </c>
      <c r="H37" s="10" t="n">
        <v>82.5</v>
      </c>
      <c r="I37" s="9" t="n">
        <v>59396937</v>
      </c>
      <c r="J37" s="6" t="n">
        <v>81.33</v>
      </c>
      <c r="K37" s="7" t="n">
        <v>58435486</v>
      </c>
      <c r="L37" s="6" t="n">
        <v>78.42</v>
      </c>
      <c r="M37" s="9" t="n">
        <v>56351245</v>
      </c>
      <c r="N37" s="6" t="n">
        <v>75.62</v>
      </c>
      <c r="O37" s="9" t="n">
        <v>54396570</v>
      </c>
      <c r="P37" s="6" t="n">
        <v>73</v>
      </c>
    </row>
    <row r="38" customFormat="false" ht="14.5" hidden="false" customHeight="false" outlineLevel="0" collapsed="false">
      <c r="A38" s="0" t="n">
        <v>32</v>
      </c>
      <c r="B38" s="0" t="s">
        <v>50</v>
      </c>
      <c r="C38" s="7" t="n">
        <v>17964353.587392</v>
      </c>
      <c r="D38" s="8" t="n">
        <f aca="false">(O38-E38)</f>
        <v>-1046311</v>
      </c>
      <c r="E38" s="9" t="n">
        <v>9235375</v>
      </c>
      <c r="F38" s="10" t="n">
        <v>55</v>
      </c>
      <c r="G38" s="9" t="n">
        <v>9148010</v>
      </c>
      <c r="H38" s="10" t="n">
        <v>52.75</v>
      </c>
      <c r="I38" s="9" t="n">
        <v>9123526</v>
      </c>
      <c r="J38" s="6" t="n">
        <v>50.79</v>
      </c>
      <c r="K38" s="7" t="n">
        <v>8797098</v>
      </c>
      <c r="L38" s="6" t="n">
        <v>48.97</v>
      </c>
      <c r="M38" s="9" t="n">
        <v>8483328</v>
      </c>
      <c r="N38" s="6" t="n">
        <v>47.22</v>
      </c>
      <c r="O38" s="9" t="n">
        <v>8189064</v>
      </c>
      <c r="P38" s="6" t="n">
        <v>45.59</v>
      </c>
    </row>
    <row r="39" customFormat="false" ht="14.5" hidden="false" customHeight="false" outlineLevel="0" collapsed="false">
      <c r="A39" s="0" t="n">
        <v>33</v>
      </c>
      <c r="B39" s="0" t="s">
        <v>51</v>
      </c>
      <c r="C39" s="7" t="n">
        <v>1711169.73128026</v>
      </c>
      <c r="D39" s="8" t="n">
        <f aca="false">(O39-E39)</f>
        <v>0</v>
      </c>
      <c r="E39" s="9" t="n">
        <v>1181217</v>
      </c>
      <c r="F39" s="10" t="n">
        <v>82.5</v>
      </c>
      <c r="G39" s="9" t="n">
        <v>1181217</v>
      </c>
      <c r="H39" s="10" t="n">
        <v>82.5</v>
      </c>
      <c r="I39" s="9" t="n">
        <v>1181217</v>
      </c>
      <c r="J39" s="6" t="n">
        <v>82.5</v>
      </c>
      <c r="K39" s="7" t="n">
        <v>1181217</v>
      </c>
      <c r="L39" s="6" t="n">
        <v>81.42</v>
      </c>
      <c r="M39" s="9" t="n">
        <v>1181217</v>
      </c>
      <c r="N39" s="6" t="n">
        <v>78.51</v>
      </c>
      <c r="O39" s="9" t="n">
        <v>1181217</v>
      </c>
      <c r="P39" s="6" t="n">
        <v>75.79</v>
      </c>
    </row>
    <row r="40" customFormat="false" ht="14.5" hidden="false" customHeight="false" outlineLevel="0" collapsed="false">
      <c r="A40" s="0" t="n">
        <v>34</v>
      </c>
      <c r="B40" s="0" t="s">
        <v>52</v>
      </c>
      <c r="C40" s="7" t="n">
        <v>13671066.2382128</v>
      </c>
      <c r="D40" s="8" t="n">
        <f aca="false">(O40-E40)</f>
        <v>-65083</v>
      </c>
      <c r="E40" s="9" t="n">
        <v>11039545</v>
      </c>
      <c r="F40" s="10" t="n">
        <v>82.5</v>
      </c>
      <c r="G40" s="9" t="n">
        <v>11039545</v>
      </c>
      <c r="H40" s="10" t="n">
        <v>82.5</v>
      </c>
      <c r="I40" s="9" t="n">
        <v>11039545</v>
      </c>
      <c r="J40" s="6" t="n">
        <v>82.5</v>
      </c>
      <c r="K40" s="7" t="n">
        <v>11039545</v>
      </c>
      <c r="L40" s="6" t="n">
        <v>82.5</v>
      </c>
      <c r="M40" s="9" t="n">
        <v>11039545</v>
      </c>
      <c r="N40" s="6" t="n">
        <v>82.5</v>
      </c>
      <c r="O40" s="9" t="n">
        <v>10974462</v>
      </c>
      <c r="P40" s="6" t="n">
        <v>80.28</v>
      </c>
    </row>
    <row r="41" customFormat="false" ht="14.5" hidden="false" customHeight="false" outlineLevel="0" collapsed="false">
      <c r="A41" s="0" t="n">
        <v>35</v>
      </c>
      <c r="B41" s="0" t="s">
        <v>53</v>
      </c>
      <c r="C41" s="7" t="n">
        <v>1145949554.13321</v>
      </c>
      <c r="D41" s="8" t="n">
        <f aca="false">(O41-E41)</f>
        <v>0</v>
      </c>
      <c r="E41" s="9" t="n">
        <v>945408382</v>
      </c>
      <c r="F41" s="10" t="n">
        <v>82.5</v>
      </c>
      <c r="G41" s="9" t="n">
        <v>945408382</v>
      </c>
      <c r="H41" s="10" t="n">
        <v>82.5</v>
      </c>
      <c r="I41" s="9" t="n">
        <v>945408382</v>
      </c>
      <c r="J41" s="6" t="n">
        <v>82.5</v>
      </c>
      <c r="K41" s="7" t="n">
        <v>945408382</v>
      </c>
      <c r="L41" s="6" t="n">
        <v>82.5</v>
      </c>
      <c r="M41" s="9" t="n">
        <v>945408382</v>
      </c>
      <c r="N41" s="6" t="n">
        <v>82.5</v>
      </c>
      <c r="O41" s="9" t="n">
        <v>945408382</v>
      </c>
      <c r="P41" s="6" t="n">
        <v>82.5</v>
      </c>
    </row>
    <row r="42" customFormat="false" ht="14.5" hidden="false" customHeight="false" outlineLevel="0" collapsed="false">
      <c r="A42" s="0" t="n">
        <v>36</v>
      </c>
      <c r="B42" s="0" t="s">
        <v>54</v>
      </c>
      <c r="C42" s="7" t="n">
        <v>28339240.4426869</v>
      </c>
      <c r="D42" s="8" t="n">
        <f aca="false">(O42-E42)</f>
        <v>0</v>
      </c>
      <c r="E42" s="9" t="n">
        <v>22709292</v>
      </c>
      <c r="F42" s="10" t="n">
        <v>82.5</v>
      </c>
      <c r="G42" s="9" t="n">
        <v>22709292</v>
      </c>
      <c r="H42" s="10" t="n">
        <v>82.5</v>
      </c>
      <c r="I42" s="9" t="n">
        <v>22709292</v>
      </c>
      <c r="J42" s="6" t="n">
        <v>82.5</v>
      </c>
      <c r="K42" s="7" t="n">
        <v>22709292</v>
      </c>
      <c r="L42" s="6" t="n">
        <v>82.5</v>
      </c>
      <c r="M42" s="9" t="n">
        <v>22709292</v>
      </c>
      <c r="N42" s="6" t="n">
        <v>82.5</v>
      </c>
      <c r="O42" s="9" t="n">
        <v>22709292</v>
      </c>
      <c r="P42" s="6" t="n">
        <v>82.5</v>
      </c>
    </row>
    <row r="43" customFormat="false" ht="14.5" hidden="false" customHeight="false" outlineLevel="0" collapsed="false">
      <c r="A43" s="0" t="n">
        <v>37</v>
      </c>
      <c r="B43" s="0" t="s">
        <v>55</v>
      </c>
      <c r="C43" s="7" t="n">
        <v>11701440.6818157</v>
      </c>
      <c r="D43" s="8" t="n">
        <f aca="false">(O43-E43)</f>
        <v>0</v>
      </c>
      <c r="E43" s="9" t="n">
        <v>8922087</v>
      </c>
      <c r="F43" s="10" t="n">
        <v>82.5</v>
      </c>
      <c r="G43" s="9" t="n">
        <v>8922087</v>
      </c>
      <c r="H43" s="10" t="n">
        <v>82.5</v>
      </c>
      <c r="I43" s="9" t="n">
        <v>8922087</v>
      </c>
      <c r="J43" s="6" t="n">
        <v>82.5</v>
      </c>
      <c r="K43" s="7" t="n">
        <v>8922087</v>
      </c>
      <c r="L43" s="6" t="n">
        <v>82.5</v>
      </c>
      <c r="M43" s="9" t="n">
        <v>8922087</v>
      </c>
      <c r="N43" s="6" t="n">
        <v>82.5</v>
      </c>
      <c r="O43" s="9" t="n">
        <v>8922087</v>
      </c>
      <c r="P43" s="6" t="n">
        <v>82.5</v>
      </c>
    </row>
    <row r="44" customFormat="false" ht="14.5" hidden="false" customHeight="false" outlineLevel="0" collapsed="false">
      <c r="A44" s="0" t="n">
        <v>38</v>
      </c>
      <c r="B44" s="0" t="s">
        <v>56</v>
      </c>
      <c r="C44" s="7" t="n">
        <v>17454887.359076</v>
      </c>
      <c r="D44" s="8" t="n">
        <f aca="false">(O44-E44)</f>
        <v>0</v>
      </c>
      <c r="E44" s="9" t="n">
        <v>13810068</v>
      </c>
      <c r="F44" s="10" t="n">
        <v>82.5</v>
      </c>
      <c r="G44" s="9" t="n">
        <v>13810068</v>
      </c>
      <c r="H44" s="10" t="n">
        <v>82.5</v>
      </c>
      <c r="I44" s="9" t="n">
        <v>13810068</v>
      </c>
      <c r="J44" s="6" t="n">
        <v>82.5</v>
      </c>
      <c r="K44" s="7" t="n">
        <v>13810068</v>
      </c>
      <c r="L44" s="6" t="n">
        <v>82.5</v>
      </c>
      <c r="M44" s="9" t="n">
        <v>13810068</v>
      </c>
      <c r="N44" s="6" t="n">
        <v>82.5</v>
      </c>
      <c r="O44" s="9" t="n">
        <v>13810068</v>
      </c>
      <c r="P44" s="6" t="n">
        <v>82.5</v>
      </c>
    </row>
    <row r="45" customFormat="false" ht="14.5" hidden="false" customHeight="false" outlineLevel="0" collapsed="false">
      <c r="A45" s="0" t="n">
        <v>39</v>
      </c>
      <c r="B45" s="0" t="s">
        <v>57</v>
      </c>
      <c r="C45" s="7" t="n">
        <v>8419159.9859478</v>
      </c>
      <c r="D45" s="8" t="n">
        <f aca="false">(O45-E45)</f>
        <v>0</v>
      </c>
      <c r="E45" s="9" t="n">
        <v>6945807</v>
      </c>
      <c r="F45" s="10" t="n">
        <v>82.5</v>
      </c>
      <c r="G45" s="9" t="n">
        <v>6945807</v>
      </c>
      <c r="H45" s="10" t="n">
        <v>82.5</v>
      </c>
      <c r="I45" s="9" t="n">
        <v>6945807</v>
      </c>
      <c r="J45" s="6" t="n">
        <v>82.5</v>
      </c>
      <c r="K45" s="7" t="n">
        <v>6945807</v>
      </c>
      <c r="L45" s="6" t="n">
        <v>82.5</v>
      </c>
      <c r="M45" s="9" t="n">
        <v>6945807</v>
      </c>
      <c r="N45" s="6" t="n">
        <v>82.5</v>
      </c>
      <c r="O45" s="9" t="n">
        <v>6945807</v>
      </c>
      <c r="P45" s="6" t="n">
        <v>82.5</v>
      </c>
    </row>
    <row r="46" customFormat="false" ht="14.5" hidden="false" customHeight="false" outlineLevel="0" collapsed="false">
      <c r="A46" s="0" t="n">
        <v>40</v>
      </c>
      <c r="B46" s="0" t="s">
        <v>58</v>
      </c>
      <c r="C46" s="7" t="n">
        <v>77487823.9511223</v>
      </c>
      <c r="D46" s="8" t="n">
        <f aca="false">(O46-E46)</f>
        <v>-4646257</v>
      </c>
      <c r="E46" s="9" t="n">
        <v>58144585</v>
      </c>
      <c r="F46" s="10" t="n">
        <v>82.5</v>
      </c>
      <c r="G46" s="9" t="n">
        <v>57598216</v>
      </c>
      <c r="H46" s="10" t="n">
        <v>79.9</v>
      </c>
      <c r="I46" s="9" t="n">
        <v>57598216</v>
      </c>
      <c r="J46" s="6" t="n">
        <v>76.92</v>
      </c>
      <c r="K46" s="7" t="n">
        <v>57051847</v>
      </c>
      <c r="L46" s="6" t="n">
        <v>74.17</v>
      </c>
      <c r="M46" s="9" t="n">
        <v>55420726</v>
      </c>
      <c r="N46" s="6" t="n">
        <v>71.52</v>
      </c>
      <c r="O46" s="9" t="n">
        <v>53498328</v>
      </c>
      <c r="P46" s="6" t="n">
        <v>69.04</v>
      </c>
    </row>
    <row r="47" customFormat="false" ht="14.5" hidden="false" customHeight="false" outlineLevel="0" collapsed="false">
      <c r="A47" s="0" t="n">
        <v>41</v>
      </c>
      <c r="B47" s="0" t="s">
        <v>59</v>
      </c>
      <c r="C47" s="7" t="n">
        <v>15036995.4182324</v>
      </c>
      <c r="D47" s="8" t="n">
        <f aca="false">(O47-E47)</f>
        <v>-331782</v>
      </c>
      <c r="E47" s="9" t="n">
        <v>12405521</v>
      </c>
      <c r="F47" s="10" t="n">
        <v>82.5</v>
      </c>
      <c r="G47" s="9" t="n">
        <v>12073739</v>
      </c>
      <c r="H47" s="10" t="n">
        <v>82.5</v>
      </c>
      <c r="I47" s="9" t="n">
        <v>12073739</v>
      </c>
      <c r="J47" s="6" t="n">
        <v>82.5</v>
      </c>
      <c r="K47" s="7" t="n">
        <v>12073739</v>
      </c>
      <c r="L47" s="6" t="n">
        <v>82.5</v>
      </c>
      <c r="M47" s="9" t="n">
        <v>12073739</v>
      </c>
      <c r="N47" s="6" t="n">
        <v>82.5</v>
      </c>
      <c r="O47" s="9" t="n">
        <v>12073739</v>
      </c>
      <c r="P47" s="6" t="n">
        <v>82.5</v>
      </c>
    </row>
    <row r="48" customFormat="false" ht="14.5" hidden="false" customHeight="false" outlineLevel="0" collapsed="false">
      <c r="A48" s="0" t="n">
        <v>42</v>
      </c>
      <c r="B48" s="0" t="s">
        <v>60</v>
      </c>
      <c r="C48" s="7" t="n">
        <v>50265336.5173976</v>
      </c>
      <c r="D48" s="8" t="n">
        <f aca="false">(O48-E48)</f>
        <v>-2650626</v>
      </c>
      <c r="E48" s="9" t="n">
        <v>29332648</v>
      </c>
      <c r="F48" s="10" t="n">
        <v>64.05</v>
      </c>
      <c r="G48" s="9" t="n">
        <v>29332648</v>
      </c>
      <c r="H48" s="10" t="n">
        <v>61.43</v>
      </c>
      <c r="I48" s="9" t="n">
        <v>29056029</v>
      </c>
      <c r="J48" s="6" t="n">
        <v>59.14</v>
      </c>
      <c r="K48" s="7" t="n">
        <v>28663148</v>
      </c>
      <c r="L48" s="6" t="n">
        <v>57.02</v>
      </c>
      <c r="M48" s="9" t="n">
        <v>27640808</v>
      </c>
      <c r="N48" s="6" t="n">
        <v>54.99</v>
      </c>
      <c r="O48" s="9" t="n">
        <v>26682022</v>
      </c>
      <c r="P48" s="6" t="n">
        <v>53.08</v>
      </c>
    </row>
    <row r="49" customFormat="false" ht="14.5" hidden="false" customHeight="false" outlineLevel="0" collapsed="false">
      <c r="A49" s="0" t="n">
        <v>43</v>
      </c>
      <c r="B49" s="0" t="s">
        <v>61</v>
      </c>
      <c r="C49" s="7" t="n">
        <v>7722618.25024478</v>
      </c>
      <c r="D49" s="8" t="n">
        <f aca="false">(O49-E49)</f>
        <v>-386612</v>
      </c>
      <c r="E49" s="9" t="n">
        <v>4038843</v>
      </c>
      <c r="F49" s="10" t="n">
        <v>57.06</v>
      </c>
      <c r="G49" s="9" t="n">
        <v>4038843</v>
      </c>
      <c r="H49" s="10" t="n">
        <v>54.73</v>
      </c>
      <c r="I49" s="9" t="n">
        <v>4000053</v>
      </c>
      <c r="J49" s="6" t="n">
        <v>52.69</v>
      </c>
      <c r="K49" s="7" t="n">
        <v>3923407</v>
      </c>
      <c r="L49" s="6" t="n">
        <v>50.8</v>
      </c>
      <c r="M49" s="9" t="n">
        <v>3783470</v>
      </c>
      <c r="N49" s="6" t="n">
        <v>48.99</v>
      </c>
      <c r="O49" s="9" t="n">
        <v>3652231</v>
      </c>
      <c r="P49" s="6" t="n">
        <v>47.29</v>
      </c>
    </row>
    <row r="50" customFormat="false" ht="14.5" hidden="false" customHeight="false" outlineLevel="0" collapsed="false">
      <c r="A50" s="0" t="n">
        <v>44</v>
      </c>
      <c r="B50" s="0" t="s">
        <v>62</v>
      </c>
      <c r="C50" s="7" t="n">
        <v>337644898.447249</v>
      </c>
      <c r="D50" s="8" t="n">
        <f aca="false">(O50-E50)</f>
        <v>-585191</v>
      </c>
      <c r="E50" s="9" t="n">
        <v>62644712</v>
      </c>
      <c r="F50" s="10" t="n">
        <v>23.23</v>
      </c>
      <c r="G50" s="9" t="n">
        <v>62644712</v>
      </c>
      <c r="H50" s="10" t="n">
        <v>22.28</v>
      </c>
      <c r="I50" s="9" t="n">
        <v>62644712</v>
      </c>
      <c r="J50" s="6" t="n">
        <v>21.45</v>
      </c>
      <c r="K50" s="7" t="n">
        <v>62059521</v>
      </c>
      <c r="L50" s="6" t="n">
        <v>20.68</v>
      </c>
      <c r="M50" s="9" t="n">
        <v>62059521</v>
      </c>
      <c r="N50" s="6" t="n">
        <v>19.94</v>
      </c>
      <c r="O50" s="9" t="n">
        <v>62059521</v>
      </c>
      <c r="P50" s="6" t="n">
        <v>19.25</v>
      </c>
    </row>
    <row r="51" customFormat="false" ht="14.5" hidden="false" customHeight="false" outlineLevel="0" collapsed="false">
      <c r="A51" s="0" t="n">
        <v>45</v>
      </c>
      <c r="B51" s="0" t="s">
        <v>63</v>
      </c>
      <c r="C51" s="7" t="n">
        <v>6491929.13609383</v>
      </c>
      <c r="D51" s="8" t="n">
        <f aca="false">(O51-E51)</f>
        <v>-212396</v>
      </c>
      <c r="E51" s="9" t="n">
        <v>2825359</v>
      </c>
      <c r="F51" s="10" t="n">
        <v>48.57</v>
      </c>
      <c r="G51" s="9" t="n">
        <v>2825359</v>
      </c>
      <c r="H51" s="10" t="n">
        <v>46.58</v>
      </c>
      <c r="I51" s="9" t="n">
        <v>2798507</v>
      </c>
      <c r="J51" s="6" t="n">
        <v>44.84</v>
      </c>
      <c r="K51" s="7" t="n">
        <v>2798507</v>
      </c>
      <c r="L51" s="6" t="n">
        <v>43.24</v>
      </c>
      <c r="M51" s="9" t="n">
        <v>2706857</v>
      </c>
      <c r="N51" s="6" t="n">
        <v>41.7</v>
      </c>
      <c r="O51" s="9" t="n">
        <v>2612963</v>
      </c>
      <c r="P51" s="6" t="n">
        <v>40.25</v>
      </c>
    </row>
    <row r="52" customFormat="false" ht="14.5" hidden="false" customHeight="false" outlineLevel="0" collapsed="false">
      <c r="A52" s="0" t="n">
        <v>46</v>
      </c>
      <c r="B52" s="0" t="s">
        <v>64</v>
      </c>
      <c r="C52" s="7" t="n">
        <v>91993751.55796</v>
      </c>
      <c r="D52" s="8" t="n">
        <f aca="false">(O52-E52)</f>
        <v>0</v>
      </c>
      <c r="E52" s="9" t="n">
        <v>75894845</v>
      </c>
      <c r="F52" s="10" t="n">
        <v>82.5</v>
      </c>
      <c r="G52" s="9" t="n">
        <v>75894845</v>
      </c>
      <c r="H52" s="10" t="n">
        <v>82.5</v>
      </c>
      <c r="I52" s="9" t="n">
        <v>75894845</v>
      </c>
      <c r="J52" s="6" t="n">
        <v>82.5</v>
      </c>
      <c r="K52" s="7" t="n">
        <v>75894845</v>
      </c>
      <c r="L52" s="6" t="n">
        <v>82.5</v>
      </c>
      <c r="M52" s="9" t="n">
        <v>75894845</v>
      </c>
      <c r="N52" s="6" t="n">
        <v>82.5</v>
      </c>
      <c r="O52" s="9" t="n">
        <v>75894845</v>
      </c>
      <c r="P52" s="6" t="n">
        <v>82.5</v>
      </c>
    </row>
    <row r="53" customFormat="false" ht="14.5" hidden="false" customHeight="false" outlineLevel="0" collapsed="false">
      <c r="A53" s="0" t="n">
        <v>47</v>
      </c>
      <c r="B53" s="0" t="s">
        <v>65</v>
      </c>
      <c r="C53" s="7" t="n">
        <v>2984635.54886524</v>
      </c>
      <c r="D53" s="8" t="n">
        <f aca="false">(O53-E53)</f>
        <v>-163923</v>
      </c>
      <c r="E53" s="9" t="n">
        <v>1584623</v>
      </c>
      <c r="F53" s="10" t="n">
        <v>57.44</v>
      </c>
      <c r="G53" s="9" t="n">
        <v>1584623</v>
      </c>
      <c r="H53" s="10" t="n">
        <v>55.09</v>
      </c>
      <c r="I53" s="9" t="n">
        <v>1569485</v>
      </c>
      <c r="J53" s="6" t="n">
        <v>53.03</v>
      </c>
      <c r="K53" s="7" t="n">
        <v>1526186</v>
      </c>
      <c r="L53" s="6" t="n">
        <v>51.13</v>
      </c>
      <c r="M53" s="9" t="n">
        <v>1471751</v>
      </c>
      <c r="N53" s="6" t="n">
        <v>49.31</v>
      </c>
      <c r="O53" s="9" t="n">
        <v>1420700</v>
      </c>
      <c r="P53" s="6" t="n">
        <v>47.6</v>
      </c>
    </row>
    <row r="54" customFormat="false" ht="14.5" hidden="false" customHeight="false" outlineLevel="0" collapsed="false">
      <c r="A54" s="0" t="n">
        <v>48</v>
      </c>
      <c r="B54" s="0" t="s">
        <v>66</v>
      </c>
      <c r="C54" s="7" t="n">
        <v>51365007.5091684</v>
      </c>
      <c r="D54" s="8" t="n">
        <f aca="false">(O54-E54)</f>
        <v>0</v>
      </c>
      <c r="E54" s="9" t="n">
        <v>40915575</v>
      </c>
      <c r="F54" s="10" t="n">
        <v>82.5</v>
      </c>
      <c r="G54" s="9" t="n">
        <v>40915575</v>
      </c>
      <c r="H54" s="10" t="n">
        <v>82.5</v>
      </c>
      <c r="I54" s="9" t="n">
        <v>40915575</v>
      </c>
      <c r="J54" s="6" t="n">
        <v>82.5</v>
      </c>
      <c r="K54" s="7" t="n">
        <v>40915575</v>
      </c>
      <c r="L54" s="6" t="n">
        <v>82.5</v>
      </c>
      <c r="M54" s="9" t="n">
        <v>40915575</v>
      </c>
      <c r="N54" s="6" t="n">
        <v>82.5</v>
      </c>
      <c r="O54" s="9" t="n">
        <v>40915575</v>
      </c>
      <c r="P54" s="6" t="n">
        <v>82.5</v>
      </c>
    </row>
    <row r="55" customFormat="false" ht="14.5" hidden="false" customHeight="false" outlineLevel="0" collapsed="false">
      <c r="A55" s="0" t="n">
        <v>49</v>
      </c>
      <c r="B55" s="0" t="s">
        <v>67</v>
      </c>
      <c r="C55" s="7" t="n">
        <v>118963463.14608</v>
      </c>
      <c r="D55" s="8" t="n">
        <f aca="false">(O55-E55)</f>
        <v>0</v>
      </c>
      <c r="E55" s="9" t="n">
        <v>98144857</v>
      </c>
      <c r="F55" s="10" t="n">
        <v>82.5</v>
      </c>
      <c r="G55" s="9" t="n">
        <v>98144857</v>
      </c>
      <c r="H55" s="10" t="n">
        <v>82.5</v>
      </c>
      <c r="I55" s="9" t="n">
        <v>98144857</v>
      </c>
      <c r="J55" s="6" t="n">
        <v>82.5</v>
      </c>
      <c r="K55" s="7" t="n">
        <v>98144857</v>
      </c>
      <c r="L55" s="6" t="n">
        <v>82.5</v>
      </c>
      <c r="M55" s="9" t="n">
        <v>98144857</v>
      </c>
      <c r="N55" s="6" t="n">
        <v>82.5</v>
      </c>
      <c r="O55" s="9" t="n">
        <v>98144857</v>
      </c>
      <c r="P55" s="6" t="n">
        <v>82.5</v>
      </c>
    </row>
    <row r="56" customFormat="false" ht="14.5" hidden="false" customHeight="false" outlineLevel="0" collapsed="false">
      <c r="A56" s="0" t="n">
        <v>50</v>
      </c>
      <c r="B56" s="0" t="s">
        <v>68</v>
      </c>
      <c r="C56" s="7" t="n">
        <v>46822040.9418559</v>
      </c>
      <c r="D56" s="8" t="n">
        <f aca="false">(O56-E56)</f>
        <v>0</v>
      </c>
      <c r="E56" s="9" t="n">
        <v>38070410</v>
      </c>
      <c r="F56" s="10" t="n">
        <v>82.5</v>
      </c>
      <c r="G56" s="9" t="n">
        <v>38070410</v>
      </c>
      <c r="H56" s="10" t="n">
        <v>82.5</v>
      </c>
      <c r="I56" s="9" t="n">
        <v>38070410</v>
      </c>
      <c r="J56" s="6" t="n">
        <v>82.5</v>
      </c>
      <c r="K56" s="7" t="n">
        <v>38070410</v>
      </c>
      <c r="L56" s="6" t="n">
        <v>82.5</v>
      </c>
      <c r="M56" s="9" t="n">
        <v>38070410</v>
      </c>
      <c r="N56" s="6" t="n">
        <v>82.5</v>
      </c>
      <c r="O56" s="9" t="n">
        <v>38070410</v>
      </c>
      <c r="P56" s="6" t="n">
        <v>82.5</v>
      </c>
    </row>
    <row r="57" customFormat="false" ht="14.5" hidden="false" customHeight="false" outlineLevel="0" collapsed="false">
      <c r="A57" s="0" t="n">
        <v>51</v>
      </c>
      <c r="B57" s="0" t="s">
        <v>69</v>
      </c>
      <c r="C57" s="7" t="n">
        <v>11040307.6589685</v>
      </c>
      <c r="D57" s="8" t="n">
        <f aca="false">(O57-E57)</f>
        <v>0</v>
      </c>
      <c r="E57" s="9" t="n">
        <v>9108254</v>
      </c>
      <c r="F57" s="10" t="n">
        <v>82.5</v>
      </c>
      <c r="G57" s="9" t="n">
        <v>9108254</v>
      </c>
      <c r="H57" s="10" t="n">
        <v>82.5</v>
      </c>
      <c r="I57" s="9" t="n">
        <v>9108254</v>
      </c>
      <c r="J57" s="6" t="n">
        <v>82.5</v>
      </c>
      <c r="K57" s="7" t="n">
        <v>9108254</v>
      </c>
      <c r="L57" s="6" t="n">
        <v>82.5</v>
      </c>
      <c r="M57" s="9" t="n">
        <v>9108254</v>
      </c>
      <c r="N57" s="6" t="n">
        <v>82.5</v>
      </c>
      <c r="O57" s="9" t="n">
        <v>9108254</v>
      </c>
      <c r="P57" s="6" t="n">
        <v>82.5</v>
      </c>
    </row>
    <row r="58" customFormat="false" ht="14.5" hidden="false" customHeight="false" outlineLevel="0" collapsed="false">
      <c r="A58" s="0" t="n">
        <v>52</v>
      </c>
      <c r="B58" s="0" t="s">
        <v>70</v>
      </c>
      <c r="C58" s="7" t="n">
        <v>22497080.0855675</v>
      </c>
      <c r="D58" s="8" t="n">
        <f aca="false">(O58-E58)</f>
        <v>-1364420</v>
      </c>
      <c r="E58" s="9" t="n">
        <v>12252390</v>
      </c>
      <c r="F58" s="10" t="n">
        <v>58.4</v>
      </c>
      <c r="G58" s="9" t="n">
        <v>12135299</v>
      </c>
      <c r="H58" s="10" t="n">
        <v>56.01</v>
      </c>
      <c r="I58" s="9" t="n">
        <v>12130407</v>
      </c>
      <c r="J58" s="6" t="n">
        <v>53.92</v>
      </c>
      <c r="K58" s="7" t="n">
        <v>11696396</v>
      </c>
      <c r="L58" s="6" t="n">
        <v>51.99</v>
      </c>
      <c r="M58" s="9" t="n">
        <v>11279216</v>
      </c>
      <c r="N58" s="6" t="n">
        <v>50.14</v>
      </c>
      <c r="O58" s="9" t="n">
        <v>10887970</v>
      </c>
      <c r="P58" s="6" t="n">
        <v>48.4</v>
      </c>
    </row>
    <row r="59" customFormat="false" ht="14.5" hidden="false" customHeight="false" outlineLevel="0" collapsed="false">
      <c r="A59" s="0" t="n">
        <v>53</v>
      </c>
      <c r="B59" s="0" t="s">
        <v>71</v>
      </c>
      <c r="C59" s="7" t="n">
        <v>1839295.64099676</v>
      </c>
      <c r="D59" s="8" t="n">
        <f aca="false">(O59-E59)</f>
        <v>-122708</v>
      </c>
      <c r="E59" s="9" t="n">
        <v>1032778</v>
      </c>
      <c r="F59" s="10" t="n">
        <v>59.7</v>
      </c>
      <c r="G59" s="9" t="n">
        <v>1023087</v>
      </c>
      <c r="H59" s="10" t="n">
        <v>57.26</v>
      </c>
      <c r="I59" s="9" t="n">
        <v>1013919</v>
      </c>
      <c r="J59" s="6" t="n">
        <v>55.13</v>
      </c>
      <c r="K59" s="7" t="n">
        <v>977642</v>
      </c>
      <c r="L59" s="6" t="n">
        <v>53.15</v>
      </c>
      <c r="M59" s="9" t="n">
        <v>942772</v>
      </c>
      <c r="N59" s="6" t="n">
        <v>51.26</v>
      </c>
      <c r="O59" s="9" t="n">
        <v>910070</v>
      </c>
      <c r="P59" s="6" t="n">
        <v>49.48</v>
      </c>
    </row>
    <row r="60" customFormat="false" ht="14.5" hidden="false" customHeight="false" outlineLevel="0" collapsed="false">
      <c r="A60" s="0" t="n">
        <v>54</v>
      </c>
      <c r="B60" s="0" t="s">
        <v>72</v>
      </c>
      <c r="C60" s="7" t="n">
        <v>28934620.7459885</v>
      </c>
      <c r="D60" s="8" t="n">
        <f aca="false">(O60-E60)</f>
        <v>-1598343</v>
      </c>
      <c r="E60" s="9" t="n">
        <v>16225216</v>
      </c>
      <c r="F60" s="10" t="n">
        <v>61</v>
      </c>
      <c r="G60" s="9" t="n">
        <v>16225216</v>
      </c>
      <c r="H60" s="10" t="n">
        <v>58.5</v>
      </c>
      <c r="I60" s="9" t="n">
        <v>16075219</v>
      </c>
      <c r="J60" s="6" t="n">
        <v>56.32</v>
      </c>
      <c r="K60" s="7" t="n">
        <v>15712911</v>
      </c>
      <c r="L60" s="6" t="n">
        <v>54.3</v>
      </c>
      <c r="M60" s="9" t="n">
        <v>15152473</v>
      </c>
      <c r="N60" s="6" t="n">
        <v>52.37</v>
      </c>
      <c r="O60" s="9" t="n">
        <v>14626873</v>
      </c>
      <c r="P60" s="6" t="n">
        <v>50.55</v>
      </c>
    </row>
    <row r="61" customFormat="false" ht="14.5" hidden="false" customHeight="false" outlineLevel="0" collapsed="false">
      <c r="A61" s="0" t="n">
        <v>55</v>
      </c>
      <c r="B61" s="0" t="s">
        <v>73</v>
      </c>
      <c r="C61" s="7" t="n">
        <v>5863011.47551904</v>
      </c>
      <c r="D61" s="8" t="n">
        <f aca="false">(O61-E61)</f>
        <v>0</v>
      </c>
      <c r="E61" s="9" t="n">
        <v>4836984</v>
      </c>
      <c r="F61" s="10" t="n">
        <v>82.5</v>
      </c>
      <c r="G61" s="9" t="n">
        <v>4836984</v>
      </c>
      <c r="H61" s="10" t="n">
        <v>82.5</v>
      </c>
      <c r="I61" s="9" t="n">
        <v>4836984</v>
      </c>
      <c r="J61" s="6" t="n">
        <v>82.5</v>
      </c>
      <c r="K61" s="7" t="n">
        <v>4836984</v>
      </c>
      <c r="L61" s="6" t="n">
        <v>82.5</v>
      </c>
      <c r="M61" s="9" t="n">
        <v>4836984</v>
      </c>
      <c r="N61" s="6" t="n">
        <v>82.5</v>
      </c>
      <c r="O61" s="9" t="n">
        <v>4836984</v>
      </c>
      <c r="P61" s="6" t="n">
        <v>82.5</v>
      </c>
    </row>
    <row r="62" customFormat="false" ht="14.5" hidden="false" customHeight="false" outlineLevel="0" collapsed="false">
      <c r="A62" s="0" t="n">
        <v>56</v>
      </c>
      <c r="B62" s="0" t="s">
        <v>74</v>
      </c>
      <c r="C62" s="7" t="n">
        <v>71380151.427392</v>
      </c>
      <c r="D62" s="8" t="n">
        <f aca="false">(O62-E62)</f>
        <v>-4189285</v>
      </c>
      <c r="E62" s="9" t="n">
        <v>55987087</v>
      </c>
      <c r="F62" s="10" t="n">
        <v>82.5</v>
      </c>
      <c r="G62" s="9" t="n">
        <v>55987087</v>
      </c>
      <c r="H62" s="10" t="n">
        <v>82.5</v>
      </c>
      <c r="I62" s="9" t="n">
        <v>55987087</v>
      </c>
      <c r="J62" s="6" t="n">
        <v>80.85</v>
      </c>
      <c r="K62" s="7" t="n">
        <v>55456806</v>
      </c>
      <c r="L62" s="6" t="n">
        <v>77.95</v>
      </c>
      <c r="M62" s="9" t="n">
        <v>53659095</v>
      </c>
      <c r="N62" s="6" t="n">
        <v>75.17</v>
      </c>
      <c r="O62" s="9" t="n">
        <v>51797802</v>
      </c>
      <c r="P62" s="6" t="n">
        <v>72.57</v>
      </c>
    </row>
    <row r="63" customFormat="false" ht="14.5" hidden="false" customHeight="false" outlineLevel="0" collapsed="false">
      <c r="A63" s="0" t="n">
        <v>57</v>
      </c>
      <c r="B63" s="0" t="s">
        <v>75</v>
      </c>
      <c r="C63" s="7" t="n">
        <v>152909880.139961</v>
      </c>
      <c r="D63" s="8" t="n">
        <f aca="false">(O63-E63)</f>
        <v>-229302</v>
      </c>
      <c r="E63" s="9" t="n">
        <v>24693549</v>
      </c>
      <c r="F63" s="10" t="n">
        <v>22.05</v>
      </c>
      <c r="G63" s="9" t="n">
        <v>24693549</v>
      </c>
      <c r="H63" s="10" t="n">
        <v>21.14</v>
      </c>
      <c r="I63" s="9" t="n">
        <v>24693549</v>
      </c>
      <c r="J63" s="6" t="n">
        <v>20.36</v>
      </c>
      <c r="K63" s="7" t="n">
        <v>24693549</v>
      </c>
      <c r="L63" s="6" t="n">
        <v>19.63</v>
      </c>
      <c r="M63" s="9" t="n">
        <v>24693549</v>
      </c>
      <c r="N63" s="6" t="n">
        <v>18.93</v>
      </c>
      <c r="O63" s="9" t="n">
        <v>24464247</v>
      </c>
      <c r="P63" s="6" t="n">
        <v>18.27</v>
      </c>
    </row>
    <row r="64" customFormat="false" ht="14.5" hidden="false" customHeight="false" outlineLevel="0" collapsed="false">
      <c r="A64" s="0" t="n">
        <v>58</v>
      </c>
      <c r="B64" s="0" t="s">
        <v>76</v>
      </c>
      <c r="C64" s="7" t="n">
        <v>5704907.38006787</v>
      </c>
      <c r="D64" s="8" t="n">
        <f aca="false">(O64-E64)</f>
        <v>-254399</v>
      </c>
      <c r="E64" s="9" t="n">
        <v>2865342</v>
      </c>
      <c r="F64" s="10" t="n">
        <v>55.22</v>
      </c>
      <c r="G64" s="9" t="n">
        <v>2865342</v>
      </c>
      <c r="H64" s="10" t="n">
        <v>52.96</v>
      </c>
      <c r="I64" s="9" t="n">
        <v>2837644</v>
      </c>
      <c r="J64" s="6" t="n">
        <v>50.99</v>
      </c>
      <c r="K64" s="7" t="n">
        <v>2804805</v>
      </c>
      <c r="L64" s="6" t="n">
        <v>49.16</v>
      </c>
      <c r="M64" s="9" t="n">
        <v>2704765</v>
      </c>
      <c r="N64" s="6" t="n">
        <v>47.41</v>
      </c>
      <c r="O64" s="9" t="n">
        <v>2610943</v>
      </c>
      <c r="P64" s="6" t="n">
        <v>45.77</v>
      </c>
    </row>
    <row r="65" customFormat="false" ht="14.5" hidden="false" customHeight="false" outlineLevel="0" collapsed="false">
      <c r="A65" s="0" t="n">
        <v>59</v>
      </c>
      <c r="B65" s="0" t="s">
        <v>77</v>
      </c>
      <c r="C65" s="7" t="n">
        <v>1985247.31863693</v>
      </c>
      <c r="D65" s="8" t="n">
        <f aca="false">(O65-E65)</f>
        <v>-76790</v>
      </c>
      <c r="E65" s="9" t="n">
        <v>1004462</v>
      </c>
      <c r="F65" s="10" t="n">
        <v>56.38</v>
      </c>
      <c r="G65" s="9" t="n">
        <v>1004462</v>
      </c>
      <c r="H65" s="10" t="n">
        <v>54.08</v>
      </c>
      <c r="I65" s="9" t="n">
        <v>994807</v>
      </c>
      <c r="J65" s="6" t="n">
        <v>52.06</v>
      </c>
      <c r="K65" s="7" t="n">
        <v>994807</v>
      </c>
      <c r="L65" s="6" t="n">
        <v>50.2</v>
      </c>
      <c r="M65" s="9" t="n">
        <v>961007</v>
      </c>
      <c r="N65" s="6" t="n">
        <v>48.41</v>
      </c>
      <c r="O65" s="9" t="n">
        <v>927672</v>
      </c>
      <c r="P65" s="6" t="n">
        <v>46.73</v>
      </c>
    </row>
    <row r="66" customFormat="false" ht="14.5" hidden="false" customHeight="false" outlineLevel="0" collapsed="false">
      <c r="A66" s="0" t="n">
        <v>60</v>
      </c>
      <c r="B66" s="0" t="s">
        <v>78</v>
      </c>
      <c r="C66" s="7" t="n">
        <v>1426432.42837424</v>
      </c>
      <c r="D66" s="8" t="n">
        <f aca="false">(O66-E66)</f>
        <v>-126484</v>
      </c>
      <c r="E66" s="9" t="n">
        <v>1092904</v>
      </c>
      <c r="F66" s="10" t="n">
        <v>81.75</v>
      </c>
      <c r="G66" s="9" t="n">
        <v>1092904</v>
      </c>
      <c r="H66" s="10" t="n">
        <v>78.41</v>
      </c>
      <c r="I66" s="9" t="n">
        <v>1076699</v>
      </c>
      <c r="J66" s="6" t="n">
        <v>75.48</v>
      </c>
      <c r="K66" s="7" t="n">
        <v>1038176</v>
      </c>
      <c r="L66" s="6" t="n">
        <v>72.78</v>
      </c>
      <c r="M66" s="9" t="n">
        <v>1001147</v>
      </c>
      <c r="N66" s="6" t="n">
        <v>70.19</v>
      </c>
      <c r="O66" s="9" t="n">
        <v>966420</v>
      </c>
      <c r="P66" s="6" t="n">
        <v>67.75</v>
      </c>
    </row>
    <row r="67" customFormat="false" ht="14.5" hidden="false" customHeight="false" outlineLevel="0" collapsed="false">
      <c r="A67" s="0" t="n">
        <v>61</v>
      </c>
      <c r="B67" s="0" t="s">
        <v>79</v>
      </c>
      <c r="C67" s="7" t="n">
        <v>129158251.12</v>
      </c>
      <c r="D67" s="8" t="n">
        <f aca="false">(O67-E67)</f>
        <v>-4028802</v>
      </c>
      <c r="E67" s="9" t="n">
        <v>35132393</v>
      </c>
      <c r="F67" s="10" t="n">
        <v>29.06</v>
      </c>
      <c r="G67" s="9" t="n">
        <v>35132393</v>
      </c>
      <c r="H67" s="10" t="n">
        <v>27.87</v>
      </c>
      <c r="I67" s="9" t="n">
        <v>34652853</v>
      </c>
      <c r="J67" s="6" t="n">
        <v>26.83</v>
      </c>
      <c r="K67" s="7" t="n">
        <v>33413016</v>
      </c>
      <c r="L67" s="6" t="n">
        <v>25.87</v>
      </c>
      <c r="M67" s="9" t="n">
        <v>32221261</v>
      </c>
      <c r="N67" s="6" t="n">
        <v>24.95</v>
      </c>
      <c r="O67" s="9" t="n">
        <v>31103591</v>
      </c>
      <c r="P67" s="6" t="n">
        <v>24.08</v>
      </c>
    </row>
    <row r="68" customFormat="false" ht="14.5" hidden="false" customHeight="false" outlineLevel="0" collapsed="false">
      <c r="A68" s="0" t="n">
        <v>62</v>
      </c>
      <c r="B68" s="0" t="s">
        <v>80</v>
      </c>
      <c r="C68" s="7" t="n">
        <v>1415658.18417244</v>
      </c>
      <c r="D68" s="8" t="n">
        <f aca="false">(O68-E68)</f>
        <v>0</v>
      </c>
      <c r="E68" s="9" t="n">
        <v>1167918</v>
      </c>
      <c r="F68" s="10" t="n">
        <v>82.5</v>
      </c>
      <c r="G68" s="9" t="n">
        <v>1167918</v>
      </c>
      <c r="H68" s="10" t="n">
        <v>82.5</v>
      </c>
      <c r="I68" s="9" t="n">
        <v>1167918</v>
      </c>
      <c r="J68" s="6" t="n">
        <v>82.5</v>
      </c>
      <c r="K68" s="7" t="n">
        <v>1167918</v>
      </c>
      <c r="L68" s="6" t="n">
        <v>82.5</v>
      </c>
      <c r="M68" s="9" t="n">
        <v>1167918</v>
      </c>
      <c r="N68" s="6" t="n">
        <v>82.5</v>
      </c>
      <c r="O68" s="9" t="n">
        <v>1167918</v>
      </c>
      <c r="P68" s="6" t="n">
        <v>82.5</v>
      </c>
    </row>
    <row r="69" customFormat="false" ht="14.5" hidden="false" customHeight="false" outlineLevel="0" collapsed="false">
      <c r="A69" s="0" t="n">
        <v>63</v>
      </c>
      <c r="B69" s="0" t="s">
        <v>81</v>
      </c>
      <c r="C69" s="7" t="n">
        <v>4029768.9141683</v>
      </c>
      <c r="D69" s="8" t="n">
        <f aca="false">(O69-E69)</f>
        <v>-66273</v>
      </c>
      <c r="E69" s="9" t="n">
        <v>1125114</v>
      </c>
      <c r="F69" s="10" t="n">
        <v>31.7</v>
      </c>
      <c r="G69" s="9" t="n">
        <v>1125114</v>
      </c>
      <c r="H69" s="10" t="n">
        <v>30.41</v>
      </c>
      <c r="I69" s="9" t="n">
        <v>1114231</v>
      </c>
      <c r="J69" s="6" t="n">
        <v>29.27</v>
      </c>
      <c r="K69" s="7" t="n">
        <v>1114231</v>
      </c>
      <c r="L69" s="6" t="n">
        <v>28.23</v>
      </c>
      <c r="M69" s="9" t="n">
        <v>1096889</v>
      </c>
      <c r="N69" s="6" t="n">
        <v>27.22</v>
      </c>
      <c r="O69" s="9" t="n">
        <v>1058841</v>
      </c>
      <c r="P69" s="6" t="n">
        <v>26.28</v>
      </c>
    </row>
    <row r="70" customFormat="false" ht="14.5" hidden="false" customHeight="false" outlineLevel="0" collapsed="false">
      <c r="A70" s="0" t="n">
        <v>64</v>
      </c>
      <c r="B70" s="0" t="s">
        <v>82</v>
      </c>
      <c r="C70" s="7" t="n">
        <v>34438020.57</v>
      </c>
      <c r="D70" s="8" t="n">
        <f aca="false">(O70-E70)</f>
        <v>-1600959</v>
      </c>
      <c r="E70" s="9" t="n">
        <v>14024833</v>
      </c>
      <c r="F70" s="10" t="n">
        <v>43.53</v>
      </c>
      <c r="G70" s="9" t="n">
        <v>13892660</v>
      </c>
      <c r="H70" s="10" t="n">
        <v>41.75</v>
      </c>
      <c r="I70" s="9" t="n">
        <v>13841575</v>
      </c>
      <c r="J70" s="6" t="n">
        <v>40.19</v>
      </c>
      <c r="K70" s="7" t="n">
        <v>13346340</v>
      </c>
      <c r="L70" s="6" t="n">
        <v>38.75</v>
      </c>
      <c r="M70" s="9" t="n">
        <v>12870311</v>
      </c>
      <c r="N70" s="6" t="n">
        <v>37.37</v>
      </c>
      <c r="O70" s="9" t="n">
        <v>12423874</v>
      </c>
      <c r="P70" s="6" t="n">
        <v>36.08</v>
      </c>
    </row>
    <row r="71" customFormat="false" ht="14.5" hidden="false" customHeight="false" outlineLevel="0" collapsed="false">
      <c r="A71" s="0" t="n">
        <v>65</v>
      </c>
      <c r="B71" s="0" t="s">
        <v>83</v>
      </c>
      <c r="C71" s="7" t="n">
        <v>18026879.0202587</v>
      </c>
      <c r="D71" s="8" t="n">
        <f aca="false">(O71-E71)</f>
        <v>-394164</v>
      </c>
      <c r="E71" s="9" t="n">
        <v>14872175</v>
      </c>
      <c r="F71" s="10" t="n">
        <v>82.5</v>
      </c>
      <c r="G71" s="9" t="n">
        <v>14872175</v>
      </c>
      <c r="H71" s="10" t="n">
        <v>82.5</v>
      </c>
      <c r="I71" s="9" t="n">
        <v>14872175</v>
      </c>
      <c r="J71" s="6" t="n">
        <v>82.5</v>
      </c>
      <c r="K71" s="7" t="n">
        <v>14872175</v>
      </c>
      <c r="L71" s="6" t="n">
        <v>82.5</v>
      </c>
      <c r="M71" s="9" t="n">
        <v>14478011</v>
      </c>
      <c r="N71" s="6" t="n">
        <v>82.5</v>
      </c>
      <c r="O71" s="9" t="n">
        <v>14478011</v>
      </c>
      <c r="P71" s="6" t="n">
        <v>82.5</v>
      </c>
    </row>
    <row r="72" customFormat="false" ht="14.5" hidden="false" customHeight="false" outlineLevel="0" collapsed="false">
      <c r="A72" s="0" t="n">
        <v>66</v>
      </c>
      <c r="B72" s="0" t="s">
        <v>84</v>
      </c>
      <c r="C72" s="7" t="n">
        <v>2565115.18612812</v>
      </c>
      <c r="D72" s="8" t="n">
        <f aca="false">(O72-E72)</f>
        <v>-203832</v>
      </c>
      <c r="E72" s="9" t="n">
        <v>1483968</v>
      </c>
      <c r="F72" s="10" t="n">
        <v>60.22</v>
      </c>
      <c r="G72" s="9" t="n">
        <v>1481474</v>
      </c>
      <c r="H72" s="10" t="n">
        <v>57.75</v>
      </c>
      <c r="I72" s="9" t="n">
        <v>1426214</v>
      </c>
      <c r="J72" s="6" t="n">
        <v>55.6</v>
      </c>
      <c r="K72" s="7" t="n">
        <v>1375185</v>
      </c>
      <c r="L72" s="6" t="n">
        <v>53.61</v>
      </c>
      <c r="M72" s="9" t="n">
        <v>1326136</v>
      </c>
      <c r="N72" s="6" t="n">
        <v>51.7</v>
      </c>
      <c r="O72" s="9" t="n">
        <v>1280136</v>
      </c>
      <c r="P72" s="6" t="n">
        <v>49.91</v>
      </c>
    </row>
    <row r="73" customFormat="false" ht="14.5" hidden="false" customHeight="false" outlineLevel="0" collapsed="false">
      <c r="A73" s="0" t="n">
        <v>67</v>
      </c>
      <c r="B73" s="0" t="s">
        <v>85</v>
      </c>
      <c r="C73" s="7" t="n">
        <v>38590245.5235323</v>
      </c>
      <c r="D73" s="8" t="n">
        <f aca="false">(O73-E73)</f>
        <v>0</v>
      </c>
      <c r="E73" s="9" t="n">
        <v>31836953</v>
      </c>
      <c r="F73" s="10" t="n">
        <v>82.5</v>
      </c>
      <c r="G73" s="9" t="n">
        <v>31836953</v>
      </c>
      <c r="H73" s="10" t="n">
        <v>82.5</v>
      </c>
      <c r="I73" s="9" t="n">
        <v>31836953</v>
      </c>
      <c r="J73" s="6" t="n">
        <v>82.5</v>
      </c>
      <c r="K73" s="7" t="n">
        <v>31836953</v>
      </c>
      <c r="L73" s="6" t="n">
        <v>82.5</v>
      </c>
      <c r="M73" s="9" t="n">
        <v>31836953</v>
      </c>
      <c r="N73" s="6" t="n">
        <v>82.5</v>
      </c>
      <c r="O73" s="9" t="n">
        <v>31836953</v>
      </c>
      <c r="P73" s="6" t="n">
        <v>82.5</v>
      </c>
    </row>
    <row r="74" customFormat="false" ht="14.5" hidden="false" customHeight="false" outlineLevel="0" collapsed="false">
      <c r="A74" s="0" t="n">
        <v>68</v>
      </c>
      <c r="B74" s="0" t="s">
        <v>86</v>
      </c>
      <c r="C74" s="7" t="n">
        <v>2365823.19503473</v>
      </c>
      <c r="D74" s="8" t="n">
        <f aca="false">(O74-E74)</f>
        <v>0</v>
      </c>
      <c r="E74" s="9" t="n">
        <v>1951804</v>
      </c>
      <c r="F74" s="10" t="n">
        <v>82.5</v>
      </c>
      <c r="G74" s="9" t="n">
        <v>1951804</v>
      </c>
      <c r="H74" s="10" t="n">
        <v>82.5</v>
      </c>
      <c r="I74" s="9" t="n">
        <v>1951804</v>
      </c>
      <c r="J74" s="6" t="n">
        <v>82.5</v>
      </c>
      <c r="K74" s="7" t="n">
        <v>1951804</v>
      </c>
      <c r="L74" s="6" t="n">
        <v>82.5</v>
      </c>
      <c r="M74" s="9" t="n">
        <v>1951804</v>
      </c>
      <c r="N74" s="6" t="n">
        <v>82.5</v>
      </c>
      <c r="O74" s="9" t="n">
        <v>1951804</v>
      </c>
      <c r="P74" s="6" t="n">
        <v>82.5</v>
      </c>
    </row>
    <row r="75" customFormat="false" ht="14.5" hidden="false" customHeight="false" outlineLevel="0" collapsed="false">
      <c r="A75" s="0" t="n">
        <v>69</v>
      </c>
      <c r="B75" s="0" t="s">
        <v>87</v>
      </c>
      <c r="C75" s="7" t="n">
        <v>794226.720595339</v>
      </c>
      <c r="D75" s="8" t="n">
        <f aca="false">(O75-E75)</f>
        <v>0</v>
      </c>
      <c r="E75" s="9" t="n">
        <v>655237</v>
      </c>
      <c r="F75" s="10" t="n">
        <v>82.5</v>
      </c>
      <c r="G75" s="9" t="n">
        <v>655237</v>
      </c>
      <c r="H75" s="10" t="n">
        <v>82.5</v>
      </c>
      <c r="I75" s="9" t="n">
        <v>655237</v>
      </c>
      <c r="J75" s="6" t="n">
        <v>82.5</v>
      </c>
      <c r="K75" s="7" t="n">
        <v>655237</v>
      </c>
      <c r="L75" s="6" t="n">
        <v>82.5</v>
      </c>
      <c r="M75" s="9" t="n">
        <v>655237</v>
      </c>
      <c r="N75" s="6" t="n">
        <v>82.5</v>
      </c>
      <c r="O75" s="9" t="n">
        <v>655237</v>
      </c>
      <c r="P75" s="6" t="n">
        <v>82.5</v>
      </c>
    </row>
    <row r="76" customFormat="false" ht="14.5" hidden="false" customHeight="false" outlineLevel="0" collapsed="false">
      <c r="A76" s="0" t="n">
        <v>70</v>
      </c>
      <c r="B76" s="0" t="s">
        <v>88</v>
      </c>
      <c r="C76" s="7" t="n">
        <v>13379259.6452281</v>
      </c>
      <c r="D76" s="8" t="n">
        <f aca="false">(O76-E76)</f>
        <v>-780551</v>
      </c>
      <c r="E76" s="9" t="n">
        <v>6084533</v>
      </c>
      <c r="F76" s="10" t="n">
        <v>47.83</v>
      </c>
      <c r="G76" s="9" t="n">
        <v>6084533</v>
      </c>
      <c r="H76" s="10" t="n">
        <v>45.88</v>
      </c>
      <c r="I76" s="9" t="n">
        <v>5909225</v>
      </c>
      <c r="J76" s="6" t="n">
        <v>44.17</v>
      </c>
      <c r="K76" s="7" t="n">
        <v>5697800</v>
      </c>
      <c r="L76" s="6" t="n">
        <v>42.59</v>
      </c>
      <c r="M76" s="9" t="n">
        <v>5494574</v>
      </c>
      <c r="N76" s="6" t="n">
        <v>41.07</v>
      </c>
      <c r="O76" s="9" t="n">
        <v>5303982</v>
      </c>
      <c r="P76" s="6" t="n">
        <v>39.64</v>
      </c>
    </row>
    <row r="77" customFormat="false" ht="14.5" hidden="false" customHeight="false" outlineLevel="0" collapsed="false">
      <c r="A77" s="0" t="n">
        <v>71</v>
      </c>
      <c r="B77" s="0" t="s">
        <v>89</v>
      </c>
      <c r="C77" s="7" t="n">
        <v>49170689.7459595</v>
      </c>
      <c r="D77" s="8" t="n">
        <f aca="false">(O77-E77)</f>
        <v>0</v>
      </c>
      <c r="E77" s="9" t="n">
        <v>38733408</v>
      </c>
      <c r="F77" s="10" t="n">
        <v>82.5</v>
      </c>
      <c r="G77" s="9" t="n">
        <v>38733408</v>
      </c>
      <c r="H77" s="10" t="n">
        <v>82.5</v>
      </c>
      <c r="I77" s="9" t="n">
        <v>38733408</v>
      </c>
      <c r="J77" s="6" t="n">
        <v>82.5</v>
      </c>
      <c r="K77" s="7" t="n">
        <v>38733408</v>
      </c>
      <c r="L77" s="6" t="n">
        <v>82.5</v>
      </c>
      <c r="M77" s="9" t="n">
        <v>38733408</v>
      </c>
      <c r="N77" s="6" t="n">
        <v>82.5</v>
      </c>
      <c r="O77" s="9" t="n">
        <v>38733408</v>
      </c>
      <c r="P77" s="6" t="n">
        <v>82.5</v>
      </c>
    </row>
    <row r="78" customFormat="false" ht="14.5" hidden="false" customHeight="false" outlineLevel="0" collapsed="false">
      <c r="A78" s="0" t="n">
        <v>72</v>
      </c>
      <c r="B78" s="0" t="s">
        <v>90</v>
      </c>
      <c r="C78" s="7" t="n">
        <v>52407705.0485535</v>
      </c>
      <c r="D78" s="8" t="n">
        <f aca="false">(O78-E78)</f>
        <v>-876333</v>
      </c>
      <c r="E78" s="9" t="n">
        <v>42422746</v>
      </c>
      <c r="F78" s="10" t="n">
        <v>82.5</v>
      </c>
      <c r="G78" s="9" t="n">
        <v>42422746</v>
      </c>
      <c r="H78" s="10" t="n">
        <v>82.5</v>
      </c>
      <c r="I78" s="9" t="n">
        <v>42422746</v>
      </c>
      <c r="J78" s="6" t="n">
        <v>82.5</v>
      </c>
      <c r="K78" s="7" t="n">
        <v>42422746</v>
      </c>
      <c r="L78" s="6" t="n">
        <v>82.5</v>
      </c>
      <c r="M78" s="9" t="n">
        <v>42422746</v>
      </c>
      <c r="N78" s="6" t="n">
        <v>82.12</v>
      </c>
      <c r="O78" s="9" t="n">
        <v>41546413</v>
      </c>
      <c r="P78" s="6" t="n">
        <v>79.28</v>
      </c>
    </row>
    <row r="79" customFormat="false" ht="14.5" hidden="false" customHeight="false" outlineLevel="0" collapsed="false">
      <c r="A79" s="0" t="n">
        <v>73</v>
      </c>
      <c r="B79" s="0" t="s">
        <v>91</v>
      </c>
      <c r="C79" s="7" t="n">
        <v>41593900.3880592</v>
      </c>
      <c r="D79" s="8" t="n">
        <f aca="false">(O79-E79)</f>
        <v>0</v>
      </c>
      <c r="E79" s="9" t="n">
        <v>31222801</v>
      </c>
      <c r="F79" s="10" t="n">
        <v>82.5</v>
      </c>
      <c r="G79" s="9" t="n">
        <v>31222801</v>
      </c>
      <c r="H79" s="10" t="n">
        <v>82.5</v>
      </c>
      <c r="I79" s="9" t="n">
        <v>31222801</v>
      </c>
      <c r="J79" s="6" t="n">
        <v>82.5</v>
      </c>
      <c r="K79" s="7" t="n">
        <v>31222801</v>
      </c>
      <c r="L79" s="6" t="n">
        <v>82.5</v>
      </c>
      <c r="M79" s="9" t="n">
        <v>31222801</v>
      </c>
      <c r="N79" s="6" t="n">
        <v>82.5</v>
      </c>
      <c r="O79" s="9" t="n">
        <v>31222801</v>
      </c>
      <c r="P79" s="6" t="n">
        <v>82.5</v>
      </c>
    </row>
    <row r="80" customFormat="false" ht="14.5" hidden="false" customHeight="false" outlineLevel="0" collapsed="false">
      <c r="A80" s="0" t="n">
        <v>74</v>
      </c>
      <c r="B80" s="0" t="s">
        <v>92</v>
      </c>
      <c r="C80" s="7" t="n">
        <v>7435858.08216341</v>
      </c>
      <c r="D80" s="8" t="n">
        <f aca="false">(O80-E80)</f>
        <v>-10042</v>
      </c>
      <c r="E80" s="9" t="n">
        <v>6134583</v>
      </c>
      <c r="F80" s="10" t="n">
        <v>82.5</v>
      </c>
      <c r="G80" s="9" t="n">
        <v>6134583</v>
      </c>
      <c r="H80" s="10" t="n">
        <v>82.5</v>
      </c>
      <c r="I80" s="9" t="n">
        <v>6134583</v>
      </c>
      <c r="J80" s="6" t="n">
        <v>82.5</v>
      </c>
      <c r="K80" s="7" t="n">
        <v>6134583</v>
      </c>
      <c r="L80" s="6" t="n">
        <v>82.5</v>
      </c>
      <c r="M80" s="9" t="n">
        <v>6134583</v>
      </c>
      <c r="N80" s="6" t="n">
        <v>82.5</v>
      </c>
      <c r="O80" s="9" t="n">
        <v>6124541</v>
      </c>
      <c r="P80" s="6" t="n">
        <v>82.36</v>
      </c>
    </row>
    <row r="81" customFormat="false" ht="14.5" hidden="false" customHeight="false" outlineLevel="0" collapsed="false">
      <c r="A81" s="0" t="n">
        <v>75</v>
      </c>
      <c r="B81" s="0" t="s">
        <v>93</v>
      </c>
      <c r="C81" s="7" t="n">
        <v>17403948.2802096</v>
      </c>
      <c r="D81" s="8" t="n">
        <f aca="false">(O81-E81)</f>
        <v>0</v>
      </c>
      <c r="E81" s="9" t="n">
        <v>14358257</v>
      </c>
      <c r="F81" s="10" t="n">
        <v>82.5</v>
      </c>
      <c r="G81" s="9" t="n">
        <v>14358257</v>
      </c>
      <c r="H81" s="10" t="n">
        <v>82.5</v>
      </c>
      <c r="I81" s="9" t="n">
        <v>14358257</v>
      </c>
      <c r="J81" s="6" t="n">
        <v>82.5</v>
      </c>
      <c r="K81" s="7" t="n">
        <v>14358257</v>
      </c>
      <c r="L81" s="6" t="n">
        <v>82.5</v>
      </c>
      <c r="M81" s="9" t="n">
        <v>14358257</v>
      </c>
      <c r="N81" s="6" t="n">
        <v>82.5</v>
      </c>
      <c r="O81" s="9" t="n">
        <v>14358257</v>
      </c>
      <c r="P81" s="6" t="n">
        <v>82.5</v>
      </c>
    </row>
    <row r="82" customFormat="false" ht="14.5" hidden="false" customHeight="false" outlineLevel="0" collapsed="false">
      <c r="A82" s="0" t="n">
        <v>76</v>
      </c>
      <c r="B82" s="0" t="s">
        <v>94</v>
      </c>
      <c r="C82" s="7" t="n">
        <v>18052022.6899614</v>
      </c>
      <c r="D82" s="8" t="n">
        <f aca="false">(O82-E82)</f>
        <v>-819407</v>
      </c>
      <c r="E82" s="9" t="n">
        <v>9215116</v>
      </c>
      <c r="F82" s="10" t="n">
        <v>56.12</v>
      </c>
      <c r="G82" s="9" t="n">
        <v>9215116</v>
      </c>
      <c r="H82" s="10" t="n">
        <v>53.82</v>
      </c>
      <c r="I82" s="9" t="n">
        <v>9127661</v>
      </c>
      <c r="J82" s="6" t="n">
        <v>51.82</v>
      </c>
      <c r="K82" s="7" t="n">
        <v>9019086</v>
      </c>
      <c r="L82" s="6" t="n">
        <v>49.96</v>
      </c>
      <c r="M82" s="9" t="n">
        <v>8697399</v>
      </c>
      <c r="N82" s="6" t="n">
        <v>48.18</v>
      </c>
      <c r="O82" s="9" t="n">
        <v>8395709</v>
      </c>
      <c r="P82" s="6" t="n">
        <v>46.51</v>
      </c>
    </row>
    <row r="83" customFormat="false" ht="14.5" hidden="false" customHeight="false" outlineLevel="0" collapsed="false">
      <c r="A83" s="0" t="n">
        <v>77</v>
      </c>
      <c r="B83" s="0" t="s">
        <v>95</v>
      </c>
      <c r="C83" s="7" t="n">
        <v>16678623.7362297</v>
      </c>
      <c r="D83" s="8" t="n">
        <f aca="false">(O83-E83)</f>
        <v>-948658</v>
      </c>
      <c r="E83" s="9" t="n">
        <v>10368286</v>
      </c>
      <c r="F83" s="10" t="n">
        <v>68.15</v>
      </c>
      <c r="G83" s="9" t="n">
        <v>10368286</v>
      </c>
      <c r="H83" s="10" t="n">
        <v>65.36</v>
      </c>
      <c r="I83" s="9" t="n">
        <v>10271141</v>
      </c>
      <c r="J83" s="6" t="n">
        <v>62.92</v>
      </c>
      <c r="K83" s="7" t="n">
        <v>10119030</v>
      </c>
      <c r="L83" s="6" t="n">
        <v>60.67</v>
      </c>
      <c r="M83" s="9" t="n">
        <v>9758111</v>
      </c>
      <c r="N83" s="6" t="n">
        <v>58.51</v>
      </c>
      <c r="O83" s="9" t="n">
        <v>9419628</v>
      </c>
      <c r="P83" s="6" t="n">
        <v>56.48</v>
      </c>
    </row>
    <row r="84" customFormat="false" ht="14.5" hidden="false" customHeight="false" outlineLevel="0" collapsed="false">
      <c r="A84" s="0" t="n">
        <v>78</v>
      </c>
      <c r="B84" s="0" t="s">
        <v>96</v>
      </c>
      <c r="C84" s="7" t="n">
        <v>14141431.5654489</v>
      </c>
      <c r="D84" s="8" t="n">
        <f aca="false">(O84-E84)</f>
        <v>0</v>
      </c>
      <c r="E84" s="9" t="n">
        <v>11666681</v>
      </c>
      <c r="F84" s="10" t="n">
        <v>82.5</v>
      </c>
      <c r="G84" s="9" t="n">
        <v>11666681</v>
      </c>
      <c r="H84" s="10" t="n">
        <v>82.5</v>
      </c>
      <c r="I84" s="9" t="n">
        <v>11666681</v>
      </c>
      <c r="J84" s="6" t="n">
        <v>82.5</v>
      </c>
      <c r="K84" s="7" t="n">
        <v>11666681</v>
      </c>
      <c r="L84" s="6" t="n">
        <v>82.5</v>
      </c>
      <c r="M84" s="9" t="n">
        <v>11666681</v>
      </c>
      <c r="N84" s="6" t="n">
        <v>82.5</v>
      </c>
      <c r="O84" s="9" t="n">
        <v>11666681</v>
      </c>
      <c r="P84" s="6" t="n">
        <v>82.5</v>
      </c>
    </row>
    <row r="85" customFormat="false" ht="14.5" hidden="false" customHeight="false" outlineLevel="0" collapsed="false">
      <c r="A85" s="0" t="n">
        <v>79</v>
      </c>
      <c r="B85" s="0" t="s">
        <v>97</v>
      </c>
      <c r="C85" s="7" t="n">
        <v>65944723.222124</v>
      </c>
      <c r="D85" s="8" t="n">
        <f aca="false">(O85-E85)</f>
        <v>-2085870</v>
      </c>
      <c r="E85" s="9" t="n">
        <v>33797497</v>
      </c>
      <c r="F85" s="10" t="n">
        <v>58.02</v>
      </c>
      <c r="G85" s="9" t="n">
        <v>33797497</v>
      </c>
      <c r="H85" s="10" t="n">
        <v>55.65</v>
      </c>
      <c r="I85" s="9" t="n">
        <v>33797497</v>
      </c>
      <c r="J85" s="6" t="n">
        <v>53.58</v>
      </c>
      <c r="K85" s="7" t="n">
        <v>33473145</v>
      </c>
      <c r="L85" s="6" t="n">
        <v>51.66</v>
      </c>
      <c r="M85" s="9" t="n">
        <v>32851146</v>
      </c>
      <c r="N85" s="6" t="n">
        <v>49.82</v>
      </c>
      <c r="O85" s="9" t="n">
        <v>31711627</v>
      </c>
      <c r="P85" s="6" t="n">
        <v>48.09</v>
      </c>
    </row>
    <row r="86" customFormat="false" ht="14.5" hidden="false" customHeight="false" outlineLevel="0" collapsed="false">
      <c r="A86" s="0" t="n">
        <v>80</v>
      </c>
      <c r="B86" s="0" t="s">
        <v>98</v>
      </c>
      <c r="C86" s="7" t="n">
        <v>24346524.0421443</v>
      </c>
      <c r="D86" s="8" t="n">
        <f aca="false">(O86-E86)</f>
        <v>-167385</v>
      </c>
      <c r="E86" s="9" t="n">
        <v>9079807</v>
      </c>
      <c r="F86" s="10" t="n">
        <v>44.69</v>
      </c>
      <c r="G86" s="9" t="n">
        <v>8996115</v>
      </c>
      <c r="H86" s="10" t="n">
        <v>42.86</v>
      </c>
      <c r="I86" s="9" t="n">
        <v>8996115</v>
      </c>
      <c r="J86" s="6" t="n">
        <v>41.26</v>
      </c>
      <c r="K86" s="7" t="n">
        <v>8996115</v>
      </c>
      <c r="L86" s="6" t="n">
        <v>39.79</v>
      </c>
      <c r="M86" s="9" t="n">
        <v>8912422</v>
      </c>
      <c r="N86" s="6" t="n">
        <v>38.37</v>
      </c>
      <c r="O86" s="9" t="n">
        <v>8912422</v>
      </c>
      <c r="P86" s="6" t="n">
        <v>37.04</v>
      </c>
    </row>
    <row r="87" customFormat="false" ht="14.5" hidden="false" customHeight="false" outlineLevel="0" collapsed="false">
      <c r="A87" s="0" t="n">
        <v>81</v>
      </c>
      <c r="B87" s="0" t="s">
        <v>99</v>
      </c>
      <c r="C87" s="7" t="n">
        <v>6750893.18193559</v>
      </c>
      <c r="D87" s="8" t="n">
        <f aca="false">(O87-E87)</f>
        <v>-165576</v>
      </c>
      <c r="E87" s="9" t="n">
        <v>5469661</v>
      </c>
      <c r="F87" s="10" t="n">
        <v>82.5</v>
      </c>
      <c r="G87" s="9" t="n">
        <v>5469661</v>
      </c>
      <c r="H87" s="10" t="n">
        <v>82.5</v>
      </c>
      <c r="I87" s="9" t="n">
        <v>5469661</v>
      </c>
      <c r="J87" s="6" t="n">
        <v>82.5</v>
      </c>
      <c r="K87" s="7" t="n">
        <v>5469661</v>
      </c>
      <c r="L87" s="6" t="n">
        <v>82.5</v>
      </c>
      <c r="M87" s="9" t="n">
        <v>5469661</v>
      </c>
      <c r="N87" s="6" t="n">
        <v>81.39</v>
      </c>
      <c r="O87" s="9" t="n">
        <v>5304085</v>
      </c>
      <c r="P87" s="6" t="n">
        <v>78.57</v>
      </c>
    </row>
    <row r="88" customFormat="false" ht="14.5" hidden="false" customHeight="false" outlineLevel="0" collapsed="false">
      <c r="A88" s="0" t="n">
        <v>82</v>
      </c>
      <c r="B88" s="0" t="s">
        <v>100</v>
      </c>
      <c r="C88" s="7" t="n">
        <v>33652713.4588</v>
      </c>
      <c r="D88" s="8" t="n">
        <f aca="false">(O88-E88)</f>
        <v>0</v>
      </c>
      <c r="E88" s="9" t="n">
        <v>27763489</v>
      </c>
      <c r="F88" s="10" t="n">
        <v>82.5</v>
      </c>
      <c r="G88" s="9" t="n">
        <v>27763489</v>
      </c>
      <c r="H88" s="10" t="n">
        <v>82.5</v>
      </c>
      <c r="I88" s="9" t="n">
        <v>27763489</v>
      </c>
      <c r="J88" s="6" t="n">
        <v>82.5</v>
      </c>
      <c r="K88" s="7" t="n">
        <v>27763489</v>
      </c>
      <c r="L88" s="6" t="n">
        <v>82.5</v>
      </c>
      <c r="M88" s="9" t="n">
        <v>27763489</v>
      </c>
      <c r="N88" s="6" t="n">
        <v>82.5</v>
      </c>
      <c r="O88" s="9" t="n">
        <v>27763489</v>
      </c>
      <c r="P88" s="6" t="n">
        <v>82.5</v>
      </c>
    </row>
    <row r="89" customFormat="false" ht="14.5" hidden="false" customHeight="false" outlineLevel="0" collapsed="false">
      <c r="A89" s="0" t="n">
        <v>83</v>
      </c>
      <c r="B89" s="0" t="s">
        <v>101</v>
      </c>
      <c r="C89" s="7" t="n">
        <v>28902881.6069995</v>
      </c>
      <c r="D89" s="8" t="n">
        <f aca="false">(O89-E89)</f>
        <v>-1526091</v>
      </c>
      <c r="E89" s="9" t="n">
        <v>15952960</v>
      </c>
      <c r="F89" s="10" t="n">
        <v>60.23</v>
      </c>
      <c r="G89" s="9" t="n">
        <v>15952960</v>
      </c>
      <c r="H89" s="10" t="n">
        <v>57.77</v>
      </c>
      <c r="I89" s="9" t="n">
        <v>15801905</v>
      </c>
      <c r="J89" s="6" t="n">
        <v>55.61</v>
      </c>
      <c r="K89" s="7" t="n">
        <v>15498057</v>
      </c>
      <c r="L89" s="6" t="n">
        <v>53.62</v>
      </c>
      <c r="M89" s="9" t="n">
        <v>14945282</v>
      </c>
      <c r="N89" s="6" t="n">
        <v>51.71</v>
      </c>
      <c r="O89" s="9" t="n">
        <v>14426869</v>
      </c>
      <c r="P89" s="6" t="n">
        <v>49.91</v>
      </c>
    </row>
    <row r="90" customFormat="false" ht="14.5" hidden="false" customHeight="false" outlineLevel="0" collapsed="false">
      <c r="A90" s="0" t="n">
        <v>84</v>
      </c>
      <c r="B90" s="0" t="s">
        <v>102</v>
      </c>
      <c r="C90" s="7" t="n">
        <v>4207786.02129792</v>
      </c>
      <c r="D90" s="8" t="n">
        <f aca="false">(O90-E90)</f>
        <v>-198609</v>
      </c>
      <c r="E90" s="9" t="n">
        <v>2232472</v>
      </c>
      <c r="F90" s="10" t="n">
        <v>58.32</v>
      </c>
      <c r="G90" s="9" t="n">
        <v>2232472</v>
      </c>
      <c r="H90" s="10" t="n">
        <v>55.94</v>
      </c>
      <c r="I90" s="9" t="n">
        <v>2211174</v>
      </c>
      <c r="J90" s="6" t="n">
        <v>53.85</v>
      </c>
      <c r="K90" s="7" t="n">
        <v>2184876</v>
      </c>
      <c r="L90" s="6" t="n">
        <v>51.92</v>
      </c>
      <c r="M90" s="9" t="n">
        <v>2106947</v>
      </c>
      <c r="N90" s="6" t="n">
        <v>50.07</v>
      </c>
      <c r="O90" s="9" t="n">
        <v>2033863</v>
      </c>
      <c r="P90" s="6" t="n">
        <v>48.34</v>
      </c>
    </row>
    <row r="91" customFormat="false" ht="14.5" hidden="false" customHeight="false" outlineLevel="0" collapsed="false">
      <c r="A91" s="0" t="n">
        <v>85</v>
      </c>
      <c r="B91" s="0" t="s">
        <v>103</v>
      </c>
      <c r="C91" s="7" t="n">
        <v>7069465.13277987</v>
      </c>
      <c r="D91" s="8" t="n">
        <f aca="false">(O91-E91)</f>
        <v>0</v>
      </c>
      <c r="E91" s="9" t="n">
        <v>5832309</v>
      </c>
      <c r="F91" s="10" t="n">
        <v>82.5</v>
      </c>
      <c r="G91" s="9" t="n">
        <v>5832309</v>
      </c>
      <c r="H91" s="10" t="n">
        <v>82.5</v>
      </c>
      <c r="I91" s="9" t="n">
        <v>5832309</v>
      </c>
      <c r="J91" s="6" t="n">
        <v>82.5</v>
      </c>
      <c r="K91" s="7" t="n">
        <v>5832309</v>
      </c>
      <c r="L91" s="6" t="n">
        <v>82.5</v>
      </c>
      <c r="M91" s="9" t="n">
        <v>5832309</v>
      </c>
      <c r="N91" s="6" t="n">
        <v>82.5</v>
      </c>
      <c r="O91" s="9" t="n">
        <v>5832309</v>
      </c>
      <c r="P91" s="6" t="n">
        <v>82.5</v>
      </c>
    </row>
    <row r="92" customFormat="false" ht="14.5" hidden="false" customHeight="false" outlineLevel="0" collapsed="false">
      <c r="A92" s="0" t="n">
        <v>86</v>
      </c>
      <c r="B92" s="0" t="s">
        <v>104</v>
      </c>
      <c r="C92" s="7" t="n">
        <v>23097746.73</v>
      </c>
      <c r="D92" s="8" t="n">
        <f aca="false">(O92-E92)</f>
        <v>-1861975</v>
      </c>
      <c r="E92" s="9" t="n">
        <v>14936633</v>
      </c>
      <c r="F92" s="10" t="n">
        <v>68.3</v>
      </c>
      <c r="G92" s="9" t="n">
        <v>14797688</v>
      </c>
      <c r="H92" s="10" t="n">
        <v>65.51</v>
      </c>
      <c r="I92" s="9" t="n">
        <v>14566620</v>
      </c>
      <c r="J92" s="6" t="n">
        <v>63.07</v>
      </c>
      <c r="K92" s="7" t="n">
        <v>14045444</v>
      </c>
      <c r="L92" s="6" t="n">
        <v>60.81</v>
      </c>
      <c r="M92" s="9" t="n">
        <v>13544480</v>
      </c>
      <c r="N92" s="6" t="n">
        <v>58.64</v>
      </c>
      <c r="O92" s="9" t="n">
        <v>13074658</v>
      </c>
      <c r="P92" s="6" t="n">
        <v>56.61</v>
      </c>
    </row>
    <row r="93" customFormat="false" ht="14.5" hidden="false" customHeight="false" outlineLevel="0" collapsed="false">
      <c r="A93" s="0" t="n">
        <v>87</v>
      </c>
      <c r="B93" s="0" t="s">
        <v>105</v>
      </c>
      <c r="C93" s="7" t="n">
        <v>34416160.82</v>
      </c>
      <c r="D93" s="8" t="n">
        <f aca="false">(O93-E93)</f>
        <v>-2053878</v>
      </c>
      <c r="E93" s="9" t="n">
        <v>19663608</v>
      </c>
      <c r="F93" s="10" t="n">
        <v>61.74</v>
      </c>
      <c r="G93" s="9" t="n">
        <v>19663608</v>
      </c>
      <c r="H93" s="10" t="n">
        <v>59.21</v>
      </c>
      <c r="I93" s="9" t="n">
        <v>19475169</v>
      </c>
      <c r="J93" s="6" t="n">
        <v>57.01</v>
      </c>
      <c r="K93" s="7" t="n">
        <v>18917244</v>
      </c>
      <c r="L93" s="6" t="n">
        <v>54.97</v>
      </c>
      <c r="M93" s="9" t="n">
        <v>18242515</v>
      </c>
      <c r="N93" s="6" t="n">
        <v>53.01</v>
      </c>
      <c r="O93" s="9" t="n">
        <v>17609730</v>
      </c>
      <c r="P93" s="6" t="n">
        <v>51.17</v>
      </c>
    </row>
    <row r="94" customFormat="false" ht="14.5" hidden="false" customHeight="false" outlineLevel="0" collapsed="false">
      <c r="A94" s="0" t="n">
        <v>88</v>
      </c>
      <c r="B94" s="0" t="s">
        <v>106</v>
      </c>
      <c r="C94" s="7" t="n">
        <v>46423185.2958395</v>
      </c>
      <c r="D94" s="8" t="n">
        <f aca="false">(O94-E94)</f>
        <v>-2497871</v>
      </c>
      <c r="E94" s="9" t="n">
        <v>36347421</v>
      </c>
      <c r="F94" s="10" t="n">
        <v>82.5</v>
      </c>
      <c r="G94" s="9" t="n">
        <v>36347421</v>
      </c>
      <c r="H94" s="10" t="n">
        <v>82.5</v>
      </c>
      <c r="I94" s="9" t="n">
        <v>36347421</v>
      </c>
      <c r="J94" s="6" t="n">
        <v>81.24</v>
      </c>
      <c r="K94" s="7" t="n">
        <v>36000031</v>
      </c>
      <c r="L94" s="6" t="n">
        <v>78.33</v>
      </c>
      <c r="M94" s="9" t="n">
        <v>35065893</v>
      </c>
      <c r="N94" s="6" t="n">
        <v>75.54</v>
      </c>
      <c r="O94" s="9" t="n">
        <v>33849550</v>
      </c>
      <c r="P94" s="6" t="n">
        <v>72.92</v>
      </c>
    </row>
    <row r="95" customFormat="false" ht="14.5" hidden="false" customHeight="false" outlineLevel="0" collapsed="false">
      <c r="A95" s="0" t="n">
        <v>89</v>
      </c>
      <c r="B95" s="0" t="s">
        <v>107</v>
      </c>
      <c r="C95" s="7" t="n">
        <v>10676843.895998</v>
      </c>
      <c r="D95" s="8" t="n">
        <f aca="false">(O95-E95)</f>
        <v>0</v>
      </c>
      <c r="E95" s="9" t="n">
        <v>8808396</v>
      </c>
      <c r="F95" s="10" t="n">
        <v>82.5</v>
      </c>
      <c r="G95" s="9" t="n">
        <v>8808396</v>
      </c>
      <c r="H95" s="10" t="n">
        <v>82.5</v>
      </c>
      <c r="I95" s="9" t="n">
        <v>8808396</v>
      </c>
      <c r="J95" s="6" t="n">
        <v>82.5</v>
      </c>
      <c r="K95" s="7" t="n">
        <v>8808396</v>
      </c>
      <c r="L95" s="6" t="n">
        <v>82.5</v>
      </c>
      <c r="M95" s="9" t="n">
        <v>8808396</v>
      </c>
      <c r="N95" s="6" t="n">
        <v>82.5</v>
      </c>
      <c r="O95" s="9" t="n">
        <v>8808396</v>
      </c>
      <c r="P95" s="6" t="n">
        <v>82.5</v>
      </c>
    </row>
    <row r="96" customFormat="false" ht="14.5" hidden="false" customHeight="false" outlineLevel="0" collapsed="false">
      <c r="A96" s="0" t="n">
        <v>90</v>
      </c>
      <c r="B96" s="0" t="s">
        <v>108</v>
      </c>
      <c r="C96" s="7" t="n">
        <v>1269627.74681746</v>
      </c>
      <c r="D96" s="8" t="n">
        <f aca="false">(O96-E96)</f>
        <v>0</v>
      </c>
      <c r="E96" s="9" t="n">
        <v>1047443</v>
      </c>
      <c r="F96" s="10" t="n">
        <v>82.5</v>
      </c>
      <c r="G96" s="9" t="n">
        <v>1047443</v>
      </c>
      <c r="H96" s="10" t="n">
        <v>82.5</v>
      </c>
      <c r="I96" s="9" t="n">
        <v>1047443</v>
      </c>
      <c r="J96" s="6" t="n">
        <v>82.5</v>
      </c>
      <c r="K96" s="7" t="n">
        <v>1047443</v>
      </c>
      <c r="L96" s="6" t="n">
        <v>82.5</v>
      </c>
      <c r="M96" s="9" t="n">
        <v>1047443</v>
      </c>
      <c r="N96" s="6" t="n">
        <v>82.5</v>
      </c>
      <c r="O96" s="9" t="n">
        <v>1047443</v>
      </c>
      <c r="P96" s="6" t="n">
        <v>82.5</v>
      </c>
    </row>
    <row r="97" customFormat="false" ht="14.5" hidden="false" customHeight="false" outlineLevel="0" collapsed="false">
      <c r="A97" s="0" t="n">
        <v>91</v>
      </c>
      <c r="B97" s="0" t="s">
        <v>109</v>
      </c>
      <c r="C97" s="7" t="n">
        <v>3346288.9263638</v>
      </c>
      <c r="D97" s="8" t="n">
        <f aca="false">(O97-E97)</f>
        <v>0</v>
      </c>
      <c r="E97" s="9" t="n">
        <v>2696143</v>
      </c>
      <c r="F97" s="10" t="n">
        <v>82.5</v>
      </c>
      <c r="G97" s="9" t="n">
        <v>2696143</v>
      </c>
      <c r="H97" s="10" t="n">
        <v>82.5</v>
      </c>
      <c r="I97" s="9" t="n">
        <v>2696143</v>
      </c>
      <c r="J97" s="6" t="n">
        <v>82.5</v>
      </c>
      <c r="K97" s="7" t="n">
        <v>2696143</v>
      </c>
      <c r="L97" s="6" t="n">
        <v>82.5</v>
      </c>
      <c r="M97" s="9" t="n">
        <v>2696143</v>
      </c>
      <c r="N97" s="6" t="n">
        <v>82.5</v>
      </c>
      <c r="O97" s="9" t="n">
        <v>2696143</v>
      </c>
      <c r="P97" s="6" t="n">
        <v>82.5</v>
      </c>
    </row>
    <row r="98" customFormat="false" ht="14.5" hidden="false" customHeight="false" outlineLevel="0" collapsed="false">
      <c r="A98" s="0" t="n">
        <v>92</v>
      </c>
      <c r="B98" s="0" t="s">
        <v>110</v>
      </c>
      <c r="C98" s="7" t="n">
        <v>6762492.10074318</v>
      </c>
      <c r="D98" s="8" t="n">
        <f aca="false">(O98-E98)</f>
        <v>0</v>
      </c>
      <c r="E98" s="9" t="n">
        <v>5434358</v>
      </c>
      <c r="F98" s="10" t="n">
        <v>82.5</v>
      </c>
      <c r="G98" s="9" t="n">
        <v>5434358</v>
      </c>
      <c r="H98" s="10" t="n">
        <v>82.5</v>
      </c>
      <c r="I98" s="9" t="n">
        <v>5434358</v>
      </c>
      <c r="J98" s="6" t="n">
        <v>82.5</v>
      </c>
      <c r="K98" s="7" t="n">
        <v>5434358</v>
      </c>
      <c r="L98" s="6" t="n">
        <v>82.5</v>
      </c>
      <c r="M98" s="9" t="n">
        <v>5434358</v>
      </c>
      <c r="N98" s="6" t="n">
        <v>82.5</v>
      </c>
      <c r="O98" s="9" t="n">
        <v>5434358</v>
      </c>
      <c r="P98" s="6" t="n">
        <v>82.5</v>
      </c>
    </row>
    <row r="99" customFormat="false" ht="14.5" hidden="false" customHeight="false" outlineLevel="0" collapsed="false">
      <c r="A99" s="0" t="n">
        <v>93</v>
      </c>
      <c r="B99" s="0" t="s">
        <v>111</v>
      </c>
      <c r="C99" s="7" t="n">
        <v>161811104.85304</v>
      </c>
      <c r="D99" s="8" t="n">
        <f aca="false">(O99-E99)</f>
        <v>-409611</v>
      </c>
      <c r="E99" s="9" t="n">
        <v>43738229</v>
      </c>
      <c r="F99" s="10" t="n">
        <v>34.08</v>
      </c>
      <c r="G99" s="9" t="n">
        <v>43738229</v>
      </c>
      <c r="H99" s="10" t="n">
        <v>32.69</v>
      </c>
      <c r="I99" s="9" t="n">
        <v>43738229</v>
      </c>
      <c r="J99" s="6" t="n">
        <v>31.47</v>
      </c>
      <c r="K99" s="7" t="n">
        <v>43738229</v>
      </c>
      <c r="L99" s="6" t="n">
        <v>30.34</v>
      </c>
      <c r="M99" s="9" t="n">
        <v>43328618</v>
      </c>
      <c r="N99" s="6" t="n">
        <v>29.26</v>
      </c>
      <c r="O99" s="9" t="n">
        <v>43328618</v>
      </c>
      <c r="P99" s="6" t="n">
        <v>28.24</v>
      </c>
    </row>
    <row r="100" customFormat="false" ht="14.5" hidden="false" customHeight="false" outlineLevel="0" collapsed="false">
      <c r="A100" s="0" t="n">
        <v>94</v>
      </c>
      <c r="B100" s="0" t="s">
        <v>112</v>
      </c>
      <c r="C100" s="7" t="n">
        <v>28223295.9587494</v>
      </c>
      <c r="D100" s="8" t="n">
        <f aca="false">(O100-E100)</f>
        <v>-621721</v>
      </c>
      <c r="E100" s="9" t="n">
        <v>17807773</v>
      </c>
      <c r="F100" s="10" t="n">
        <v>73.48</v>
      </c>
      <c r="G100" s="9" t="n">
        <v>17807773</v>
      </c>
      <c r="H100" s="10" t="n">
        <v>70.47</v>
      </c>
      <c r="I100" s="9" t="n">
        <v>17640533</v>
      </c>
      <c r="J100" s="6" t="n">
        <v>67.84</v>
      </c>
      <c r="K100" s="7" t="n">
        <v>17640533</v>
      </c>
      <c r="L100" s="6" t="n">
        <v>65.41</v>
      </c>
      <c r="M100" s="9" t="n">
        <v>17473292</v>
      </c>
      <c r="N100" s="6" t="n">
        <v>63.08</v>
      </c>
      <c r="O100" s="9" t="n">
        <v>17186052</v>
      </c>
      <c r="P100" s="6" t="n">
        <v>60.89</v>
      </c>
    </row>
    <row r="101" customFormat="false" ht="14.5" hidden="false" customHeight="false" outlineLevel="0" collapsed="false">
      <c r="A101" s="0" t="n">
        <v>95</v>
      </c>
      <c r="B101" s="0" t="s">
        <v>113</v>
      </c>
      <c r="C101" s="7" t="n">
        <v>267702805.830383</v>
      </c>
      <c r="D101" s="8" t="n">
        <f aca="false">(O101-E101)</f>
        <v>-425374</v>
      </c>
      <c r="E101" s="9" t="n">
        <v>44851394</v>
      </c>
      <c r="F101" s="10" t="n">
        <v>22.28</v>
      </c>
      <c r="G101" s="9" t="n">
        <v>44851394</v>
      </c>
      <c r="H101" s="10" t="n">
        <v>21.37</v>
      </c>
      <c r="I101" s="9" t="n">
        <v>44851394</v>
      </c>
      <c r="J101" s="6" t="n">
        <v>20.57</v>
      </c>
      <c r="K101" s="7" t="n">
        <v>44851394</v>
      </c>
      <c r="L101" s="6" t="n">
        <v>19.84</v>
      </c>
      <c r="M101" s="9" t="n">
        <v>44851394</v>
      </c>
      <c r="N101" s="6" t="n">
        <v>19.13</v>
      </c>
      <c r="O101" s="9" t="n">
        <v>44426020</v>
      </c>
      <c r="P101" s="6" t="n">
        <v>18.46</v>
      </c>
    </row>
    <row r="102" customFormat="false" ht="14.5" hidden="false" customHeight="false" outlineLevel="0" collapsed="false">
      <c r="A102" s="0" t="n">
        <v>96</v>
      </c>
      <c r="B102" s="0" t="s">
        <v>114</v>
      </c>
      <c r="C102" s="7" t="n">
        <v>47533272.5733394</v>
      </c>
      <c r="D102" s="8" t="n">
        <f aca="false">(O102-E102)</f>
        <v>-632063</v>
      </c>
      <c r="E102" s="9" t="n">
        <v>39214950</v>
      </c>
      <c r="F102" s="10" t="n">
        <v>82.5</v>
      </c>
      <c r="G102" s="9" t="n">
        <v>39214950</v>
      </c>
      <c r="H102" s="10" t="n">
        <v>82.5</v>
      </c>
      <c r="I102" s="9" t="n">
        <v>38582887</v>
      </c>
      <c r="J102" s="6" t="n">
        <v>82.5</v>
      </c>
      <c r="K102" s="7" t="n">
        <v>38582887</v>
      </c>
      <c r="L102" s="6" t="n">
        <v>82.5</v>
      </c>
      <c r="M102" s="9" t="n">
        <v>38582887</v>
      </c>
      <c r="N102" s="6" t="n">
        <v>82.5</v>
      </c>
      <c r="O102" s="9" t="n">
        <v>38582887</v>
      </c>
      <c r="P102" s="6" t="n">
        <v>82.5</v>
      </c>
    </row>
    <row r="103" customFormat="false" ht="14.5" hidden="false" customHeight="false" outlineLevel="0" collapsed="false">
      <c r="A103" s="0" t="n">
        <v>97</v>
      </c>
      <c r="B103" s="0" t="s">
        <v>115</v>
      </c>
      <c r="C103" s="7" t="n">
        <v>108892707.931429</v>
      </c>
      <c r="D103" s="8" t="n">
        <f aca="false">(O103-E103)</f>
        <v>-462846</v>
      </c>
      <c r="E103" s="9" t="n">
        <v>24907660</v>
      </c>
      <c r="F103" s="10" t="n">
        <v>27.09</v>
      </c>
      <c r="G103" s="9" t="n">
        <v>24907660</v>
      </c>
      <c r="H103" s="10" t="n">
        <v>25.98</v>
      </c>
      <c r="I103" s="9" t="n">
        <v>24671546</v>
      </c>
      <c r="J103" s="6" t="n">
        <v>25.01</v>
      </c>
      <c r="K103" s="7" t="n">
        <v>24671546</v>
      </c>
      <c r="L103" s="6" t="n">
        <v>24.12</v>
      </c>
      <c r="M103" s="9" t="n">
        <v>24671546</v>
      </c>
      <c r="N103" s="6" t="n">
        <v>23.26</v>
      </c>
      <c r="O103" s="9" t="n">
        <v>24444814</v>
      </c>
      <c r="P103" s="6" t="n">
        <v>22.45</v>
      </c>
    </row>
    <row r="104" customFormat="false" ht="14.5" hidden="false" customHeight="false" outlineLevel="0" collapsed="false">
      <c r="A104" s="0" t="n">
        <v>98</v>
      </c>
      <c r="B104" s="0" t="s">
        <v>116</v>
      </c>
      <c r="C104" s="7" t="n">
        <v>1566636.00409515</v>
      </c>
      <c r="D104" s="8" t="n">
        <f aca="false">(O104-E104)</f>
        <v>-14979</v>
      </c>
      <c r="E104" s="9" t="n">
        <v>796736</v>
      </c>
      <c r="F104" s="10" t="n">
        <v>61.42</v>
      </c>
      <c r="G104" s="9" t="n">
        <v>796736</v>
      </c>
      <c r="H104" s="10" t="n">
        <v>58.91</v>
      </c>
      <c r="I104" s="9" t="n">
        <v>789247</v>
      </c>
      <c r="J104" s="6" t="n">
        <v>56.71</v>
      </c>
      <c r="K104" s="7" t="n">
        <v>789247</v>
      </c>
      <c r="L104" s="6" t="n">
        <v>54.68</v>
      </c>
      <c r="M104" s="9" t="n">
        <v>789247</v>
      </c>
      <c r="N104" s="6" t="n">
        <v>52.73</v>
      </c>
      <c r="O104" s="9" t="n">
        <v>781757</v>
      </c>
      <c r="P104" s="6" t="n">
        <v>50.9</v>
      </c>
    </row>
    <row r="105" customFormat="false" ht="14.5" hidden="false" customHeight="false" outlineLevel="0" collapsed="false">
      <c r="A105" s="0" t="n">
        <v>99</v>
      </c>
      <c r="B105" s="0" t="s">
        <v>117</v>
      </c>
      <c r="C105" s="7" t="n">
        <v>36787810.6931327</v>
      </c>
      <c r="D105" s="8" t="n">
        <f aca="false">(O105-E105)</f>
        <v>-765256</v>
      </c>
      <c r="E105" s="9" t="n">
        <v>29533927</v>
      </c>
      <c r="F105" s="10" t="n">
        <v>82.5</v>
      </c>
      <c r="G105" s="9" t="n">
        <v>29533927</v>
      </c>
      <c r="H105" s="10" t="n">
        <v>82.5</v>
      </c>
      <c r="I105" s="9" t="n">
        <v>29533927</v>
      </c>
      <c r="J105" s="6" t="n">
        <v>82.5</v>
      </c>
      <c r="K105" s="7" t="n">
        <v>29533927</v>
      </c>
      <c r="L105" s="6" t="n">
        <v>82.5</v>
      </c>
      <c r="M105" s="9" t="n">
        <v>29251522</v>
      </c>
      <c r="N105" s="6" t="n">
        <v>81.01</v>
      </c>
      <c r="O105" s="9" t="n">
        <v>28768671</v>
      </c>
      <c r="P105" s="6" t="n">
        <v>78.2</v>
      </c>
    </row>
    <row r="106" customFormat="false" ht="14.5" hidden="false" customHeight="false" outlineLevel="0" collapsed="false">
      <c r="A106" s="0" t="n">
        <v>100</v>
      </c>
      <c r="B106" s="0" t="s">
        <v>118</v>
      </c>
      <c r="C106" s="7" t="n">
        <v>179028186.64009</v>
      </c>
      <c r="D106" s="8" t="n">
        <f aca="false">(O106-E106)</f>
        <v>-4134252</v>
      </c>
      <c r="E106" s="9" t="n">
        <v>85139758</v>
      </c>
      <c r="F106" s="10" t="n">
        <v>54.6</v>
      </c>
      <c r="G106" s="9" t="n">
        <v>85139758</v>
      </c>
      <c r="H106" s="10" t="n">
        <v>52.36</v>
      </c>
      <c r="I106" s="9" t="n">
        <v>85139758</v>
      </c>
      <c r="J106" s="6" t="n">
        <v>50.41</v>
      </c>
      <c r="K106" s="7" t="n">
        <v>84327975</v>
      </c>
      <c r="L106" s="6" t="n">
        <v>48.61</v>
      </c>
      <c r="M106" s="9" t="n">
        <v>83916342</v>
      </c>
      <c r="N106" s="6" t="n">
        <v>46.87</v>
      </c>
      <c r="O106" s="9" t="n">
        <v>81005506</v>
      </c>
      <c r="P106" s="6" t="n">
        <v>45.25</v>
      </c>
    </row>
    <row r="107" customFormat="false" ht="14.5" hidden="false" customHeight="false" outlineLevel="0" collapsed="false">
      <c r="A107" s="0" t="n">
        <v>101</v>
      </c>
      <c r="B107" s="0" t="s">
        <v>119</v>
      </c>
      <c r="C107" s="7" t="n">
        <v>70532572.6678127</v>
      </c>
      <c r="D107" s="8" t="n">
        <f aca="false">(O107-E107)</f>
        <v>-5427102</v>
      </c>
      <c r="E107" s="9" t="n">
        <v>52863451</v>
      </c>
      <c r="F107" s="10" t="n">
        <v>81.15</v>
      </c>
      <c r="G107" s="9" t="n">
        <v>52863451</v>
      </c>
      <c r="H107" s="10" t="n">
        <v>77.83</v>
      </c>
      <c r="I107" s="9" t="n">
        <v>52364268</v>
      </c>
      <c r="J107" s="6" t="n">
        <v>74.93</v>
      </c>
      <c r="K107" s="7" t="n">
        <v>50958472</v>
      </c>
      <c r="L107" s="6" t="n">
        <v>72.25</v>
      </c>
      <c r="M107" s="9" t="n">
        <v>49140917</v>
      </c>
      <c r="N107" s="6" t="n">
        <v>69.67</v>
      </c>
      <c r="O107" s="9" t="n">
        <v>47436349</v>
      </c>
      <c r="P107" s="6" t="n">
        <v>67.25</v>
      </c>
    </row>
    <row r="108" customFormat="false" ht="14.5" hidden="false" customHeight="false" outlineLevel="0" collapsed="false">
      <c r="A108" s="0" t="n">
        <v>102</v>
      </c>
      <c r="B108" s="0" t="s">
        <v>120</v>
      </c>
      <c r="C108" s="7" t="n">
        <v>16716218.1655646</v>
      </c>
      <c r="D108" s="8" t="n">
        <f aca="false">(O108-E108)</f>
        <v>-1284414</v>
      </c>
      <c r="E108" s="9" t="n">
        <v>12184653</v>
      </c>
      <c r="F108" s="10" t="n">
        <v>78.68</v>
      </c>
      <c r="G108" s="9" t="n">
        <v>12184653</v>
      </c>
      <c r="H108" s="10" t="n">
        <v>75.46</v>
      </c>
      <c r="I108" s="9" t="n">
        <v>12068465</v>
      </c>
      <c r="J108" s="6" t="n">
        <v>72.65</v>
      </c>
      <c r="K108" s="7" t="n">
        <v>11709576</v>
      </c>
      <c r="L108" s="6" t="n">
        <v>70.05</v>
      </c>
      <c r="M108" s="9" t="n">
        <v>11291926</v>
      </c>
      <c r="N108" s="6" t="n">
        <v>67.55</v>
      </c>
      <c r="O108" s="9" t="n">
        <v>10900239</v>
      </c>
      <c r="P108" s="6" t="n">
        <v>65.21</v>
      </c>
    </row>
    <row r="109" customFormat="false" ht="14.5" hidden="false" customHeight="false" outlineLevel="0" collapsed="false">
      <c r="A109" s="0" t="n">
        <v>103</v>
      </c>
      <c r="B109" s="0" t="s">
        <v>121</v>
      </c>
      <c r="C109" s="7" t="n">
        <v>44949886.0389736</v>
      </c>
      <c r="D109" s="8" t="n">
        <f aca="false">(O109-E109)</f>
        <v>-906366</v>
      </c>
      <c r="E109" s="9" t="n">
        <v>12872482</v>
      </c>
      <c r="F109" s="10" t="n">
        <v>32.12</v>
      </c>
      <c r="G109" s="9" t="n">
        <v>12749712</v>
      </c>
      <c r="H109" s="10" t="n">
        <v>30.81</v>
      </c>
      <c r="I109" s="9" t="n">
        <v>12749712</v>
      </c>
      <c r="J109" s="6" t="n">
        <v>29.66</v>
      </c>
      <c r="K109" s="7" t="n">
        <v>12749712</v>
      </c>
      <c r="L109" s="6" t="n">
        <v>28.6</v>
      </c>
      <c r="M109" s="9" t="n">
        <v>12396104</v>
      </c>
      <c r="N109" s="6" t="n">
        <v>27.58</v>
      </c>
      <c r="O109" s="9" t="n">
        <v>11966116</v>
      </c>
      <c r="P109" s="6" t="n">
        <v>26.62</v>
      </c>
    </row>
    <row r="110" customFormat="false" ht="14.5" hidden="false" customHeight="false" outlineLevel="0" collapsed="false">
      <c r="A110" s="0" t="n">
        <v>104</v>
      </c>
      <c r="B110" s="0" t="s">
        <v>122</v>
      </c>
      <c r="C110" s="7" t="n">
        <v>843545.481651007</v>
      </c>
      <c r="D110" s="8" t="n">
        <f aca="false">(O110-E110)</f>
        <v>0</v>
      </c>
      <c r="E110" s="9" t="n">
        <v>695925</v>
      </c>
      <c r="F110" s="10" t="n">
        <v>82.5</v>
      </c>
      <c r="G110" s="9" t="n">
        <v>695925</v>
      </c>
      <c r="H110" s="10" t="n">
        <v>82.5</v>
      </c>
      <c r="I110" s="9" t="n">
        <v>695925</v>
      </c>
      <c r="J110" s="6" t="n">
        <v>82.5</v>
      </c>
      <c r="K110" s="7" t="n">
        <v>695925</v>
      </c>
      <c r="L110" s="6" t="n">
        <v>82.5</v>
      </c>
      <c r="M110" s="9" t="n">
        <v>695925</v>
      </c>
      <c r="N110" s="6" t="n">
        <v>82.5</v>
      </c>
      <c r="O110" s="9" t="n">
        <v>695925</v>
      </c>
      <c r="P110" s="6" t="n">
        <v>82.5</v>
      </c>
    </row>
    <row r="111" customFormat="false" ht="14.5" hidden="false" customHeight="false" outlineLevel="0" collapsed="false">
      <c r="A111" s="0" t="n">
        <v>105</v>
      </c>
      <c r="B111" s="0" t="s">
        <v>123</v>
      </c>
      <c r="C111" s="7" t="n">
        <v>16399936.2460322</v>
      </c>
      <c r="D111" s="8" t="n">
        <f aca="false">(O111-E111)</f>
        <v>-1439606</v>
      </c>
      <c r="E111" s="9" t="n">
        <v>12972010</v>
      </c>
      <c r="F111" s="10" t="n">
        <v>82.5</v>
      </c>
      <c r="G111" s="9" t="n">
        <v>12972010</v>
      </c>
      <c r="H111" s="10" t="n">
        <v>81.38</v>
      </c>
      <c r="I111" s="9" t="n">
        <v>12848379</v>
      </c>
      <c r="J111" s="6" t="n">
        <v>78.34</v>
      </c>
      <c r="K111" s="7" t="n">
        <v>12388679</v>
      </c>
      <c r="L111" s="6" t="n">
        <v>75.54</v>
      </c>
      <c r="M111" s="9" t="n">
        <v>11946808</v>
      </c>
      <c r="N111" s="6" t="n">
        <v>72.85</v>
      </c>
      <c r="O111" s="9" t="n">
        <v>11532404</v>
      </c>
      <c r="P111" s="6" t="n">
        <v>70.32</v>
      </c>
    </row>
    <row r="112" customFormat="false" ht="14.5" hidden="false" customHeight="false" outlineLevel="0" collapsed="false">
      <c r="A112" s="0" t="n">
        <v>106</v>
      </c>
      <c r="B112" s="0" t="s">
        <v>124</v>
      </c>
      <c r="C112" s="7" t="n">
        <v>1901189.42344809</v>
      </c>
      <c r="D112" s="8" t="n">
        <f aca="false">(O112-E112)</f>
        <v>-153723</v>
      </c>
      <c r="E112" s="9" t="n">
        <v>1269919</v>
      </c>
      <c r="F112" s="10" t="n">
        <v>70.84</v>
      </c>
      <c r="G112" s="9" t="n">
        <v>1257761</v>
      </c>
      <c r="H112" s="10" t="n">
        <v>67.94</v>
      </c>
      <c r="I112" s="9" t="n">
        <v>1243566</v>
      </c>
      <c r="J112" s="6" t="n">
        <v>65.41</v>
      </c>
      <c r="K112" s="7" t="n">
        <v>1199073</v>
      </c>
      <c r="L112" s="6" t="n">
        <v>63.07</v>
      </c>
      <c r="M112" s="9" t="n">
        <v>1156305</v>
      </c>
      <c r="N112" s="6" t="n">
        <v>60.82</v>
      </c>
      <c r="O112" s="9" t="n">
        <v>1116196</v>
      </c>
      <c r="P112" s="6" t="n">
        <v>58.71</v>
      </c>
    </row>
    <row r="113" customFormat="false" ht="14.5" hidden="false" customHeight="false" outlineLevel="0" collapsed="false">
      <c r="A113" s="0" t="n">
        <v>107</v>
      </c>
      <c r="B113" s="0" t="s">
        <v>125</v>
      </c>
      <c r="C113" s="7" t="n">
        <v>51373399.5166181</v>
      </c>
      <c r="D113" s="8" t="n">
        <f aca="false">(O113-E113)</f>
        <v>0</v>
      </c>
      <c r="E113" s="9" t="n">
        <v>39189277</v>
      </c>
      <c r="F113" s="10" t="n">
        <v>82.5</v>
      </c>
      <c r="G113" s="9" t="n">
        <v>39189277</v>
      </c>
      <c r="H113" s="10" t="n">
        <v>82.5</v>
      </c>
      <c r="I113" s="9" t="n">
        <v>39189277</v>
      </c>
      <c r="J113" s="6" t="n">
        <v>82.5</v>
      </c>
      <c r="K113" s="7" t="n">
        <v>39189277</v>
      </c>
      <c r="L113" s="6" t="n">
        <v>82.5</v>
      </c>
      <c r="M113" s="9" t="n">
        <v>39189277</v>
      </c>
      <c r="N113" s="6" t="n">
        <v>82.5</v>
      </c>
      <c r="O113" s="9" t="n">
        <v>39189277</v>
      </c>
      <c r="P113" s="6" t="n">
        <v>82.5</v>
      </c>
    </row>
    <row r="114" customFormat="false" ht="14.5" hidden="false" customHeight="false" outlineLevel="0" collapsed="false">
      <c r="A114" s="0" t="n">
        <v>108</v>
      </c>
      <c r="B114" s="0" t="s">
        <v>126</v>
      </c>
      <c r="C114" s="7" t="n">
        <v>1350599.76179517</v>
      </c>
      <c r="D114" s="8" t="n">
        <f aca="false">(O114-E114)</f>
        <v>-111778</v>
      </c>
      <c r="E114" s="9" t="n">
        <v>889649</v>
      </c>
      <c r="F114" s="10" t="n">
        <v>69.5</v>
      </c>
      <c r="G114" s="9" t="n">
        <v>881148</v>
      </c>
      <c r="H114" s="10" t="n">
        <v>66.65</v>
      </c>
      <c r="I114" s="9" t="n">
        <v>866635</v>
      </c>
      <c r="J114" s="6" t="n">
        <v>64.17</v>
      </c>
      <c r="K114" s="7" t="n">
        <v>835628</v>
      </c>
      <c r="L114" s="6" t="n">
        <v>61.87</v>
      </c>
      <c r="M114" s="9" t="n">
        <v>805823</v>
      </c>
      <c r="N114" s="6" t="n">
        <v>59.66</v>
      </c>
      <c r="O114" s="9" t="n">
        <v>777871</v>
      </c>
      <c r="P114" s="6" t="n">
        <v>57.59</v>
      </c>
    </row>
    <row r="115" customFormat="false" ht="14.5" hidden="false" customHeight="false" outlineLevel="0" collapsed="false">
      <c r="A115" s="0" t="n">
        <v>109</v>
      </c>
      <c r="B115" s="0" t="s">
        <v>127</v>
      </c>
      <c r="C115" s="7" t="n">
        <v>0</v>
      </c>
      <c r="D115" s="8" t="n">
        <f aca="false">(O115-E115)</f>
        <v>0</v>
      </c>
      <c r="E115" s="9" t="n">
        <v>0</v>
      </c>
      <c r="F115" s="10" t="n">
        <v>0</v>
      </c>
      <c r="G115" s="9" t="n">
        <v>0</v>
      </c>
      <c r="H115" s="10" t="n">
        <v>0</v>
      </c>
      <c r="I115" s="9" t="n">
        <v>0</v>
      </c>
      <c r="J115" s="6" t="n">
        <v>0</v>
      </c>
      <c r="K115" s="7" t="n">
        <v>0</v>
      </c>
      <c r="L115" s="6" t="n">
        <v>0</v>
      </c>
      <c r="M115" s="9" t="n">
        <v>0</v>
      </c>
      <c r="N115" s="6" t="n">
        <v>0</v>
      </c>
      <c r="O115" s="9" t="n">
        <v>0</v>
      </c>
      <c r="P115" s="6" t="n">
        <v>0</v>
      </c>
    </row>
    <row r="116" customFormat="false" ht="14.5" hidden="false" customHeight="false" outlineLevel="0" collapsed="false">
      <c r="A116" s="0" t="n">
        <v>110</v>
      </c>
      <c r="B116" s="0" t="s">
        <v>128</v>
      </c>
      <c r="C116" s="7" t="n">
        <v>39122318.0004147</v>
      </c>
      <c r="D116" s="8" t="n">
        <f aca="false">(O116-E116)</f>
        <v>-2334659</v>
      </c>
      <c r="E116" s="9" t="n">
        <v>27218264</v>
      </c>
      <c r="F116" s="10" t="n">
        <v>76.75</v>
      </c>
      <c r="G116" s="9" t="n">
        <v>26961754</v>
      </c>
      <c r="H116" s="10" t="n">
        <v>73.61</v>
      </c>
      <c r="I116" s="9" t="n">
        <v>26961754</v>
      </c>
      <c r="J116" s="6" t="n">
        <v>70.86</v>
      </c>
      <c r="K116" s="7" t="n">
        <v>26705244</v>
      </c>
      <c r="L116" s="6" t="n">
        <v>68.33</v>
      </c>
      <c r="M116" s="9" t="n">
        <v>25777768</v>
      </c>
      <c r="N116" s="6" t="n">
        <v>65.89</v>
      </c>
      <c r="O116" s="9" t="n">
        <v>24883605</v>
      </c>
      <c r="P116" s="6" t="n">
        <v>63.6</v>
      </c>
    </row>
    <row r="117" customFormat="false" ht="14.5" hidden="false" customHeight="false" outlineLevel="0" collapsed="false">
      <c r="A117" s="0" t="n">
        <v>111</v>
      </c>
      <c r="B117" s="0" t="s">
        <v>129</v>
      </c>
      <c r="C117" s="7" t="n">
        <v>10072212.1157293</v>
      </c>
      <c r="D117" s="8" t="n">
        <f aca="false">(O117-E117)</f>
        <v>-729671</v>
      </c>
      <c r="E117" s="9" t="n">
        <v>6170158</v>
      </c>
      <c r="F117" s="10" t="n">
        <v>65.18</v>
      </c>
      <c r="G117" s="9" t="n">
        <v>6111350</v>
      </c>
      <c r="H117" s="10" t="n">
        <v>62.51</v>
      </c>
      <c r="I117" s="9" t="n">
        <v>6061306</v>
      </c>
      <c r="J117" s="6" t="n">
        <v>60.18</v>
      </c>
      <c r="K117" s="7" t="n">
        <v>5844440</v>
      </c>
      <c r="L117" s="6" t="n">
        <v>58.03</v>
      </c>
      <c r="M117" s="9" t="n">
        <v>5635984</v>
      </c>
      <c r="N117" s="6" t="n">
        <v>55.96</v>
      </c>
      <c r="O117" s="9" t="n">
        <v>5440487</v>
      </c>
      <c r="P117" s="6" t="n">
        <v>54.01</v>
      </c>
    </row>
    <row r="118" customFormat="false" ht="14.5" hidden="false" customHeight="false" outlineLevel="0" collapsed="false">
      <c r="A118" s="0" t="n">
        <v>112</v>
      </c>
      <c r="B118" s="0" t="s">
        <v>130</v>
      </c>
      <c r="C118" s="7" t="n">
        <v>2355149.32718852</v>
      </c>
      <c r="D118" s="8" t="n">
        <f aca="false">(O118-E118)</f>
        <v>-224138</v>
      </c>
      <c r="E118" s="9" t="n">
        <v>1749216</v>
      </c>
      <c r="F118" s="10" t="n">
        <v>78.14</v>
      </c>
      <c r="G118" s="9" t="n">
        <v>1732903</v>
      </c>
      <c r="H118" s="10" t="n">
        <v>74.94</v>
      </c>
      <c r="I118" s="9" t="n">
        <v>1699106</v>
      </c>
      <c r="J118" s="6" t="n">
        <v>72.14</v>
      </c>
      <c r="K118" s="7" t="n">
        <v>1638314</v>
      </c>
      <c r="L118" s="6" t="n">
        <v>69.56</v>
      </c>
      <c r="M118" s="9" t="n">
        <v>1579880</v>
      </c>
      <c r="N118" s="6" t="n">
        <v>67.08</v>
      </c>
      <c r="O118" s="9" t="n">
        <v>1525078</v>
      </c>
      <c r="P118" s="6" t="n">
        <v>64.76</v>
      </c>
    </row>
    <row r="119" customFormat="false" ht="14.5" hidden="false" customHeight="false" outlineLevel="0" collapsed="false">
      <c r="A119" s="0" t="n">
        <v>113</v>
      </c>
      <c r="B119" s="0" t="s">
        <v>131</v>
      </c>
      <c r="C119" s="7" t="n">
        <v>11314564.9875165</v>
      </c>
      <c r="D119" s="8" t="n">
        <f aca="false">(O119-E119)</f>
        <v>0</v>
      </c>
      <c r="E119" s="9" t="n">
        <v>8593682</v>
      </c>
      <c r="F119" s="10" t="n">
        <v>82.5</v>
      </c>
      <c r="G119" s="9" t="n">
        <v>8593682</v>
      </c>
      <c r="H119" s="10" t="n">
        <v>82.5</v>
      </c>
      <c r="I119" s="9" t="n">
        <v>8593682</v>
      </c>
      <c r="J119" s="6" t="n">
        <v>82.5</v>
      </c>
      <c r="K119" s="7" t="n">
        <v>8593682</v>
      </c>
      <c r="L119" s="6" t="n">
        <v>82.5</v>
      </c>
      <c r="M119" s="9" t="n">
        <v>8593682</v>
      </c>
      <c r="N119" s="6" t="n">
        <v>82.5</v>
      </c>
      <c r="O119" s="9" t="n">
        <v>8593682</v>
      </c>
      <c r="P119" s="6" t="n">
        <v>82.5</v>
      </c>
    </row>
    <row r="120" customFormat="false" ht="14.5" hidden="false" customHeight="false" outlineLevel="0" collapsed="false">
      <c r="A120" s="0" t="n">
        <v>114</v>
      </c>
      <c r="B120" s="0" t="s">
        <v>132</v>
      </c>
      <c r="C120" s="7" t="n">
        <v>30846065.586612</v>
      </c>
      <c r="D120" s="8" t="n">
        <f aca="false">(O120-E120)</f>
        <v>-1296305</v>
      </c>
      <c r="E120" s="9" t="n">
        <v>12648870</v>
      </c>
      <c r="F120" s="10" t="n">
        <v>44.41</v>
      </c>
      <c r="G120" s="9" t="n">
        <v>12527805</v>
      </c>
      <c r="H120" s="10" t="n">
        <v>42.59</v>
      </c>
      <c r="I120" s="9" t="n">
        <v>12527805</v>
      </c>
      <c r="J120" s="6" t="n">
        <v>41</v>
      </c>
      <c r="K120" s="7" t="n">
        <v>12195487</v>
      </c>
      <c r="L120" s="6" t="n">
        <v>39.54</v>
      </c>
      <c r="M120" s="9" t="n">
        <v>11760506</v>
      </c>
      <c r="N120" s="6" t="n">
        <v>38.13</v>
      </c>
      <c r="O120" s="9" t="n">
        <v>11352565</v>
      </c>
      <c r="P120" s="6" t="n">
        <v>36.8</v>
      </c>
    </row>
    <row r="121" customFormat="false" ht="14.5" hidden="false" customHeight="false" outlineLevel="0" collapsed="false">
      <c r="A121" s="0" t="n">
        <v>115</v>
      </c>
      <c r="B121" s="0" t="s">
        <v>133</v>
      </c>
      <c r="C121" s="7" t="n">
        <v>22263668.3302233</v>
      </c>
      <c r="D121" s="8" t="n">
        <f aca="false">(O121-E121)</f>
        <v>0</v>
      </c>
      <c r="E121" s="9" t="n">
        <v>18336297</v>
      </c>
      <c r="F121" s="10" t="n">
        <v>82.5</v>
      </c>
      <c r="G121" s="9" t="n">
        <v>18336297</v>
      </c>
      <c r="H121" s="10" t="n">
        <v>82.5</v>
      </c>
      <c r="I121" s="9" t="n">
        <v>18336297</v>
      </c>
      <c r="J121" s="6" t="n">
        <v>82.5</v>
      </c>
      <c r="K121" s="7" t="n">
        <v>18336297</v>
      </c>
      <c r="L121" s="6" t="n">
        <v>82.5</v>
      </c>
      <c r="M121" s="9" t="n">
        <v>18336297</v>
      </c>
      <c r="N121" s="6" t="n">
        <v>82.5</v>
      </c>
      <c r="O121" s="9" t="n">
        <v>18336297</v>
      </c>
      <c r="P121" s="6" t="n">
        <v>82.5</v>
      </c>
    </row>
    <row r="122" customFormat="false" ht="14.5" hidden="false" customHeight="false" outlineLevel="0" collapsed="false">
      <c r="A122" s="0" t="n">
        <v>116</v>
      </c>
      <c r="B122" s="0" t="s">
        <v>134</v>
      </c>
      <c r="C122" s="7" t="n">
        <v>12179566.2139758</v>
      </c>
      <c r="D122" s="8" t="n">
        <f aca="false">(O122-E122)</f>
        <v>-661008</v>
      </c>
      <c r="E122" s="9" t="n">
        <v>8855921</v>
      </c>
      <c r="F122" s="10" t="n">
        <v>81.19</v>
      </c>
      <c r="G122" s="9" t="n">
        <v>8771151</v>
      </c>
      <c r="H122" s="10" t="n">
        <v>77.87</v>
      </c>
      <c r="I122" s="9" t="n">
        <v>8771151</v>
      </c>
      <c r="J122" s="6" t="n">
        <v>74.96</v>
      </c>
      <c r="K122" s="7" t="n">
        <v>8686381</v>
      </c>
      <c r="L122" s="6" t="n">
        <v>72.28</v>
      </c>
      <c r="M122" s="9" t="n">
        <v>8489387</v>
      </c>
      <c r="N122" s="6" t="n">
        <v>69.7</v>
      </c>
      <c r="O122" s="9" t="n">
        <v>8194913</v>
      </c>
      <c r="P122" s="6" t="n">
        <v>67.28</v>
      </c>
    </row>
    <row r="123" customFormat="false" ht="14.5" hidden="false" customHeight="false" outlineLevel="0" collapsed="false">
      <c r="A123" s="0" t="n">
        <v>117</v>
      </c>
      <c r="B123" s="0" t="s">
        <v>135</v>
      </c>
      <c r="C123" s="7" t="n">
        <v>6210751.32</v>
      </c>
      <c r="D123" s="8" t="n">
        <f aca="false">(O123-E123)</f>
        <v>0</v>
      </c>
      <c r="E123" s="9" t="n">
        <v>5123870</v>
      </c>
      <c r="F123" s="10" t="n">
        <v>82.5</v>
      </c>
      <c r="G123" s="9" t="n">
        <v>5123870</v>
      </c>
      <c r="H123" s="10" t="n">
        <v>82.5</v>
      </c>
      <c r="I123" s="9" t="n">
        <v>5123870</v>
      </c>
      <c r="J123" s="6" t="n">
        <v>82.5</v>
      </c>
      <c r="K123" s="7" t="n">
        <v>5123870</v>
      </c>
      <c r="L123" s="6" t="n">
        <v>82.5</v>
      </c>
      <c r="M123" s="9" t="n">
        <v>5123870</v>
      </c>
      <c r="N123" s="6" t="n">
        <v>82.5</v>
      </c>
      <c r="O123" s="9" t="n">
        <v>5123870</v>
      </c>
      <c r="P123" s="6" t="n">
        <v>82.5</v>
      </c>
    </row>
    <row r="124" customFormat="false" ht="14.5" hidden="false" customHeight="false" outlineLevel="0" collapsed="false">
      <c r="A124" s="0" t="n">
        <v>118</v>
      </c>
      <c r="B124" s="0" t="s">
        <v>136</v>
      </c>
      <c r="C124" s="7" t="n">
        <v>16031026.2154369</v>
      </c>
      <c r="D124" s="8" t="n">
        <f aca="false">(O124-E124)</f>
        <v>-917942</v>
      </c>
      <c r="E124" s="9" t="n">
        <v>8644217</v>
      </c>
      <c r="F124" s="10" t="n">
        <v>58.15</v>
      </c>
      <c r="G124" s="9" t="n">
        <v>8560690</v>
      </c>
      <c r="H124" s="10" t="n">
        <v>55.78</v>
      </c>
      <c r="I124" s="9" t="n">
        <v>8560690</v>
      </c>
      <c r="J124" s="6" t="n">
        <v>53.7</v>
      </c>
      <c r="K124" s="7" t="n">
        <v>8299947</v>
      </c>
      <c r="L124" s="6" t="n">
        <v>51.77</v>
      </c>
      <c r="M124" s="9" t="n">
        <v>8003910</v>
      </c>
      <c r="N124" s="6" t="n">
        <v>49.93</v>
      </c>
      <c r="O124" s="9" t="n">
        <v>7726275</v>
      </c>
      <c r="P124" s="6" t="n">
        <v>48.2</v>
      </c>
    </row>
    <row r="125" customFormat="false" ht="14.5" hidden="false" customHeight="false" outlineLevel="0" collapsed="false">
      <c r="A125" s="0" t="n">
        <v>119</v>
      </c>
      <c r="B125" s="0" t="s">
        <v>137</v>
      </c>
      <c r="C125" s="7" t="n">
        <v>13990537.5060269</v>
      </c>
      <c r="D125" s="8" t="n">
        <f aca="false">(O125-E125)</f>
        <v>0</v>
      </c>
      <c r="E125" s="9" t="n">
        <v>11355372</v>
      </c>
      <c r="F125" s="10" t="n">
        <v>82.5</v>
      </c>
      <c r="G125" s="9" t="n">
        <v>11355372</v>
      </c>
      <c r="H125" s="10" t="n">
        <v>82.5</v>
      </c>
      <c r="I125" s="9" t="n">
        <v>11355372</v>
      </c>
      <c r="J125" s="6" t="n">
        <v>82.5</v>
      </c>
      <c r="K125" s="7" t="n">
        <v>11355372</v>
      </c>
      <c r="L125" s="6" t="n">
        <v>82.5</v>
      </c>
      <c r="M125" s="9" t="n">
        <v>11355372</v>
      </c>
      <c r="N125" s="6" t="n">
        <v>82.5</v>
      </c>
      <c r="O125" s="9" t="n">
        <v>11355372</v>
      </c>
      <c r="P125" s="6" t="n">
        <v>82.5</v>
      </c>
    </row>
    <row r="126" customFormat="false" ht="14.5" hidden="false" customHeight="false" outlineLevel="0" collapsed="false">
      <c r="A126" s="0" t="n">
        <v>120</v>
      </c>
      <c r="B126" s="0" t="s">
        <v>138</v>
      </c>
      <c r="C126" s="7" t="n">
        <v>7149072.55036496</v>
      </c>
      <c r="D126" s="8" t="n">
        <f aca="false">(O126-E126)</f>
        <v>-335635</v>
      </c>
      <c r="E126" s="9" t="n">
        <v>5897985</v>
      </c>
      <c r="F126" s="10" t="n">
        <v>82.5</v>
      </c>
      <c r="G126" s="9" t="n">
        <v>5897985</v>
      </c>
      <c r="H126" s="10" t="n">
        <v>82.5</v>
      </c>
      <c r="I126" s="9" t="n">
        <v>5897985</v>
      </c>
      <c r="J126" s="6" t="n">
        <v>82.5</v>
      </c>
      <c r="K126" s="7" t="n">
        <v>5897985</v>
      </c>
      <c r="L126" s="6" t="n">
        <v>82.5</v>
      </c>
      <c r="M126" s="9" t="n">
        <v>5762227</v>
      </c>
      <c r="N126" s="6" t="n">
        <v>80.6</v>
      </c>
      <c r="O126" s="9" t="n">
        <v>5562350</v>
      </c>
      <c r="P126" s="6" t="n">
        <v>77.81</v>
      </c>
    </row>
    <row r="127" customFormat="false" ht="14.5" hidden="false" customHeight="false" outlineLevel="0" collapsed="false">
      <c r="A127" s="0" t="n">
        <v>121</v>
      </c>
      <c r="B127" s="0" t="s">
        <v>139</v>
      </c>
      <c r="C127" s="7" t="n">
        <v>1270682.74</v>
      </c>
      <c r="D127" s="8" t="n">
        <f aca="false">(O127-E127)</f>
        <v>0</v>
      </c>
      <c r="E127" s="9" t="n">
        <v>820427</v>
      </c>
      <c r="F127" s="10" t="n">
        <v>82.5</v>
      </c>
      <c r="G127" s="9" t="n">
        <v>820427</v>
      </c>
      <c r="H127" s="10" t="n">
        <v>82.5</v>
      </c>
      <c r="I127" s="9" t="n">
        <v>820427</v>
      </c>
      <c r="J127" s="6" t="n">
        <v>82.5</v>
      </c>
      <c r="K127" s="7" t="n">
        <v>820427</v>
      </c>
      <c r="L127" s="6" t="n">
        <v>82.5</v>
      </c>
      <c r="M127" s="9" t="n">
        <v>820427</v>
      </c>
      <c r="N127" s="6" t="n">
        <v>82.5</v>
      </c>
      <c r="O127" s="9" t="n">
        <v>820427</v>
      </c>
      <c r="P127" s="6" t="n">
        <v>82.5</v>
      </c>
    </row>
    <row r="128" customFormat="false" ht="14.5" hidden="false" customHeight="false" outlineLevel="0" collapsed="false">
      <c r="A128" s="0" t="n">
        <v>122</v>
      </c>
      <c r="B128" s="0" t="s">
        <v>140</v>
      </c>
      <c r="C128" s="7" t="n">
        <v>33531091.6372816</v>
      </c>
      <c r="D128" s="8" t="n">
        <f aca="false">(O128-E128)</f>
        <v>-1885181</v>
      </c>
      <c r="E128" s="9" t="n">
        <v>25634987</v>
      </c>
      <c r="F128" s="10" t="n">
        <v>82.5</v>
      </c>
      <c r="G128" s="9" t="n">
        <v>25634987</v>
      </c>
      <c r="H128" s="10" t="n">
        <v>81.97</v>
      </c>
      <c r="I128" s="9" t="n">
        <v>25634987</v>
      </c>
      <c r="J128" s="6" t="n">
        <v>78.91</v>
      </c>
      <c r="K128" s="7" t="n">
        <v>25390681</v>
      </c>
      <c r="L128" s="6" t="n">
        <v>76.09</v>
      </c>
      <c r="M128" s="9" t="n">
        <v>24603227</v>
      </c>
      <c r="N128" s="6" t="n">
        <v>73.37</v>
      </c>
      <c r="O128" s="9" t="n">
        <v>23749806</v>
      </c>
      <c r="P128" s="6" t="n">
        <v>70.83</v>
      </c>
    </row>
    <row r="129" customFormat="false" ht="14.5" hidden="false" customHeight="false" outlineLevel="0" collapsed="false">
      <c r="A129" s="0" t="n">
        <v>123</v>
      </c>
      <c r="B129" s="0" t="s">
        <v>141</v>
      </c>
      <c r="C129" s="7" t="n">
        <v>20574270.9044898</v>
      </c>
      <c r="D129" s="8" t="n">
        <f aca="false">(O129-E129)</f>
        <v>-1044469</v>
      </c>
      <c r="E129" s="9" t="n">
        <v>12445238</v>
      </c>
      <c r="F129" s="10" t="n">
        <v>66.86</v>
      </c>
      <c r="G129" s="9" t="n">
        <v>12328545</v>
      </c>
      <c r="H129" s="10" t="n">
        <v>64.13</v>
      </c>
      <c r="I129" s="9" t="n">
        <v>12211853</v>
      </c>
      <c r="J129" s="6" t="n">
        <v>61.74</v>
      </c>
      <c r="K129" s="7" t="n">
        <v>12211853</v>
      </c>
      <c r="L129" s="6" t="n">
        <v>59.53</v>
      </c>
      <c r="M129" s="9" t="n">
        <v>11810442</v>
      </c>
      <c r="N129" s="6" t="n">
        <v>57.4</v>
      </c>
      <c r="O129" s="9" t="n">
        <v>11400769</v>
      </c>
      <c r="P129" s="6" t="n">
        <v>55.41</v>
      </c>
    </row>
    <row r="130" customFormat="false" ht="14.5" hidden="false" customHeight="false" outlineLevel="0" collapsed="false">
      <c r="A130" s="0" t="n">
        <v>124</v>
      </c>
      <c r="B130" s="0" t="s">
        <v>142</v>
      </c>
      <c r="C130" s="7" t="n">
        <v>5029473.42028906</v>
      </c>
      <c r="D130" s="8" t="n">
        <f aca="false">(O130-E130)</f>
        <v>-149662</v>
      </c>
      <c r="E130" s="9" t="n">
        <v>1992315</v>
      </c>
      <c r="F130" s="10" t="n">
        <v>44.21</v>
      </c>
      <c r="G130" s="9" t="n">
        <v>1992315</v>
      </c>
      <c r="H130" s="10" t="n">
        <v>42.4</v>
      </c>
      <c r="I130" s="9" t="n">
        <v>1973154</v>
      </c>
      <c r="J130" s="6" t="n">
        <v>40.82</v>
      </c>
      <c r="K130" s="7" t="n">
        <v>1973154</v>
      </c>
      <c r="L130" s="6" t="n">
        <v>39.36</v>
      </c>
      <c r="M130" s="9" t="n">
        <v>1908867</v>
      </c>
      <c r="N130" s="6" t="n">
        <v>37.95</v>
      </c>
      <c r="O130" s="9" t="n">
        <v>1842653</v>
      </c>
      <c r="P130" s="6" t="n">
        <v>36.64</v>
      </c>
    </row>
    <row r="131" customFormat="false" ht="14.5" hidden="false" customHeight="false" outlineLevel="0" collapsed="false">
      <c r="A131" s="0" t="n">
        <v>125</v>
      </c>
      <c r="B131" s="0" t="s">
        <v>143</v>
      </c>
      <c r="C131" s="7" t="n">
        <v>11161202.9006801</v>
      </c>
      <c r="D131" s="8" t="n">
        <f aca="false">(O131-E131)</f>
        <v>0</v>
      </c>
      <c r="E131" s="9" t="n">
        <v>8842298</v>
      </c>
      <c r="F131" s="10" t="n">
        <v>82.5</v>
      </c>
      <c r="G131" s="9" t="n">
        <v>8842298</v>
      </c>
      <c r="H131" s="10" t="n">
        <v>82.5</v>
      </c>
      <c r="I131" s="9" t="n">
        <v>8842298</v>
      </c>
      <c r="J131" s="6" t="n">
        <v>82.5</v>
      </c>
      <c r="K131" s="7" t="n">
        <v>8842298</v>
      </c>
      <c r="L131" s="6" t="n">
        <v>82.5</v>
      </c>
      <c r="M131" s="9" t="n">
        <v>8842298</v>
      </c>
      <c r="N131" s="6" t="n">
        <v>82.5</v>
      </c>
      <c r="O131" s="9" t="n">
        <v>8842298</v>
      </c>
      <c r="P131" s="6" t="n">
        <v>82.5</v>
      </c>
    </row>
    <row r="132" customFormat="false" ht="14.5" hidden="false" customHeight="false" outlineLevel="0" collapsed="false">
      <c r="A132" s="0" t="n">
        <v>126</v>
      </c>
      <c r="B132" s="0" t="s">
        <v>144</v>
      </c>
      <c r="C132" s="7" t="n">
        <v>20264873.3957755</v>
      </c>
      <c r="D132" s="8" t="n">
        <f aca="false">(O132-E132)</f>
        <v>0</v>
      </c>
      <c r="E132" s="9" t="n">
        <v>16718521</v>
      </c>
      <c r="F132" s="10" t="n">
        <v>82.5</v>
      </c>
      <c r="G132" s="9" t="n">
        <v>16718521</v>
      </c>
      <c r="H132" s="10" t="n">
        <v>82.5</v>
      </c>
      <c r="I132" s="9" t="n">
        <v>16718521</v>
      </c>
      <c r="J132" s="6" t="n">
        <v>82.5</v>
      </c>
      <c r="K132" s="7" t="n">
        <v>16718521</v>
      </c>
      <c r="L132" s="6" t="n">
        <v>82.5</v>
      </c>
      <c r="M132" s="9" t="n">
        <v>16718521</v>
      </c>
      <c r="N132" s="6" t="n">
        <v>82.5</v>
      </c>
      <c r="O132" s="9" t="n">
        <v>16718521</v>
      </c>
      <c r="P132" s="6" t="n">
        <v>82.5</v>
      </c>
    </row>
    <row r="133" customFormat="false" ht="14.5" hidden="false" customHeight="false" outlineLevel="0" collapsed="false">
      <c r="A133" s="0" t="n">
        <v>127</v>
      </c>
      <c r="B133" s="0" t="s">
        <v>145</v>
      </c>
      <c r="C133" s="7" t="n">
        <v>4167872.81</v>
      </c>
      <c r="D133" s="8" t="n">
        <f aca="false">(O133-E133)</f>
        <v>0</v>
      </c>
      <c r="E133" s="9" t="n">
        <v>3438495</v>
      </c>
      <c r="F133" s="10" t="n">
        <v>82.5</v>
      </c>
      <c r="G133" s="9" t="n">
        <v>3438495</v>
      </c>
      <c r="H133" s="10" t="n">
        <v>82.5</v>
      </c>
      <c r="I133" s="9" t="n">
        <v>3438495</v>
      </c>
      <c r="J133" s="6" t="n">
        <v>82.5</v>
      </c>
      <c r="K133" s="7" t="n">
        <v>3438495</v>
      </c>
      <c r="L133" s="6" t="n">
        <v>82.5</v>
      </c>
      <c r="M133" s="9" t="n">
        <v>3438495</v>
      </c>
      <c r="N133" s="6" t="n">
        <v>82.5</v>
      </c>
      <c r="O133" s="9" t="n">
        <v>3438495</v>
      </c>
      <c r="P133" s="6" t="n">
        <v>82.5</v>
      </c>
    </row>
    <row r="134" customFormat="false" ht="14.5" hidden="false" customHeight="false" outlineLevel="0" collapsed="false">
      <c r="A134" s="0" t="n">
        <v>128</v>
      </c>
      <c r="B134" s="0" t="s">
        <v>146</v>
      </c>
      <c r="C134" s="7" t="n">
        <v>159065671.857546</v>
      </c>
      <c r="D134" s="8" t="n">
        <f aca="false">(O134-E134)</f>
        <v>-3506604</v>
      </c>
      <c r="E134" s="9" t="n">
        <v>59771545</v>
      </c>
      <c r="F134" s="10" t="n">
        <v>42.68</v>
      </c>
      <c r="G134" s="9" t="n">
        <v>59771545</v>
      </c>
      <c r="H134" s="10" t="n">
        <v>40.94</v>
      </c>
      <c r="I134" s="9" t="n">
        <v>59204453</v>
      </c>
      <c r="J134" s="6" t="n">
        <v>39.41</v>
      </c>
      <c r="K134" s="7" t="n">
        <v>59204453</v>
      </c>
      <c r="L134" s="6" t="n">
        <v>38</v>
      </c>
      <c r="M134" s="9" t="n">
        <v>58286754</v>
      </c>
      <c r="N134" s="6" t="n">
        <v>36.64</v>
      </c>
      <c r="O134" s="9" t="n">
        <v>56264941</v>
      </c>
      <c r="P134" s="6" t="n">
        <v>35.37</v>
      </c>
    </row>
    <row r="135" customFormat="false" ht="14.5" hidden="false" customHeight="false" outlineLevel="0" collapsed="false">
      <c r="A135" s="0" t="n">
        <v>129</v>
      </c>
      <c r="B135" s="0" t="s">
        <v>147</v>
      </c>
      <c r="C135" s="7" t="n">
        <v>359824.339371503</v>
      </c>
      <c r="D135" s="8" t="n">
        <f aca="false">(O135-E135)</f>
        <v>-18518</v>
      </c>
      <c r="E135" s="9" t="n">
        <v>296855</v>
      </c>
      <c r="F135" s="10" t="n">
        <v>82.5</v>
      </c>
      <c r="G135" s="9" t="n">
        <v>296855</v>
      </c>
      <c r="H135" s="10" t="n">
        <v>82.5</v>
      </c>
      <c r="I135" s="9" t="n">
        <v>296855</v>
      </c>
      <c r="J135" s="6" t="n">
        <v>82.5</v>
      </c>
      <c r="K135" s="7" t="n">
        <v>296855</v>
      </c>
      <c r="L135" s="6" t="n">
        <v>82.5</v>
      </c>
      <c r="M135" s="9" t="n">
        <v>288338</v>
      </c>
      <c r="N135" s="6" t="n">
        <v>80.13</v>
      </c>
      <c r="O135" s="9" t="n">
        <v>278337</v>
      </c>
      <c r="P135" s="6" t="n">
        <v>77.35</v>
      </c>
    </row>
    <row r="136" customFormat="false" ht="14.5" hidden="false" customHeight="false" outlineLevel="0" collapsed="false">
      <c r="A136" s="0" t="n">
        <v>130</v>
      </c>
      <c r="B136" s="0" t="s">
        <v>148</v>
      </c>
      <c r="C136" s="7" t="n">
        <v>1425212.5346735</v>
      </c>
      <c r="D136" s="8" t="n">
        <f aca="false">(O136-E136)</f>
        <v>-13497</v>
      </c>
      <c r="E136" s="9" t="n">
        <v>512106</v>
      </c>
      <c r="F136" s="10" t="n">
        <v>42.21</v>
      </c>
      <c r="G136" s="9" t="n">
        <v>512106</v>
      </c>
      <c r="H136" s="10" t="n">
        <v>40.49</v>
      </c>
      <c r="I136" s="9" t="n">
        <v>512106</v>
      </c>
      <c r="J136" s="6" t="n">
        <v>38.98</v>
      </c>
      <c r="K136" s="7" t="n">
        <v>507209</v>
      </c>
      <c r="L136" s="6" t="n">
        <v>37.58</v>
      </c>
      <c r="M136" s="9" t="n">
        <v>507209</v>
      </c>
      <c r="N136" s="6" t="n">
        <v>36.24</v>
      </c>
      <c r="O136" s="9" t="n">
        <v>498609</v>
      </c>
      <c r="P136" s="6" t="n">
        <v>34.98</v>
      </c>
    </row>
    <row r="137" customFormat="false" ht="14.5" hidden="false" customHeight="false" outlineLevel="0" collapsed="false">
      <c r="A137" s="0" t="n">
        <v>131</v>
      </c>
      <c r="B137" s="0" t="s">
        <v>149</v>
      </c>
      <c r="C137" s="7" t="n">
        <v>45884665.98895</v>
      </c>
      <c r="D137" s="8" t="n">
        <f aca="false">(O137-E137)</f>
        <v>0</v>
      </c>
      <c r="E137" s="9" t="n">
        <v>37854849</v>
      </c>
      <c r="F137" s="10" t="n">
        <v>82.5</v>
      </c>
      <c r="G137" s="9" t="n">
        <v>37854849</v>
      </c>
      <c r="H137" s="10" t="n">
        <v>82.5</v>
      </c>
      <c r="I137" s="9" t="n">
        <v>37854849</v>
      </c>
      <c r="J137" s="6" t="n">
        <v>82.5</v>
      </c>
      <c r="K137" s="7" t="n">
        <v>37854849</v>
      </c>
      <c r="L137" s="6" t="n">
        <v>82.5</v>
      </c>
      <c r="M137" s="9" t="n">
        <v>37854849</v>
      </c>
      <c r="N137" s="6" t="n">
        <v>82.5</v>
      </c>
      <c r="O137" s="9" t="n">
        <v>37854849</v>
      </c>
      <c r="P137" s="6" t="n">
        <v>82.5</v>
      </c>
    </row>
    <row r="138" customFormat="false" ht="14.5" hidden="false" customHeight="false" outlineLevel="0" collapsed="false">
      <c r="A138" s="0" t="n">
        <v>132</v>
      </c>
      <c r="B138" s="0" t="s">
        <v>150</v>
      </c>
      <c r="C138" s="7" t="n">
        <v>3080744.91601003</v>
      </c>
      <c r="D138" s="8" t="n">
        <f aca="false">(O138-E138)</f>
        <v>-42150</v>
      </c>
      <c r="E138" s="9" t="n">
        <v>2229725</v>
      </c>
      <c r="F138" s="10" t="n">
        <v>82.5</v>
      </c>
      <c r="G138" s="9" t="n">
        <v>2229725</v>
      </c>
      <c r="H138" s="10" t="n">
        <v>82.5</v>
      </c>
      <c r="I138" s="9" t="n">
        <v>2229725</v>
      </c>
      <c r="J138" s="6" t="n">
        <v>79.93</v>
      </c>
      <c r="K138" s="7" t="n">
        <v>2208650</v>
      </c>
      <c r="L138" s="6" t="n">
        <v>77.07</v>
      </c>
      <c r="M138" s="9" t="n">
        <v>2208650</v>
      </c>
      <c r="N138" s="6" t="n">
        <v>74.33</v>
      </c>
      <c r="O138" s="9" t="n">
        <v>2187575</v>
      </c>
      <c r="P138" s="6" t="n">
        <v>71.75</v>
      </c>
    </row>
    <row r="139" customFormat="false" ht="14.5" hidden="false" customHeight="false" outlineLevel="0" collapsed="false">
      <c r="A139" s="0" t="n">
        <v>133</v>
      </c>
      <c r="B139" s="0" t="s">
        <v>151</v>
      </c>
      <c r="C139" s="7" t="n">
        <v>23923398.9790995</v>
      </c>
      <c r="D139" s="8" t="n">
        <f aca="false">(O139-E139)</f>
        <v>-843875</v>
      </c>
      <c r="E139" s="9" t="n">
        <v>11252768</v>
      </c>
      <c r="F139" s="10" t="n">
        <v>52.5</v>
      </c>
      <c r="G139" s="9" t="n">
        <v>11252768</v>
      </c>
      <c r="H139" s="10" t="n">
        <v>50.35</v>
      </c>
      <c r="I139" s="9" t="n">
        <v>11145711</v>
      </c>
      <c r="J139" s="6" t="n">
        <v>48.47</v>
      </c>
      <c r="K139" s="7" t="n">
        <v>11145711</v>
      </c>
      <c r="L139" s="6" t="n">
        <v>46.74</v>
      </c>
      <c r="M139" s="9" t="n">
        <v>10782924</v>
      </c>
      <c r="N139" s="6" t="n">
        <v>45.07</v>
      </c>
      <c r="O139" s="9" t="n">
        <v>10408893</v>
      </c>
      <c r="P139" s="6" t="n">
        <v>43.51</v>
      </c>
    </row>
    <row r="140" customFormat="false" ht="14.5" hidden="false" customHeight="false" outlineLevel="0" collapsed="false">
      <c r="A140" s="0" t="n">
        <v>134</v>
      </c>
      <c r="B140" s="0" t="s">
        <v>152</v>
      </c>
      <c r="C140" s="7" t="n">
        <v>43668934.8535363</v>
      </c>
      <c r="D140" s="8" t="n">
        <f aca="false">(O140-E140)</f>
        <v>-1958979</v>
      </c>
      <c r="E140" s="9" t="n">
        <v>24864840</v>
      </c>
      <c r="F140" s="10" t="n">
        <v>63.29</v>
      </c>
      <c r="G140" s="9" t="n">
        <v>24864840</v>
      </c>
      <c r="H140" s="10" t="n">
        <v>60.7</v>
      </c>
      <c r="I140" s="9" t="n">
        <v>24628325</v>
      </c>
      <c r="J140" s="6" t="n">
        <v>58.44</v>
      </c>
      <c r="K140" s="7" t="n">
        <v>24606609</v>
      </c>
      <c r="L140" s="6" t="n">
        <v>56.35</v>
      </c>
      <c r="M140" s="9" t="n">
        <v>23728956</v>
      </c>
      <c r="N140" s="6" t="n">
        <v>54.34</v>
      </c>
      <c r="O140" s="9" t="n">
        <v>22905861</v>
      </c>
      <c r="P140" s="6" t="n">
        <v>52.45</v>
      </c>
    </row>
    <row r="141" customFormat="false" ht="14.5" hidden="false" customHeight="false" outlineLevel="0" collapsed="false">
      <c r="A141" s="0" t="n">
        <v>135</v>
      </c>
      <c r="B141" s="0" t="s">
        <v>153</v>
      </c>
      <c r="C141" s="7" t="n">
        <v>4388256.88650179</v>
      </c>
      <c r="D141" s="8" t="n">
        <f aca="false">(O141-E141)</f>
        <v>-333642</v>
      </c>
      <c r="E141" s="9" t="n">
        <v>2803518</v>
      </c>
      <c r="F141" s="10" t="n">
        <v>67.91</v>
      </c>
      <c r="G141" s="9" t="n">
        <v>2776736</v>
      </c>
      <c r="H141" s="10" t="n">
        <v>65.14</v>
      </c>
      <c r="I141" s="9" t="n">
        <v>2751716</v>
      </c>
      <c r="J141" s="6" t="n">
        <v>62.71</v>
      </c>
      <c r="K141" s="7" t="n">
        <v>2653263</v>
      </c>
      <c r="L141" s="6" t="n">
        <v>60.46</v>
      </c>
      <c r="M141" s="9" t="n">
        <v>2558628</v>
      </c>
      <c r="N141" s="6" t="n">
        <v>58.31</v>
      </c>
      <c r="O141" s="9" t="n">
        <v>2469876</v>
      </c>
      <c r="P141" s="6" t="n">
        <v>56.28</v>
      </c>
    </row>
    <row r="142" customFormat="false" ht="14.5" hidden="false" customHeight="false" outlineLevel="0" collapsed="false">
      <c r="A142" s="0" t="n">
        <v>136</v>
      </c>
      <c r="B142" s="0" t="s">
        <v>154</v>
      </c>
      <c r="C142" s="7" t="n">
        <v>35356451.7173047</v>
      </c>
      <c r="D142" s="8" t="n">
        <f aca="false">(O142-E142)</f>
        <v>-2288948</v>
      </c>
      <c r="E142" s="9" t="n">
        <v>26912332</v>
      </c>
      <c r="F142" s="10" t="n">
        <v>82.5</v>
      </c>
      <c r="G142" s="9" t="n">
        <v>26661096</v>
      </c>
      <c r="H142" s="10" t="n">
        <v>80.6</v>
      </c>
      <c r="I142" s="9" t="n">
        <v>26661096</v>
      </c>
      <c r="J142" s="6" t="n">
        <v>77.59</v>
      </c>
      <c r="K142" s="7" t="n">
        <v>26409861</v>
      </c>
      <c r="L142" s="6" t="n">
        <v>74.81</v>
      </c>
      <c r="M142" s="9" t="n">
        <v>25508195</v>
      </c>
      <c r="N142" s="6" t="n">
        <v>72.15</v>
      </c>
      <c r="O142" s="9" t="n">
        <v>24623384</v>
      </c>
      <c r="P142" s="6" t="n">
        <v>69.64</v>
      </c>
    </row>
    <row r="143" customFormat="false" ht="14.5" hidden="false" customHeight="false" outlineLevel="0" collapsed="false">
      <c r="A143" s="0" t="n">
        <v>137</v>
      </c>
      <c r="B143" s="0" t="s">
        <v>155</v>
      </c>
      <c r="C143" s="7" t="n">
        <v>114374878.07</v>
      </c>
      <c r="D143" s="8" t="n">
        <f aca="false">(O143-E143)</f>
        <v>-124527</v>
      </c>
      <c r="E143" s="9" t="n">
        <v>13183748</v>
      </c>
      <c r="F143" s="10" t="n">
        <v>19.34</v>
      </c>
      <c r="G143" s="9" t="n">
        <v>13059221</v>
      </c>
      <c r="H143" s="10" t="n">
        <v>18.55</v>
      </c>
      <c r="I143" s="9" t="n">
        <v>13059221</v>
      </c>
      <c r="J143" s="6" t="n">
        <v>17.86</v>
      </c>
      <c r="K143" s="7" t="n">
        <v>13059221</v>
      </c>
      <c r="L143" s="6" t="n">
        <v>17.22</v>
      </c>
      <c r="M143" s="9" t="n">
        <v>13059221</v>
      </c>
      <c r="N143" s="6" t="n">
        <v>16.61</v>
      </c>
      <c r="O143" s="9" t="n">
        <v>13059221</v>
      </c>
      <c r="P143" s="6" t="n">
        <v>16.03</v>
      </c>
    </row>
    <row r="144" customFormat="false" ht="14.5" hidden="false" customHeight="false" outlineLevel="0" collapsed="false">
      <c r="A144" s="0" t="n">
        <v>138</v>
      </c>
      <c r="B144" s="0" t="s">
        <v>156</v>
      </c>
      <c r="C144" s="7" t="n">
        <v>13032985.3569365</v>
      </c>
      <c r="D144" s="8" t="n">
        <f aca="false">(O144-E144)</f>
        <v>-1141797</v>
      </c>
      <c r="E144" s="9" t="n">
        <v>7649703</v>
      </c>
      <c r="F144" s="10" t="n">
        <v>60.25</v>
      </c>
      <c r="G144" s="9" t="n">
        <v>7531462</v>
      </c>
      <c r="H144" s="10" t="n">
        <v>57.79</v>
      </c>
      <c r="I144" s="9" t="n">
        <v>7250530</v>
      </c>
      <c r="J144" s="6" t="n">
        <v>55.63</v>
      </c>
      <c r="K144" s="7" t="n">
        <v>6991115</v>
      </c>
      <c r="L144" s="6" t="n">
        <v>53.64</v>
      </c>
      <c r="M144" s="9" t="n">
        <v>6741760</v>
      </c>
      <c r="N144" s="6" t="n">
        <v>51.73</v>
      </c>
      <c r="O144" s="9" t="n">
        <v>6507906</v>
      </c>
      <c r="P144" s="6" t="n">
        <v>49.93</v>
      </c>
    </row>
    <row r="145" customFormat="false" ht="14.5" hidden="false" customHeight="false" outlineLevel="0" collapsed="false">
      <c r="A145" s="0" t="n">
        <v>139</v>
      </c>
      <c r="B145" s="0" t="s">
        <v>157</v>
      </c>
      <c r="C145" s="7" t="n">
        <v>53281588.3704702</v>
      </c>
      <c r="D145" s="8" t="n">
        <f aca="false">(O145-E145)</f>
        <v>-911020</v>
      </c>
      <c r="E145" s="9" t="n">
        <v>43957310</v>
      </c>
      <c r="F145" s="10" t="n">
        <v>82.5</v>
      </c>
      <c r="G145" s="9" t="n">
        <v>43957310</v>
      </c>
      <c r="H145" s="10" t="n">
        <v>82.5</v>
      </c>
      <c r="I145" s="9" t="n">
        <v>43957310</v>
      </c>
      <c r="J145" s="6" t="n">
        <v>82.5</v>
      </c>
      <c r="K145" s="7" t="n">
        <v>43957310</v>
      </c>
      <c r="L145" s="6" t="n">
        <v>82.5</v>
      </c>
      <c r="M145" s="9" t="n">
        <v>43957310</v>
      </c>
      <c r="N145" s="6" t="n">
        <v>82.5</v>
      </c>
      <c r="O145" s="9" t="n">
        <v>43046290</v>
      </c>
      <c r="P145" s="6" t="n">
        <v>80.79</v>
      </c>
    </row>
    <row r="146" customFormat="false" ht="14.5" hidden="false" customHeight="false" outlineLevel="0" collapsed="false">
      <c r="A146" s="0" t="n">
        <v>140</v>
      </c>
      <c r="B146" s="0" t="s">
        <v>158</v>
      </c>
      <c r="C146" s="7" t="n">
        <v>8698595.5503098</v>
      </c>
      <c r="D146" s="8" t="n">
        <f aca="false">(O146-E146)</f>
        <v>-354511</v>
      </c>
      <c r="E146" s="9" t="n">
        <v>4565847</v>
      </c>
      <c r="F146" s="10" t="n">
        <v>58.42</v>
      </c>
      <c r="G146" s="9" t="n">
        <v>4565847</v>
      </c>
      <c r="H146" s="10" t="n">
        <v>56.03</v>
      </c>
      <c r="I146" s="9" t="n">
        <v>4522276</v>
      </c>
      <c r="J146" s="6" t="n">
        <v>53.94</v>
      </c>
      <c r="K146" s="7" t="n">
        <v>4522276</v>
      </c>
      <c r="L146" s="6" t="n">
        <v>52.01</v>
      </c>
      <c r="M146" s="9" t="n">
        <v>4362665</v>
      </c>
      <c r="N146" s="6" t="n">
        <v>50.15</v>
      </c>
      <c r="O146" s="9" t="n">
        <v>4211336</v>
      </c>
      <c r="P146" s="6" t="n">
        <v>48.41</v>
      </c>
    </row>
    <row r="147" customFormat="false" ht="14.5" hidden="false" customHeight="false" outlineLevel="0" collapsed="false">
      <c r="A147" s="0" t="n">
        <v>141</v>
      </c>
      <c r="B147" s="0" t="s">
        <v>159</v>
      </c>
      <c r="C147" s="7" t="n">
        <v>39806108.8484087</v>
      </c>
      <c r="D147" s="8" t="n">
        <f aca="false">(O147-E147)</f>
        <v>-2202739</v>
      </c>
      <c r="E147" s="9" t="n">
        <v>25234927</v>
      </c>
      <c r="F147" s="10" t="n">
        <v>69.82</v>
      </c>
      <c r="G147" s="9" t="n">
        <v>25234927</v>
      </c>
      <c r="H147" s="10" t="n">
        <v>66.96</v>
      </c>
      <c r="I147" s="9" t="n">
        <v>24994777</v>
      </c>
      <c r="J147" s="6" t="n">
        <v>64.46</v>
      </c>
      <c r="K147" s="7" t="n">
        <v>24742316</v>
      </c>
      <c r="L147" s="6" t="n">
        <v>62.16</v>
      </c>
      <c r="M147" s="9" t="n">
        <v>23859823</v>
      </c>
      <c r="N147" s="6" t="n">
        <v>59.94</v>
      </c>
      <c r="O147" s="9" t="n">
        <v>23032188</v>
      </c>
      <c r="P147" s="6" t="n">
        <v>57.86</v>
      </c>
    </row>
    <row r="148" customFormat="false" ht="14.5" hidden="false" customHeight="false" outlineLevel="0" collapsed="false">
      <c r="A148" s="0" t="n">
        <v>142</v>
      </c>
      <c r="B148" s="0" t="s">
        <v>160</v>
      </c>
      <c r="C148" s="7" t="n">
        <v>10813118.21188</v>
      </c>
      <c r="D148" s="8" t="n">
        <f aca="false">(O148-E148)</f>
        <v>0</v>
      </c>
      <c r="E148" s="9" t="n">
        <v>8920823</v>
      </c>
      <c r="F148" s="10" t="n">
        <v>82.5</v>
      </c>
      <c r="G148" s="9" t="n">
        <v>8920823</v>
      </c>
      <c r="H148" s="10" t="n">
        <v>82.5</v>
      </c>
      <c r="I148" s="9" t="n">
        <v>8920823</v>
      </c>
      <c r="J148" s="6" t="n">
        <v>82.5</v>
      </c>
      <c r="K148" s="7" t="n">
        <v>8920823</v>
      </c>
      <c r="L148" s="6" t="n">
        <v>82.5</v>
      </c>
      <c r="M148" s="9" t="n">
        <v>8920823</v>
      </c>
      <c r="N148" s="6" t="n">
        <v>82.5</v>
      </c>
      <c r="O148" s="9" t="n">
        <v>8920823</v>
      </c>
      <c r="P148" s="6" t="n">
        <v>82.5</v>
      </c>
    </row>
    <row r="149" customFormat="false" ht="14.5" hidden="false" customHeight="false" outlineLevel="0" collapsed="false">
      <c r="A149" s="0" t="n">
        <v>143</v>
      </c>
      <c r="B149" s="0" t="s">
        <v>161</v>
      </c>
      <c r="C149" s="7" t="n">
        <v>4842580.92089178</v>
      </c>
      <c r="D149" s="8" t="n">
        <f aca="false">(O149-E149)</f>
        <v>-152851</v>
      </c>
      <c r="E149" s="9" t="n">
        <v>1871554</v>
      </c>
      <c r="F149" s="10" t="n">
        <v>42.82</v>
      </c>
      <c r="G149" s="9" t="n">
        <v>1871554</v>
      </c>
      <c r="H149" s="10" t="n">
        <v>41.07</v>
      </c>
      <c r="I149" s="9" t="n">
        <v>1853638</v>
      </c>
      <c r="J149" s="6" t="n">
        <v>39.54</v>
      </c>
      <c r="K149" s="7" t="n">
        <v>1846316</v>
      </c>
      <c r="L149" s="6" t="n">
        <v>38.13</v>
      </c>
      <c r="M149" s="9" t="n">
        <v>1780463</v>
      </c>
      <c r="N149" s="6" t="n">
        <v>36.77</v>
      </c>
      <c r="O149" s="9" t="n">
        <v>1718703</v>
      </c>
      <c r="P149" s="6" t="n">
        <v>35.49</v>
      </c>
    </row>
    <row r="150" customFormat="false" ht="14.5" hidden="false" customHeight="false" outlineLevel="0" collapsed="false">
      <c r="A150" s="0" t="n">
        <v>144</v>
      </c>
      <c r="B150" s="0" t="s">
        <v>162</v>
      </c>
      <c r="C150" s="7" t="n">
        <v>21613223.0588616</v>
      </c>
      <c r="D150" s="8" t="n">
        <f aca="false">(O150-E150)</f>
        <v>0</v>
      </c>
      <c r="E150" s="9" t="n">
        <v>17665622</v>
      </c>
      <c r="F150" s="10" t="n">
        <v>82.5</v>
      </c>
      <c r="G150" s="9" t="n">
        <v>17665622</v>
      </c>
      <c r="H150" s="10" t="n">
        <v>82.5</v>
      </c>
      <c r="I150" s="9" t="n">
        <v>17665622</v>
      </c>
      <c r="J150" s="6" t="n">
        <v>82.5</v>
      </c>
      <c r="K150" s="7" t="n">
        <v>17665622</v>
      </c>
      <c r="L150" s="6" t="n">
        <v>82.5</v>
      </c>
      <c r="M150" s="9" t="n">
        <v>17665622</v>
      </c>
      <c r="N150" s="6" t="n">
        <v>82.5</v>
      </c>
      <c r="O150" s="9" t="n">
        <v>17665622</v>
      </c>
      <c r="P150" s="6" t="n">
        <v>82.5</v>
      </c>
    </row>
    <row r="151" customFormat="false" ht="14.5" hidden="false" customHeight="false" outlineLevel="0" collapsed="false">
      <c r="A151" s="0" t="n">
        <v>145</v>
      </c>
      <c r="B151" s="0" t="s">
        <v>163</v>
      </c>
      <c r="C151" s="7" t="n">
        <v>30267505.2614537</v>
      </c>
      <c r="D151" s="8" t="n">
        <f aca="false">(O151-E151)</f>
        <v>-1879520</v>
      </c>
      <c r="E151" s="9" t="n">
        <v>19131445</v>
      </c>
      <c r="F151" s="10" t="n">
        <v>68.78</v>
      </c>
      <c r="G151" s="9" t="n">
        <v>19131445</v>
      </c>
      <c r="H151" s="10" t="n">
        <v>65.96</v>
      </c>
      <c r="I151" s="9" t="n">
        <v>18952680</v>
      </c>
      <c r="J151" s="6" t="n">
        <v>63.5</v>
      </c>
      <c r="K151" s="7" t="n">
        <v>18532872</v>
      </c>
      <c r="L151" s="6" t="n">
        <v>61.23</v>
      </c>
      <c r="M151" s="9" t="n">
        <v>17871853</v>
      </c>
      <c r="N151" s="6" t="n">
        <v>59.05</v>
      </c>
      <c r="O151" s="9" t="n">
        <v>17251925</v>
      </c>
      <c r="P151" s="6" t="n">
        <v>57</v>
      </c>
    </row>
    <row r="152" customFormat="false" ht="14.5" hidden="false" customHeight="false" outlineLevel="0" collapsed="false">
      <c r="A152" s="0" t="n">
        <v>146</v>
      </c>
      <c r="B152" s="0" t="s">
        <v>164</v>
      </c>
      <c r="C152" s="7" t="n">
        <v>23555125.0799639</v>
      </c>
      <c r="D152" s="8" t="n">
        <f aca="false">(O152-E152)</f>
        <v>-1146517</v>
      </c>
      <c r="E152" s="9" t="n">
        <v>16148606</v>
      </c>
      <c r="F152" s="10" t="n">
        <v>76.85</v>
      </c>
      <c r="G152" s="9" t="n">
        <v>15997089</v>
      </c>
      <c r="H152" s="10" t="n">
        <v>73.71</v>
      </c>
      <c r="I152" s="9" t="n">
        <v>15997089</v>
      </c>
      <c r="J152" s="6" t="n">
        <v>70.96</v>
      </c>
      <c r="K152" s="7" t="n">
        <v>15845573</v>
      </c>
      <c r="L152" s="6" t="n">
        <v>68.42</v>
      </c>
      <c r="M152" s="9" t="n">
        <v>15541171</v>
      </c>
      <c r="N152" s="6" t="n">
        <v>65.98</v>
      </c>
      <c r="O152" s="9" t="n">
        <v>15002089</v>
      </c>
      <c r="P152" s="6" t="n">
        <v>63.69</v>
      </c>
    </row>
    <row r="153" customFormat="false" ht="14.5" hidden="false" customHeight="false" outlineLevel="0" collapsed="false">
      <c r="A153" s="0" t="n">
        <v>147</v>
      </c>
      <c r="B153" s="0" t="s">
        <v>165</v>
      </c>
      <c r="C153" s="7" t="n">
        <v>14303427.739698</v>
      </c>
      <c r="D153" s="8" t="n">
        <f aca="false">(O153-E153)</f>
        <v>-856650</v>
      </c>
      <c r="E153" s="9" t="n">
        <v>9374860</v>
      </c>
      <c r="F153" s="10" t="n">
        <v>71.86</v>
      </c>
      <c r="G153" s="9" t="n">
        <v>9374860</v>
      </c>
      <c r="H153" s="10" t="n">
        <v>68.92</v>
      </c>
      <c r="I153" s="9" t="n">
        <v>9285028</v>
      </c>
      <c r="J153" s="6" t="n">
        <v>66.35</v>
      </c>
      <c r="K153" s="7" t="n">
        <v>9150683</v>
      </c>
      <c r="L153" s="6" t="n">
        <v>63.98</v>
      </c>
      <c r="M153" s="9" t="n">
        <v>8824302</v>
      </c>
      <c r="N153" s="6" t="n">
        <v>61.69</v>
      </c>
      <c r="O153" s="9" t="n">
        <v>8518210</v>
      </c>
      <c r="P153" s="6" t="n">
        <v>59.55</v>
      </c>
    </row>
    <row r="154" customFormat="false" ht="14.5" hidden="false" customHeight="false" outlineLevel="0" collapsed="false">
      <c r="A154" s="0" t="n">
        <v>148</v>
      </c>
      <c r="B154" s="0" t="s">
        <v>166</v>
      </c>
      <c r="C154" s="7" t="n">
        <v>5792958.38637264</v>
      </c>
      <c r="D154" s="8" t="n">
        <f aca="false">(O154-E154)</f>
        <v>-214959</v>
      </c>
      <c r="E154" s="9" t="n">
        <v>3118809</v>
      </c>
      <c r="F154" s="10" t="n">
        <v>60.48</v>
      </c>
      <c r="G154" s="9" t="n">
        <v>3118809</v>
      </c>
      <c r="H154" s="10" t="n">
        <v>58.01</v>
      </c>
      <c r="I154" s="9" t="n">
        <v>3118809</v>
      </c>
      <c r="J154" s="6" t="n">
        <v>55.85</v>
      </c>
      <c r="K154" s="7" t="n">
        <v>3090019</v>
      </c>
      <c r="L154" s="6" t="n">
        <v>53.85</v>
      </c>
      <c r="M154" s="9" t="n">
        <v>3008197</v>
      </c>
      <c r="N154" s="6" t="n">
        <v>51.93</v>
      </c>
      <c r="O154" s="9" t="n">
        <v>2903850</v>
      </c>
      <c r="P154" s="6" t="n">
        <v>50.13</v>
      </c>
    </row>
    <row r="155" customFormat="false" ht="14.5" hidden="false" customHeight="false" outlineLevel="0" collapsed="false">
      <c r="A155" s="0" t="n">
        <v>149</v>
      </c>
      <c r="B155" s="0" t="s">
        <v>167</v>
      </c>
      <c r="C155" s="7" t="n">
        <v>334523209.005637</v>
      </c>
      <c r="D155" s="8" t="n">
        <f aca="false">(O155-E155)</f>
        <v>0</v>
      </c>
      <c r="E155" s="9" t="n">
        <v>16871120</v>
      </c>
      <c r="F155" s="10" t="n">
        <v>15.45</v>
      </c>
      <c r="G155" s="9" t="n">
        <v>16871120</v>
      </c>
      <c r="H155" s="10" t="n">
        <v>14.82</v>
      </c>
      <c r="I155" s="9" t="n">
        <v>16871120</v>
      </c>
      <c r="J155" s="6" t="n">
        <v>14.27</v>
      </c>
      <c r="K155" s="7" t="n">
        <v>16871120</v>
      </c>
      <c r="L155" s="6" t="n">
        <v>13.76</v>
      </c>
      <c r="M155" s="9" t="n">
        <v>16871120</v>
      </c>
      <c r="N155" s="6" t="n">
        <v>13.27</v>
      </c>
      <c r="O155" s="9" t="n">
        <v>16871120</v>
      </c>
      <c r="P155" s="6" t="n">
        <v>12.81</v>
      </c>
    </row>
    <row r="156" customFormat="false" ht="14.5" hidden="false" customHeight="false" outlineLevel="0" collapsed="false">
      <c r="A156" s="0" t="n">
        <v>150</v>
      </c>
      <c r="B156" s="0" t="s">
        <v>168</v>
      </c>
      <c r="C156" s="7" t="n">
        <v>8566370.2</v>
      </c>
      <c r="D156" s="8" t="n">
        <f aca="false">(O156-E156)</f>
        <v>-581226</v>
      </c>
      <c r="E156" s="9" t="n">
        <v>7067255</v>
      </c>
      <c r="F156" s="10" t="n">
        <v>82.5</v>
      </c>
      <c r="G156" s="9" t="n">
        <v>7067255</v>
      </c>
      <c r="H156" s="10" t="n">
        <v>82.5</v>
      </c>
      <c r="I156" s="9" t="n">
        <v>7067255</v>
      </c>
      <c r="J156" s="6" t="n">
        <v>82.5</v>
      </c>
      <c r="K156" s="7" t="n">
        <v>6967613</v>
      </c>
      <c r="L156" s="6" t="n">
        <v>81.34</v>
      </c>
      <c r="M156" s="9" t="n">
        <v>6719096</v>
      </c>
      <c r="N156" s="6" t="n">
        <v>78.44</v>
      </c>
      <c r="O156" s="9" t="n">
        <v>6486029</v>
      </c>
      <c r="P156" s="6" t="n">
        <v>75.72</v>
      </c>
    </row>
    <row r="157" customFormat="false" ht="14.5" hidden="false" customHeight="false" outlineLevel="0" collapsed="false">
      <c r="A157" s="0" t="n">
        <v>151</v>
      </c>
      <c r="B157" s="0" t="s">
        <v>169</v>
      </c>
      <c r="C157" s="7" t="n">
        <v>21380842.22</v>
      </c>
      <c r="D157" s="8" t="n">
        <f aca="false">(O157-E157)</f>
        <v>-1309109</v>
      </c>
      <c r="E157" s="9" t="n">
        <v>10610635</v>
      </c>
      <c r="F157" s="10" t="n">
        <v>52.49</v>
      </c>
      <c r="G157" s="9" t="n">
        <v>10514025</v>
      </c>
      <c r="H157" s="10" t="n">
        <v>50.35</v>
      </c>
      <c r="I157" s="9" t="n">
        <v>10362932</v>
      </c>
      <c r="J157" s="6" t="n">
        <v>48.47</v>
      </c>
      <c r="K157" s="7" t="n">
        <v>9992159</v>
      </c>
      <c r="L157" s="6" t="n">
        <v>46.73</v>
      </c>
      <c r="M157" s="9" t="n">
        <v>9635765</v>
      </c>
      <c r="N157" s="6" t="n">
        <v>45.07</v>
      </c>
      <c r="O157" s="9" t="n">
        <v>9301526</v>
      </c>
      <c r="P157" s="6" t="n">
        <v>43.5</v>
      </c>
    </row>
    <row r="158" customFormat="false" ht="14.5" hidden="false" customHeight="false" outlineLevel="0" collapsed="false">
      <c r="A158" s="0" t="n">
        <v>152</v>
      </c>
      <c r="B158" s="0" t="s">
        <v>170</v>
      </c>
      <c r="C158" s="7" t="n">
        <v>6823610.07</v>
      </c>
      <c r="D158" s="8" t="n">
        <f aca="false">(O158-E158)</f>
        <v>0</v>
      </c>
      <c r="E158" s="9" t="n">
        <v>5629478</v>
      </c>
      <c r="F158" s="10" t="n">
        <v>82.5</v>
      </c>
      <c r="G158" s="9" t="n">
        <v>5629478</v>
      </c>
      <c r="H158" s="10" t="n">
        <v>82.5</v>
      </c>
      <c r="I158" s="9" t="n">
        <v>5629478</v>
      </c>
      <c r="J158" s="6" t="n">
        <v>82.5</v>
      </c>
      <c r="K158" s="7" t="n">
        <v>5629478</v>
      </c>
      <c r="L158" s="6" t="n">
        <v>82.5</v>
      </c>
      <c r="M158" s="9" t="n">
        <v>5629478</v>
      </c>
      <c r="N158" s="6" t="n">
        <v>82.5</v>
      </c>
      <c r="O158" s="9" t="n">
        <v>5629478</v>
      </c>
      <c r="P158" s="6" t="n">
        <v>82.5</v>
      </c>
    </row>
    <row r="159" customFormat="false" ht="14.5" hidden="false" customHeight="false" outlineLevel="0" collapsed="false">
      <c r="A159" s="0" t="n">
        <v>153</v>
      </c>
      <c r="B159" s="0" t="s">
        <v>171</v>
      </c>
      <c r="C159" s="7" t="n">
        <v>103734761.66</v>
      </c>
      <c r="D159" s="8" t="n">
        <f aca="false">(O159-E159)</f>
        <v>-2336387</v>
      </c>
      <c r="E159" s="9" t="n">
        <v>36964269</v>
      </c>
      <c r="F159" s="10" t="n">
        <v>40.28</v>
      </c>
      <c r="G159" s="9" t="n">
        <v>36964269</v>
      </c>
      <c r="H159" s="10" t="n">
        <v>38.63</v>
      </c>
      <c r="I159" s="9" t="n">
        <v>36612228</v>
      </c>
      <c r="J159" s="6" t="n">
        <v>37.19</v>
      </c>
      <c r="K159" s="7" t="n">
        <v>36612228</v>
      </c>
      <c r="L159" s="6" t="n">
        <v>35.86</v>
      </c>
      <c r="M159" s="9" t="n">
        <v>35872194</v>
      </c>
      <c r="N159" s="6" t="n">
        <v>34.58</v>
      </c>
      <c r="O159" s="9" t="n">
        <v>34627882</v>
      </c>
      <c r="P159" s="6" t="n">
        <v>33.38</v>
      </c>
    </row>
    <row r="160" customFormat="false" ht="14.5" hidden="false" customHeight="false" outlineLevel="0" collapsed="false">
      <c r="A160" s="0" t="n">
        <v>154</v>
      </c>
      <c r="B160" s="0" t="s">
        <v>172</v>
      </c>
      <c r="C160" s="7" t="n">
        <v>2838165.02839587</v>
      </c>
      <c r="D160" s="8" t="n">
        <f aca="false">(O160-E160)</f>
        <v>-20557</v>
      </c>
      <c r="E160" s="9" t="n">
        <v>2186270</v>
      </c>
      <c r="F160" s="10" t="n">
        <v>82.5</v>
      </c>
      <c r="G160" s="9" t="n">
        <v>2186270</v>
      </c>
      <c r="H160" s="10" t="n">
        <v>82.5</v>
      </c>
      <c r="I160" s="9" t="n">
        <v>2186270</v>
      </c>
      <c r="J160" s="6" t="n">
        <v>82.5</v>
      </c>
      <c r="K160" s="7" t="n">
        <v>2186270</v>
      </c>
      <c r="L160" s="6" t="n">
        <v>82.5</v>
      </c>
      <c r="M160" s="9" t="n">
        <v>2186270</v>
      </c>
      <c r="N160" s="6" t="n">
        <v>80.67</v>
      </c>
      <c r="O160" s="9" t="n">
        <v>2165713</v>
      </c>
      <c r="P160" s="6" t="n">
        <v>77.87</v>
      </c>
    </row>
    <row r="161" customFormat="false" ht="14.5" hidden="false" customHeight="false" outlineLevel="0" collapsed="false">
      <c r="A161" s="0" t="n">
        <v>155</v>
      </c>
      <c r="B161" s="0" t="s">
        <v>173</v>
      </c>
      <c r="C161" s="7" t="n">
        <v>93150537.4380517</v>
      </c>
      <c r="D161" s="8" t="n">
        <f aca="false">(O161-E161)</f>
        <v>0</v>
      </c>
      <c r="E161" s="9" t="n">
        <v>76849193</v>
      </c>
      <c r="F161" s="10" t="n">
        <v>82.5</v>
      </c>
      <c r="G161" s="9" t="n">
        <v>76849193</v>
      </c>
      <c r="H161" s="10" t="n">
        <v>82.5</v>
      </c>
      <c r="I161" s="9" t="n">
        <v>76849193</v>
      </c>
      <c r="J161" s="6" t="n">
        <v>82.5</v>
      </c>
      <c r="K161" s="7" t="n">
        <v>76849193</v>
      </c>
      <c r="L161" s="6" t="n">
        <v>82.5</v>
      </c>
      <c r="M161" s="9" t="n">
        <v>76849193</v>
      </c>
      <c r="N161" s="6" t="n">
        <v>82.5</v>
      </c>
      <c r="O161" s="9" t="n">
        <v>76849193</v>
      </c>
      <c r="P161" s="6" t="n">
        <v>82.5</v>
      </c>
    </row>
    <row r="162" customFormat="false" ht="14.5" hidden="false" customHeight="false" outlineLevel="0" collapsed="false">
      <c r="A162" s="0" t="n">
        <v>156</v>
      </c>
      <c r="B162" s="0" t="s">
        <v>174</v>
      </c>
      <c r="C162" s="7" t="n">
        <v>1061261.84043636</v>
      </c>
      <c r="D162" s="8" t="n">
        <f aca="false">(O162-E162)</f>
        <v>0</v>
      </c>
      <c r="E162" s="9" t="n">
        <v>595075</v>
      </c>
      <c r="F162" s="10" t="n">
        <v>82.5</v>
      </c>
      <c r="G162" s="9" t="n">
        <v>595075</v>
      </c>
      <c r="H162" s="10" t="n">
        <v>82.5</v>
      </c>
      <c r="I162" s="9" t="n">
        <v>595075</v>
      </c>
      <c r="J162" s="6" t="n">
        <v>81.66</v>
      </c>
      <c r="K162" s="7" t="n">
        <v>595075</v>
      </c>
      <c r="L162" s="6" t="n">
        <v>78.74</v>
      </c>
      <c r="M162" s="9" t="n">
        <v>595075</v>
      </c>
      <c r="N162" s="6" t="n">
        <v>75.93</v>
      </c>
      <c r="O162" s="9" t="n">
        <v>595075</v>
      </c>
      <c r="P162" s="6" t="n">
        <v>73.3</v>
      </c>
    </row>
    <row r="163" customFormat="false" ht="14.5" hidden="false" customHeight="false" outlineLevel="0" collapsed="false">
      <c r="A163" s="0" t="n">
        <v>157</v>
      </c>
      <c r="B163" s="0" t="s">
        <v>175</v>
      </c>
      <c r="C163" s="7" t="n">
        <v>10198078.4514476</v>
      </c>
      <c r="D163" s="8" t="n">
        <f aca="false">(O163-E163)</f>
        <v>0</v>
      </c>
      <c r="E163" s="9" t="n">
        <v>8413415</v>
      </c>
      <c r="F163" s="10" t="n">
        <v>82.5</v>
      </c>
      <c r="G163" s="9" t="n">
        <v>8413415</v>
      </c>
      <c r="H163" s="10" t="n">
        <v>82.5</v>
      </c>
      <c r="I163" s="9" t="n">
        <v>8413415</v>
      </c>
      <c r="J163" s="6" t="n">
        <v>82.5</v>
      </c>
      <c r="K163" s="7" t="n">
        <v>8413415</v>
      </c>
      <c r="L163" s="6" t="n">
        <v>82.5</v>
      </c>
      <c r="M163" s="9" t="n">
        <v>8413415</v>
      </c>
      <c r="N163" s="6" t="n">
        <v>82.5</v>
      </c>
      <c r="O163" s="9" t="n">
        <v>8413415</v>
      </c>
      <c r="P163" s="6" t="n">
        <v>82.5</v>
      </c>
    </row>
    <row r="164" customFormat="false" ht="14.5" hidden="false" customHeight="false" outlineLevel="0" collapsed="false">
      <c r="A164" s="0" t="n">
        <v>158</v>
      </c>
      <c r="B164" s="0" t="s">
        <v>176</v>
      </c>
      <c r="C164" s="7" t="n">
        <v>21174806.4942969</v>
      </c>
      <c r="D164" s="8" t="n">
        <f aca="false">(O164-E164)</f>
        <v>-158868</v>
      </c>
      <c r="E164" s="9" t="n">
        <v>16724059</v>
      </c>
      <c r="F164" s="10" t="n">
        <v>82.5</v>
      </c>
      <c r="G164" s="9" t="n">
        <v>16724059</v>
      </c>
      <c r="H164" s="10" t="n">
        <v>82.5</v>
      </c>
      <c r="I164" s="9" t="n">
        <v>16724059</v>
      </c>
      <c r="J164" s="6" t="n">
        <v>82.5</v>
      </c>
      <c r="K164" s="7" t="n">
        <v>16724059</v>
      </c>
      <c r="L164" s="6" t="n">
        <v>82.5</v>
      </c>
      <c r="M164" s="9" t="n">
        <v>16724059</v>
      </c>
      <c r="N164" s="6" t="n">
        <v>82.5</v>
      </c>
      <c r="O164" s="9" t="n">
        <v>16565191</v>
      </c>
      <c r="P164" s="6" t="n">
        <v>80.21</v>
      </c>
    </row>
    <row r="165" customFormat="false" ht="14.5" hidden="false" customHeight="false" outlineLevel="0" collapsed="false">
      <c r="A165" s="0" t="n">
        <v>159</v>
      </c>
      <c r="B165" s="0" t="s">
        <v>177</v>
      </c>
      <c r="C165" s="7" t="n">
        <v>34218165.74</v>
      </c>
      <c r="D165" s="8" t="n">
        <f aca="false">(O165-E165)</f>
        <v>0</v>
      </c>
      <c r="E165" s="9" t="n">
        <v>27327546</v>
      </c>
      <c r="F165" s="10" t="n">
        <v>82.5</v>
      </c>
      <c r="G165" s="9" t="n">
        <v>27327546</v>
      </c>
      <c r="H165" s="10" t="n">
        <v>82.5</v>
      </c>
      <c r="I165" s="9" t="n">
        <v>27327546</v>
      </c>
      <c r="J165" s="6" t="n">
        <v>82.5</v>
      </c>
      <c r="K165" s="7" t="n">
        <v>27327546</v>
      </c>
      <c r="L165" s="6" t="n">
        <v>82.5</v>
      </c>
      <c r="M165" s="9" t="n">
        <v>27327546</v>
      </c>
      <c r="N165" s="6" t="n">
        <v>82.5</v>
      </c>
      <c r="O165" s="9" t="n">
        <v>27327546</v>
      </c>
      <c r="P165" s="6" t="n">
        <v>82.5</v>
      </c>
    </row>
    <row r="166" customFormat="false" ht="14.5" hidden="false" customHeight="false" outlineLevel="0" collapsed="false">
      <c r="A166" s="0" t="n">
        <v>160</v>
      </c>
      <c r="B166" s="0" t="s">
        <v>178</v>
      </c>
      <c r="C166" s="7" t="n">
        <v>347861659.377571</v>
      </c>
      <c r="D166" s="8" t="n">
        <f aca="false">(O166-E166)</f>
        <v>-683405</v>
      </c>
      <c r="E166" s="9" t="n">
        <v>73390877</v>
      </c>
      <c r="F166" s="10" t="n">
        <v>25.29</v>
      </c>
      <c r="G166" s="9" t="n">
        <v>73390877</v>
      </c>
      <c r="H166" s="10" t="n">
        <v>24.26</v>
      </c>
      <c r="I166" s="9" t="n">
        <v>72707472</v>
      </c>
      <c r="J166" s="6" t="n">
        <v>23.35</v>
      </c>
      <c r="K166" s="7" t="n">
        <v>72707472</v>
      </c>
      <c r="L166" s="6" t="n">
        <v>22.52</v>
      </c>
      <c r="M166" s="9" t="n">
        <v>72707472</v>
      </c>
      <c r="N166" s="6" t="n">
        <v>21.71</v>
      </c>
      <c r="O166" s="9" t="n">
        <v>72707472</v>
      </c>
      <c r="P166" s="6" t="n">
        <v>20.96</v>
      </c>
    </row>
    <row r="167" customFormat="false" ht="14.5" hidden="false" customHeight="false" outlineLevel="0" collapsed="false">
      <c r="A167" s="0" t="n">
        <v>161</v>
      </c>
      <c r="B167" s="0" t="s">
        <v>179</v>
      </c>
      <c r="C167" s="7" t="n">
        <v>33328396.51</v>
      </c>
      <c r="D167" s="8" t="n">
        <f aca="false">(O167-E167)</f>
        <v>-2182967</v>
      </c>
      <c r="E167" s="9" t="n">
        <v>18877355</v>
      </c>
      <c r="F167" s="10" t="n">
        <v>60.44</v>
      </c>
      <c r="G167" s="9" t="n">
        <v>18695667</v>
      </c>
      <c r="H167" s="10" t="n">
        <v>57.97</v>
      </c>
      <c r="I167" s="9" t="n">
        <v>18599402</v>
      </c>
      <c r="J167" s="6" t="n">
        <v>55.81</v>
      </c>
      <c r="K167" s="7" t="n">
        <v>17933937</v>
      </c>
      <c r="L167" s="6" t="n">
        <v>53.81</v>
      </c>
      <c r="M167" s="9" t="n">
        <v>17294281</v>
      </c>
      <c r="N167" s="6" t="n">
        <v>51.89</v>
      </c>
      <c r="O167" s="9" t="n">
        <v>16694388</v>
      </c>
      <c r="P167" s="6" t="n">
        <v>50.09</v>
      </c>
    </row>
    <row r="168" customFormat="false" ht="14.5" hidden="false" customHeight="false" outlineLevel="0" collapsed="false">
      <c r="A168" s="0" t="n">
        <v>162</v>
      </c>
      <c r="B168" s="0" t="s">
        <v>180</v>
      </c>
      <c r="C168" s="7" t="n">
        <v>23559120.1259855</v>
      </c>
      <c r="D168" s="8" t="n">
        <f aca="false">(O168-E168)</f>
        <v>-926983</v>
      </c>
      <c r="E168" s="9" t="n">
        <v>13768233</v>
      </c>
      <c r="F168" s="10" t="n">
        <v>65.77</v>
      </c>
      <c r="G168" s="9" t="n">
        <v>13637852</v>
      </c>
      <c r="H168" s="10" t="n">
        <v>63.08</v>
      </c>
      <c r="I168" s="9" t="n">
        <v>13637852</v>
      </c>
      <c r="J168" s="6" t="n">
        <v>60.73</v>
      </c>
      <c r="K168" s="7" t="n">
        <v>13507471</v>
      </c>
      <c r="L168" s="6" t="n">
        <v>58.55</v>
      </c>
      <c r="M168" s="9" t="n">
        <v>13302685</v>
      </c>
      <c r="N168" s="6" t="n">
        <v>56.47</v>
      </c>
      <c r="O168" s="9" t="n">
        <v>12841250</v>
      </c>
      <c r="P168" s="6" t="n">
        <v>54.51</v>
      </c>
    </row>
    <row r="169" customFormat="false" ht="14.5" hidden="false" customHeight="false" outlineLevel="0" collapsed="false">
      <c r="A169" s="0" t="n">
        <v>163</v>
      </c>
      <c r="B169" s="0" t="s">
        <v>181</v>
      </c>
      <c r="C169" s="7" t="n">
        <v>351967448.88</v>
      </c>
      <c r="D169" s="8" t="n">
        <f aca="false">(O169-E169)</f>
        <v>-608513</v>
      </c>
      <c r="E169" s="9" t="n">
        <v>64398962</v>
      </c>
      <c r="F169" s="10" t="n">
        <v>23.3</v>
      </c>
      <c r="G169" s="9" t="n">
        <v>64398962</v>
      </c>
      <c r="H169" s="10" t="n">
        <v>22.35</v>
      </c>
      <c r="I169" s="9" t="n">
        <v>64398962</v>
      </c>
      <c r="J169" s="6" t="n">
        <v>21.51</v>
      </c>
      <c r="K169" s="7" t="n">
        <v>64398962</v>
      </c>
      <c r="L169" s="6" t="n">
        <v>20.74</v>
      </c>
      <c r="M169" s="9" t="n">
        <v>63790449</v>
      </c>
      <c r="N169" s="6" t="n">
        <v>20</v>
      </c>
      <c r="O169" s="9" t="n">
        <v>63790449</v>
      </c>
      <c r="P169" s="6" t="n">
        <v>19.31</v>
      </c>
    </row>
    <row r="170" customFormat="false" ht="14.5" hidden="false" customHeight="false" outlineLevel="0" collapsed="false">
      <c r="A170" s="0" t="n">
        <v>164</v>
      </c>
      <c r="B170" s="0" t="s">
        <v>182</v>
      </c>
      <c r="C170" s="7" t="n">
        <v>28701385.633308</v>
      </c>
      <c r="D170" s="8" t="n">
        <f aca="false">(O170-E170)</f>
        <v>0</v>
      </c>
      <c r="E170" s="9" t="n">
        <v>22989543</v>
      </c>
      <c r="F170" s="10" t="n">
        <v>82.5</v>
      </c>
      <c r="G170" s="9" t="n">
        <v>22989543</v>
      </c>
      <c r="H170" s="10" t="n">
        <v>82.5</v>
      </c>
      <c r="I170" s="9" t="n">
        <v>22989543</v>
      </c>
      <c r="J170" s="6" t="n">
        <v>82.5</v>
      </c>
      <c r="K170" s="7" t="n">
        <v>22989543</v>
      </c>
      <c r="L170" s="6" t="n">
        <v>82.5</v>
      </c>
      <c r="M170" s="9" t="n">
        <v>22989543</v>
      </c>
      <c r="N170" s="6" t="n">
        <v>82.5</v>
      </c>
      <c r="O170" s="9" t="n">
        <v>22989543</v>
      </c>
      <c r="P170" s="6" t="n">
        <v>82.5</v>
      </c>
    </row>
    <row r="171" customFormat="false" ht="14.5" hidden="false" customHeight="false" outlineLevel="0" collapsed="false">
      <c r="A171" s="0" t="n">
        <v>165</v>
      </c>
      <c r="B171" s="0" t="s">
        <v>183</v>
      </c>
      <c r="C171" s="7" t="n">
        <v>125778963.663612</v>
      </c>
      <c r="D171" s="8" t="n">
        <f aca="false">(O171-E171)</f>
        <v>-1122236</v>
      </c>
      <c r="E171" s="9" t="n">
        <v>59663667</v>
      </c>
      <c r="F171" s="10" t="n">
        <v>56.26</v>
      </c>
      <c r="G171" s="9" t="n">
        <v>59102549</v>
      </c>
      <c r="H171" s="10" t="n">
        <v>53.96</v>
      </c>
      <c r="I171" s="9" t="n">
        <v>59102549</v>
      </c>
      <c r="J171" s="6" t="n">
        <v>51.95</v>
      </c>
      <c r="K171" s="7" t="n">
        <v>59102549</v>
      </c>
      <c r="L171" s="6" t="n">
        <v>50.09</v>
      </c>
      <c r="M171" s="9" t="n">
        <v>58541431</v>
      </c>
      <c r="N171" s="6" t="n">
        <v>48.31</v>
      </c>
      <c r="O171" s="9" t="n">
        <v>58541431</v>
      </c>
      <c r="P171" s="6" t="n">
        <v>46.63</v>
      </c>
    </row>
    <row r="172" customFormat="false" ht="14.5" hidden="false" customHeight="false" outlineLevel="0" collapsed="false">
      <c r="A172" s="0" t="n">
        <v>166</v>
      </c>
      <c r="B172" s="0" t="s">
        <v>184</v>
      </c>
      <c r="C172" s="7" t="n">
        <v>8625192.11931616</v>
      </c>
      <c r="D172" s="8" t="n">
        <f aca="false">(O172-E172)</f>
        <v>0</v>
      </c>
      <c r="E172" s="9" t="n">
        <v>7115783</v>
      </c>
      <c r="F172" s="10" t="n">
        <v>82.5</v>
      </c>
      <c r="G172" s="9" t="n">
        <v>7115783</v>
      </c>
      <c r="H172" s="10" t="n">
        <v>82.5</v>
      </c>
      <c r="I172" s="9" t="n">
        <v>7115783</v>
      </c>
      <c r="J172" s="6" t="n">
        <v>82.5</v>
      </c>
      <c r="K172" s="7" t="n">
        <v>7115783</v>
      </c>
      <c r="L172" s="6" t="n">
        <v>82.5</v>
      </c>
      <c r="M172" s="9" t="n">
        <v>7115783</v>
      </c>
      <c r="N172" s="6" t="n">
        <v>82.5</v>
      </c>
      <c r="O172" s="9" t="n">
        <v>7115783</v>
      </c>
      <c r="P172" s="6" t="n">
        <v>82.5</v>
      </c>
    </row>
    <row r="173" customFormat="false" ht="14.5" hidden="false" customHeight="false" outlineLevel="0" collapsed="false">
      <c r="A173" s="0" t="n">
        <v>167</v>
      </c>
      <c r="B173" s="0" t="s">
        <v>185</v>
      </c>
      <c r="C173" s="7" t="n">
        <v>48222893.451865</v>
      </c>
      <c r="D173" s="8" t="n">
        <f aca="false">(O173-E173)</f>
        <v>-3756867</v>
      </c>
      <c r="E173" s="9" t="n">
        <v>36579438</v>
      </c>
      <c r="F173" s="10" t="n">
        <v>82.13</v>
      </c>
      <c r="G173" s="9" t="n">
        <v>36237383</v>
      </c>
      <c r="H173" s="10" t="n">
        <v>78.77</v>
      </c>
      <c r="I173" s="9" t="n">
        <v>35895327</v>
      </c>
      <c r="J173" s="6" t="n">
        <v>75.83</v>
      </c>
      <c r="K173" s="7" t="n">
        <v>35259629</v>
      </c>
      <c r="L173" s="6" t="n">
        <v>73.12</v>
      </c>
      <c r="M173" s="9" t="n">
        <v>34002011</v>
      </c>
      <c r="N173" s="6" t="n">
        <v>70.51</v>
      </c>
      <c r="O173" s="9" t="n">
        <v>32822571</v>
      </c>
      <c r="P173" s="6" t="n">
        <v>68.06</v>
      </c>
    </row>
    <row r="174" customFormat="false" ht="14.5" hidden="false" customHeight="false" outlineLevel="0" collapsed="false">
      <c r="A174" s="0" t="n">
        <v>168</v>
      </c>
      <c r="B174" s="0" t="s">
        <v>186</v>
      </c>
      <c r="C174" s="7" t="n">
        <v>33430588.9065254</v>
      </c>
      <c r="D174" s="8" t="n">
        <f aca="false">(O174-E174)</f>
        <v>0</v>
      </c>
      <c r="E174" s="9" t="n">
        <v>27580236</v>
      </c>
      <c r="F174" s="10" t="n">
        <v>82.5</v>
      </c>
      <c r="G174" s="9" t="n">
        <v>27580236</v>
      </c>
      <c r="H174" s="10" t="n">
        <v>82.5</v>
      </c>
      <c r="I174" s="9" t="n">
        <v>27580236</v>
      </c>
      <c r="J174" s="6" t="n">
        <v>82.5</v>
      </c>
      <c r="K174" s="7" t="n">
        <v>27580236</v>
      </c>
      <c r="L174" s="6" t="n">
        <v>82.5</v>
      </c>
      <c r="M174" s="9" t="n">
        <v>27580236</v>
      </c>
      <c r="N174" s="6" t="n">
        <v>82.5</v>
      </c>
      <c r="O174" s="9" t="n">
        <v>27580236</v>
      </c>
      <c r="P174" s="6" t="n">
        <v>82.5</v>
      </c>
    </row>
    <row r="175" customFormat="false" ht="14.5" hidden="false" customHeight="false" outlineLevel="0" collapsed="false">
      <c r="A175" s="0" t="n">
        <v>169</v>
      </c>
      <c r="B175" s="0" t="s">
        <v>187</v>
      </c>
      <c r="C175" s="7" t="n">
        <v>10076722.8722501</v>
      </c>
      <c r="D175" s="8" t="n">
        <f aca="false">(O175-E175)</f>
        <v>0</v>
      </c>
      <c r="E175" s="9" t="n">
        <v>7801017</v>
      </c>
      <c r="F175" s="10" t="n">
        <v>82.5</v>
      </c>
      <c r="G175" s="9" t="n">
        <v>7801017</v>
      </c>
      <c r="H175" s="10" t="n">
        <v>82.5</v>
      </c>
      <c r="I175" s="9" t="n">
        <v>7801017</v>
      </c>
      <c r="J175" s="6" t="n">
        <v>82.5</v>
      </c>
      <c r="K175" s="7" t="n">
        <v>7801017</v>
      </c>
      <c r="L175" s="6" t="n">
        <v>82.5</v>
      </c>
      <c r="M175" s="9" t="n">
        <v>7801017</v>
      </c>
      <c r="N175" s="6" t="n">
        <v>82.5</v>
      </c>
      <c r="O175" s="9" t="n">
        <v>7801017</v>
      </c>
      <c r="P175" s="6" t="n">
        <v>82.5</v>
      </c>
    </row>
    <row r="176" customFormat="false" ht="14.5" hidden="false" customHeight="false" outlineLevel="0" collapsed="false">
      <c r="A176" s="0" t="n">
        <v>170</v>
      </c>
      <c r="B176" s="0" t="s">
        <v>188</v>
      </c>
      <c r="C176" s="7" t="n">
        <v>104306130.251888</v>
      </c>
      <c r="D176" s="8" t="n">
        <f aca="false">(O176-E176)</f>
        <v>-4639032</v>
      </c>
      <c r="E176" s="9" t="n">
        <v>49663705</v>
      </c>
      <c r="F176" s="10" t="n">
        <v>52.09</v>
      </c>
      <c r="G176" s="9" t="n">
        <v>49663705</v>
      </c>
      <c r="H176" s="10" t="n">
        <v>49.95</v>
      </c>
      <c r="I176" s="9" t="n">
        <v>49196721</v>
      </c>
      <c r="J176" s="6" t="n">
        <v>48.09</v>
      </c>
      <c r="K176" s="7" t="n">
        <v>48367731</v>
      </c>
      <c r="L176" s="6" t="n">
        <v>46.37</v>
      </c>
      <c r="M176" s="9" t="n">
        <v>46642581</v>
      </c>
      <c r="N176" s="6" t="n">
        <v>44.72</v>
      </c>
      <c r="O176" s="9" t="n">
        <v>45024673</v>
      </c>
      <c r="P176" s="6" t="n">
        <v>43.17</v>
      </c>
    </row>
    <row r="177" customFormat="false" ht="14.5" hidden="false" customHeight="false" outlineLevel="0" collapsed="false">
      <c r="A177" s="0" t="n">
        <v>171</v>
      </c>
      <c r="B177" s="0" t="s">
        <v>189</v>
      </c>
      <c r="C177" s="7" t="n">
        <v>49792941.8787324</v>
      </c>
      <c r="D177" s="8" t="n">
        <f aca="false">(O177-E177)</f>
        <v>0</v>
      </c>
      <c r="E177" s="9" t="n">
        <v>40461057</v>
      </c>
      <c r="F177" s="10" t="n">
        <v>82.5</v>
      </c>
      <c r="G177" s="9" t="n">
        <v>40461057</v>
      </c>
      <c r="H177" s="10" t="n">
        <v>82.5</v>
      </c>
      <c r="I177" s="9" t="n">
        <v>40461057</v>
      </c>
      <c r="J177" s="6" t="n">
        <v>82.5</v>
      </c>
      <c r="K177" s="7" t="n">
        <v>40461057</v>
      </c>
      <c r="L177" s="6" t="n">
        <v>82.5</v>
      </c>
      <c r="M177" s="9" t="n">
        <v>40461057</v>
      </c>
      <c r="N177" s="6" t="n">
        <v>82.5</v>
      </c>
      <c r="O177" s="9" t="n">
        <v>40461057</v>
      </c>
      <c r="P177" s="6" t="n">
        <v>81.71</v>
      </c>
    </row>
    <row r="178" customFormat="false" ht="14.5" hidden="false" customHeight="false" outlineLevel="0" collapsed="false">
      <c r="A178" s="0" t="n">
        <v>172</v>
      </c>
      <c r="B178" s="0" t="s">
        <v>190</v>
      </c>
      <c r="C178" s="7" t="n">
        <v>22508679.3686227</v>
      </c>
      <c r="D178" s="8" t="n">
        <f aca="false">(O178-E178)</f>
        <v>0</v>
      </c>
      <c r="E178" s="9" t="n">
        <v>18209471</v>
      </c>
      <c r="F178" s="10" t="n">
        <v>82.5</v>
      </c>
      <c r="G178" s="9" t="n">
        <v>18209471</v>
      </c>
      <c r="H178" s="10" t="n">
        <v>82.5</v>
      </c>
      <c r="I178" s="9" t="n">
        <v>18209471</v>
      </c>
      <c r="J178" s="6" t="n">
        <v>82.5</v>
      </c>
      <c r="K178" s="7" t="n">
        <v>18209471</v>
      </c>
      <c r="L178" s="6" t="n">
        <v>82.5</v>
      </c>
      <c r="M178" s="9" t="n">
        <v>18209471</v>
      </c>
      <c r="N178" s="6" t="n">
        <v>82.5</v>
      </c>
      <c r="O178" s="9" t="n">
        <v>18209471</v>
      </c>
      <c r="P178" s="6" t="n">
        <v>82.5</v>
      </c>
    </row>
    <row r="179" customFormat="false" ht="14.5" hidden="false" customHeight="false" outlineLevel="0" collapsed="false">
      <c r="A179" s="0" t="n">
        <v>173</v>
      </c>
      <c r="B179" s="0" t="s">
        <v>191</v>
      </c>
      <c r="C179" s="7" t="n">
        <v>10197485.3557925</v>
      </c>
      <c r="D179" s="8" t="n">
        <f aca="false">(O179-E179)</f>
        <v>0</v>
      </c>
      <c r="E179" s="9" t="n">
        <v>8412925</v>
      </c>
      <c r="F179" s="10" t="n">
        <v>82.5</v>
      </c>
      <c r="G179" s="9" t="n">
        <v>8412925</v>
      </c>
      <c r="H179" s="10" t="n">
        <v>82.5</v>
      </c>
      <c r="I179" s="9" t="n">
        <v>8412925</v>
      </c>
      <c r="J179" s="6" t="n">
        <v>82.5</v>
      </c>
      <c r="K179" s="7" t="n">
        <v>8412925</v>
      </c>
      <c r="L179" s="6" t="n">
        <v>82.5</v>
      </c>
      <c r="M179" s="9" t="n">
        <v>8412925</v>
      </c>
      <c r="N179" s="6" t="n">
        <v>82.5</v>
      </c>
      <c r="O179" s="9" t="n">
        <v>8412925</v>
      </c>
      <c r="P179" s="6" t="n">
        <v>82.5</v>
      </c>
    </row>
    <row r="180" customFormat="false" ht="14.5" hidden="false" customHeight="false" outlineLevel="0" collapsed="false">
      <c r="A180" s="0" t="n">
        <v>174</v>
      </c>
      <c r="B180" s="0" t="s">
        <v>192</v>
      </c>
      <c r="C180" s="7" t="n">
        <v>19432028.0776656</v>
      </c>
      <c r="D180" s="8" t="n">
        <f aca="false">(O180-E180)</f>
        <v>-1485546</v>
      </c>
      <c r="E180" s="9" t="n">
        <v>13876493</v>
      </c>
      <c r="F180" s="10" t="n">
        <v>76.94</v>
      </c>
      <c r="G180" s="9" t="n">
        <v>13876493</v>
      </c>
      <c r="H180" s="10" t="n">
        <v>73.79</v>
      </c>
      <c r="I180" s="9" t="n">
        <v>13745211</v>
      </c>
      <c r="J180" s="6" t="n">
        <v>71.04</v>
      </c>
      <c r="K180" s="7" t="n">
        <v>13310969</v>
      </c>
      <c r="L180" s="6" t="n">
        <v>68.5</v>
      </c>
      <c r="M180" s="9" t="n">
        <v>12836201</v>
      </c>
      <c r="N180" s="6" t="n">
        <v>66.06</v>
      </c>
      <c r="O180" s="9" t="n">
        <v>12390947</v>
      </c>
      <c r="P180" s="6" t="n">
        <v>63.77</v>
      </c>
    </row>
    <row r="181" customFormat="false" ht="14.5" hidden="false" customHeight="false" outlineLevel="0" collapsed="false">
      <c r="A181" s="0" t="n">
        <v>175</v>
      </c>
      <c r="B181" s="0" t="s">
        <v>193</v>
      </c>
      <c r="C181" s="7" t="n">
        <v>30184150.6331294</v>
      </c>
      <c r="D181" s="8" t="n">
        <f aca="false">(O181-E181)</f>
        <v>0</v>
      </c>
      <c r="E181" s="9" t="n">
        <v>24901924</v>
      </c>
      <c r="F181" s="10" t="n">
        <v>82.5</v>
      </c>
      <c r="G181" s="9" t="n">
        <v>24901924</v>
      </c>
      <c r="H181" s="10" t="n">
        <v>82.5</v>
      </c>
      <c r="I181" s="9" t="n">
        <v>24901924</v>
      </c>
      <c r="J181" s="6" t="n">
        <v>82.5</v>
      </c>
      <c r="K181" s="7" t="n">
        <v>24901924</v>
      </c>
      <c r="L181" s="6" t="n">
        <v>82.5</v>
      </c>
      <c r="M181" s="9" t="n">
        <v>24901924</v>
      </c>
      <c r="N181" s="6" t="n">
        <v>82.5</v>
      </c>
      <c r="O181" s="9" t="n">
        <v>24901924</v>
      </c>
      <c r="P181" s="6" t="n">
        <v>82.5</v>
      </c>
    </row>
    <row r="182" customFormat="false" ht="14.5" hidden="false" customHeight="false" outlineLevel="0" collapsed="false">
      <c r="A182" s="0" t="n">
        <v>176</v>
      </c>
      <c r="B182" s="0" t="s">
        <v>194</v>
      </c>
      <c r="C182" s="7" t="n">
        <v>73681605.54604</v>
      </c>
      <c r="D182" s="8" t="n">
        <f aca="false">(O182-E182)</f>
        <v>0</v>
      </c>
      <c r="E182" s="9" t="n">
        <v>57259487</v>
      </c>
      <c r="F182" s="10" t="n">
        <v>82.5</v>
      </c>
      <c r="G182" s="9" t="n">
        <v>57259487</v>
      </c>
      <c r="H182" s="10" t="n">
        <v>82.5</v>
      </c>
      <c r="I182" s="9" t="n">
        <v>57259487</v>
      </c>
      <c r="J182" s="6" t="n">
        <v>82.5</v>
      </c>
      <c r="K182" s="7" t="n">
        <v>57259487</v>
      </c>
      <c r="L182" s="6" t="n">
        <v>82.5</v>
      </c>
      <c r="M182" s="9" t="n">
        <v>57259487</v>
      </c>
      <c r="N182" s="6" t="n">
        <v>82.5</v>
      </c>
      <c r="O182" s="9" t="n">
        <v>57259487</v>
      </c>
      <c r="P182" s="6" t="n">
        <v>82.5</v>
      </c>
    </row>
    <row r="183" customFormat="false" ht="14.5" hidden="false" customHeight="false" outlineLevel="0" collapsed="false">
      <c r="A183" s="0" t="n">
        <v>177</v>
      </c>
      <c r="B183" s="0" t="s">
        <v>195</v>
      </c>
      <c r="C183" s="7" t="n">
        <v>30151292.8900394</v>
      </c>
      <c r="D183" s="8" t="n">
        <f aca="false">(O183-E183)</f>
        <v>-2325223</v>
      </c>
      <c r="E183" s="9" t="n">
        <v>21723330</v>
      </c>
      <c r="F183" s="10" t="n">
        <v>77.63</v>
      </c>
      <c r="G183" s="9" t="n">
        <v>21723330</v>
      </c>
      <c r="H183" s="10" t="n">
        <v>74.45</v>
      </c>
      <c r="I183" s="9" t="n">
        <v>21516599</v>
      </c>
      <c r="J183" s="6" t="n">
        <v>71.68</v>
      </c>
      <c r="K183" s="7" t="n">
        <v>20838406</v>
      </c>
      <c r="L183" s="6" t="n">
        <v>69.11</v>
      </c>
      <c r="M183" s="9" t="n">
        <v>20095154</v>
      </c>
      <c r="N183" s="6" t="n">
        <v>66.65</v>
      </c>
      <c r="O183" s="9" t="n">
        <v>19398107</v>
      </c>
      <c r="P183" s="6" t="n">
        <v>64.34</v>
      </c>
    </row>
    <row r="184" customFormat="false" ht="14.5" hidden="false" customHeight="false" outlineLevel="0" collapsed="false">
      <c r="A184" s="0" t="n">
        <v>178</v>
      </c>
      <c r="B184" s="0" t="s">
        <v>196</v>
      </c>
      <c r="C184" s="7" t="n">
        <v>55198039.5928377</v>
      </c>
      <c r="D184" s="8" t="n">
        <f aca="false">(O184-E184)</f>
        <v>0</v>
      </c>
      <c r="E184" s="9" t="n">
        <v>42365503</v>
      </c>
      <c r="F184" s="10" t="n">
        <v>82.5</v>
      </c>
      <c r="G184" s="9" t="n">
        <v>42365503</v>
      </c>
      <c r="H184" s="10" t="n">
        <v>82.5</v>
      </c>
      <c r="I184" s="9" t="n">
        <v>42365503</v>
      </c>
      <c r="J184" s="6" t="n">
        <v>82.5</v>
      </c>
      <c r="K184" s="7" t="n">
        <v>42365503</v>
      </c>
      <c r="L184" s="6" t="n">
        <v>82.5</v>
      </c>
      <c r="M184" s="9" t="n">
        <v>42365503</v>
      </c>
      <c r="N184" s="6" t="n">
        <v>82.5</v>
      </c>
      <c r="O184" s="9" t="n">
        <v>42365503</v>
      </c>
      <c r="P184" s="6" t="n">
        <v>82.16</v>
      </c>
    </row>
    <row r="185" customFormat="false" ht="14.5" hidden="false" customHeight="false" outlineLevel="0" collapsed="false">
      <c r="A185" s="0" t="n">
        <v>179</v>
      </c>
      <c r="B185" s="0" t="s">
        <v>197</v>
      </c>
      <c r="C185" s="7" t="n">
        <v>12496308.0890684</v>
      </c>
      <c r="D185" s="8" t="n">
        <f aca="false">(O185-E185)</f>
        <v>-284116</v>
      </c>
      <c r="E185" s="9" t="n">
        <v>10044033</v>
      </c>
      <c r="F185" s="10" t="n">
        <v>82.5</v>
      </c>
      <c r="G185" s="9" t="n">
        <v>10044033</v>
      </c>
      <c r="H185" s="10" t="n">
        <v>82.5</v>
      </c>
      <c r="I185" s="9" t="n">
        <v>10044033</v>
      </c>
      <c r="J185" s="6" t="n">
        <v>82.5</v>
      </c>
      <c r="K185" s="7" t="n">
        <v>10044033</v>
      </c>
      <c r="L185" s="6" t="n">
        <v>82.5</v>
      </c>
      <c r="M185" s="9" t="n">
        <v>9948312</v>
      </c>
      <c r="N185" s="6" t="n">
        <v>80.91</v>
      </c>
      <c r="O185" s="9" t="n">
        <v>9759917</v>
      </c>
      <c r="P185" s="6" t="n">
        <v>78.1</v>
      </c>
    </row>
    <row r="186" customFormat="false" ht="14.5" hidden="false" customHeight="false" outlineLevel="0" collapsed="false">
      <c r="A186" s="0" t="n">
        <v>180</v>
      </c>
      <c r="B186" s="0" t="s">
        <v>198</v>
      </c>
      <c r="C186" s="7" t="n">
        <v>11335346.5092445</v>
      </c>
      <c r="D186" s="8" t="n">
        <f aca="false">(O186-E186)</f>
        <v>-934638</v>
      </c>
      <c r="E186" s="9" t="n">
        <v>8169215</v>
      </c>
      <c r="F186" s="10" t="n">
        <v>77.01</v>
      </c>
      <c r="G186" s="9" t="n">
        <v>8091892</v>
      </c>
      <c r="H186" s="10" t="n">
        <v>73.86</v>
      </c>
      <c r="I186" s="9" t="n">
        <v>8060122</v>
      </c>
      <c r="J186" s="6" t="n">
        <v>71.11</v>
      </c>
      <c r="K186" s="7" t="n">
        <v>7771741</v>
      </c>
      <c r="L186" s="6" t="n">
        <v>68.56</v>
      </c>
      <c r="M186" s="9" t="n">
        <v>7494543</v>
      </c>
      <c r="N186" s="6" t="n">
        <v>66.12</v>
      </c>
      <c r="O186" s="9" t="n">
        <v>7234577</v>
      </c>
      <c r="P186" s="6" t="n">
        <v>63.82</v>
      </c>
    </row>
    <row r="187" customFormat="false" ht="14.5" hidden="false" customHeight="false" outlineLevel="0" collapsed="false">
      <c r="A187" s="0" t="n">
        <v>181</v>
      </c>
      <c r="B187" s="0" t="s">
        <v>199</v>
      </c>
      <c r="C187" s="7" t="n">
        <v>126489842.290424</v>
      </c>
      <c r="D187" s="8" t="n">
        <f aca="false">(O187-E187)</f>
        <v>-3794772</v>
      </c>
      <c r="E187" s="9" t="n">
        <v>51423936</v>
      </c>
      <c r="F187" s="10" t="n">
        <v>45.43</v>
      </c>
      <c r="G187" s="9" t="n">
        <v>51423936</v>
      </c>
      <c r="H187" s="10" t="n">
        <v>43.58</v>
      </c>
      <c r="I187" s="9" t="n">
        <v>50935858</v>
      </c>
      <c r="J187" s="6" t="n">
        <v>41.95</v>
      </c>
      <c r="K187" s="7" t="n">
        <v>50935858</v>
      </c>
      <c r="L187" s="6" t="n">
        <v>40.45</v>
      </c>
      <c r="M187" s="9" t="n">
        <v>49340661</v>
      </c>
      <c r="N187" s="6" t="n">
        <v>39.01</v>
      </c>
      <c r="O187" s="9" t="n">
        <v>47629164</v>
      </c>
      <c r="P187" s="6" t="n">
        <v>37.65</v>
      </c>
    </row>
    <row r="188" customFormat="false" ht="14.5" hidden="false" customHeight="false" outlineLevel="0" collapsed="false">
      <c r="A188" s="0" t="n">
        <v>182</v>
      </c>
      <c r="B188" s="0" t="s">
        <v>200</v>
      </c>
      <c r="C188" s="7" t="n">
        <v>48588258.2950431</v>
      </c>
      <c r="D188" s="8" t="n">
        <f aca="false">(O188-E188)</f>
        <v>-2469349</v>
      </c>
      <c r="E188" s="9" t="n">
        <v>24714150</v>
      </c>
      <c r="F188" s="10" t="n">
        <v>55.24</v>
      </c>
      <c r="G188" s="9" t="n">
        <v>24714150</v>
      </c>
      <c r="H188" s="10" t="n">
        <v>52.98</v>
      </c>
      <c r="I188" s="9" t="n">
        <v>24478328</v>
      </c>
      <c r="J188" s="6" t="n">
        <v>51.01</v>
      </c>
      <c r="K188" s="7" t="n">
        <v>23896466</v>
      </c>
      <c r="L188" s="6" t="n">
        <v>49.18</v>
      </c>
      <c r="M188" s="9" t="n">
        <v>23044142</v>
      </c>
      <c r="N188" s="6" t="n">
        <v>47.43</v>
      </c>
      <c r="O188" s="9" t="n">
        <v>22244801</v>
      </c>
      <c r="P188" s="6" t="n">
        <v>45.78</v>
      </c>
    </row>
    <row r="189" customFormat="false" ht="14.5" hidden="false" customHeight="false" outlineLevel="0" collapsed="false">
      <c r="A189" s="0" t="n">
        <v>183</v>
      </c>
      <c r="B189" s="0" t="s">
        <v>201</v>
      </c>
      <c r="C189" s="7" t="n">
        <v>425235.581216641</v>
      </c>
      <c r="D189" s="8" t="n">
        <f aca="false">(O189-E189)</f>
        <v>0</v>
      </c>
      <c r="E189" s="9" t="n">
        <v>289148</v>
      </c>
      <c r="F189" s="10" t="n">
        <v>82.5</v>
      </c>
      <c r="G189" s="9" t="n">
        <v>289148</v>
      </c>
      <c r="H189" s="10" t="n">
        <v>82.5</v>
      </c>
      <c r="I189" s="9" t="n">
        <v>289148</v>
      </c>
      <c r="J189" s="6" t="n">
        <v>82.5</v>
      </c>
      <c r="K189" s="7" t="n">
        <v>289148</v>
      </c>
      <c r="L189" s="6" t="n">
        <v>82.5</v>
      </c>
      <c r="M189" s="9" t="n">
        <v>289148</v>
      </c>
      <c r="N189" s="6" t="n">
        <v>82.5</v>
      </c>
      <c r="O189" s="9" t="n">
        <v>289148</v>
      </c>
      <c r="P189" s="6" t="n">
        <v>82.5</v>
      </c>
    </row>
    <row r="190" customFormat="false" ht="14.5" hidden="false" customHeight="false" outlineLevel="0" collapsed="false">
      <c r="A190" s="0" t="n">
        <v>184</v>
      </c>
      <c r="B190" s="0" t="s">
        <v>202</v>
      </c>
      <c r="C190" s="7" t="n">
        <v>16568065.3491682</v>
      </c>
      <c r="D190" s="8" t="n">
        <f aca="false">(O190-E190)</f>
        <v>0</v>
      </c>
      <c r="E190" s="9" t="n">
        <v>13668654</v>
      </c>
      <c r="F190" s="10" t="n">
        <v>82.5</v>
      </c>
      <c r="G190" s="9" t="n">
        <v>13668654</v>
      </c>
      <c r="H190" s="10" t="n">
        <v>82.5</v>
      </c>
      <c r="I190" s="9" t="n">
        <v>13668654</v>
      </c>
      <c r="J190" s="6" t="n">
        <v>82.5</v>
      </c>
      <c r="K190" s="7" t="n">
        <v>13668654</v>
      </c>
      <c r="L190" s="6" t="n">
        <v>82.5</v>
      </c>
      <c r="M190" s="9" t="n">
        <v>13668654</v>
      </c>
      <c r="N190" s="6" t="n">
        <v>82.5</v>
      </c>
      <c r="O190" s="9" t="n">
        <v>13668654</v>
      </c>
      <c r="P190" s="6" t="n">
        <v>82.5</v>
      </c>
    </row>
    <row r="191" customFormat="false" ht="14.5" hidden="false" customHeight="false" outlineLevel="0" collapsed="false">
      <c r="A191" s="0" t="n">
        <v>185</v>
      </c>
      <c r="B191" s="0" t="s">
        <v>203</v>
      </c>
      <c r="C191" s="7" t="n">
        <v>82340188.8685479</v>
      </c>
      <c r="D191" s="8" t="n">
        <f aca="false">(O191-E191)</f>
        <v>-3049283</v>
      </c>
      <c r="E191" s="9" t="n">
        <v>31641353</v>
      </c>
      <c r="F191" s="10" t="n">
        <v>41.9</v>
      </c>
      <c r="G191" s="9" t="n">
        <v>31343636</v>
      </c>
      <c r="H191" s="10" t="n">
        <v>40.19</v>
      </c>
      <c r="I191" s="9" t="n">
        <v>31343636</v>
      </c>
      <c r="J191" s="6" t="n">
        <v>38.69</v>
      </c>
      <c r="K191" s="7" t="n">
        <v>30715016</v>
      </c>
      <c r="L191" s="6" t="n">
        <v>37.3</v>
      </c>
      <c r="M191" s="9" t="n">
        <v>29619492</v>
      </c>
      <c r="N191" s="6" t="n">
        <v>35.97</v>
      </c>
      <c r="O191" s="9" t="n">
        <v>28592070</v>
      </c>
      <c r="P191" s="6" t="n">
        <v>34.72</v>
      </c>
    </row>
    <row r="192" customFormat="false" ht="14.5" hidden="false" customHeight="false" outlineLevel="0" collapsed="false">
      <c r="A192" s="0" t="n">
        <v>186</v>
      </c>
      <c r="B192" s="0" t="s">
        <v>204</v>
      </c>
      <c r="C192" s="7" t="n">
        <v>25104349.8166129</v>
      </c>
      <c r="D192" s="8" t="n">
        <f aca="false">(O192-E192)</f>
        <v>-1511203</v>
      </c>
      <c r="E192" s="9" t="n">
        <v>15415281</v>
      </c>
      <c r="F192" s="10" t="n">
        <v>66.83</v>
      </c>
      <c r="G192" s="9" t="n">
        <v>15415281</v>
      </c>
      <c r="H192" s="10" t="n">
        <v>64.1</v>
      </c>
      <c r="I192" s="9" t="n">
        <v>15268831</v>
      </c>
      <c r="J192" s="6" t="n">
        <v>61.71</v>
      </c>
      <c r="K192" s="7" t="n">
        <v>14936448</v>
      </c>
      <c r="L192" s="6" t="n">
        <v>59.5</v>
      </c>
      <c r="M192" s="9" t="n">
        <v>14403704</v>
      </c>
      <c r="N192" s="6" t="n">
        <v>57.38</v>
      </c>
      <c r="O192" s="9" t="n">
        <v>13904078</v>
      </c>
      <c r="P192" s="6" t="n">
        <v>55.39</v>
      </c>
    </row>
    <row r="193" customFormat="false" ht="14.5" hidden="false" customHeight="false" outlineLevel="0" collapsed="false">
      <c r="A193" s="0" t="n">
        <v>187</v>
      </c>
      <c r="B193" s="0" t="s">
        <v>205</v>
      </c>
      <c r="C193" s="7" t="n">
        <v>15286477.592868</v>
      </c>
      <c r="D193" s="8" t="n">
        <f aca="false">(O193-E193)</f>
        <v>-921184</v>
      </c>
      <c r="E193" s="9" t="n">
        <v>12611344</v>
      </c>
      <c r="F193" s="10" t="n">
        <v>82.5</v>
      </c>
      <c r="G193" s="9" t="n">
        <v>12611344</v>
      </c>
      <c r="H193" s="10" t="n">
        <v>82.5</v>
      </c>
      <c r="I193" s="9" t="n">
        <v>12611344</v>
      </c>
      <c r="J193" s="6" t="n">
        <v>82.5</v>
      </c>
      <c r="K193" s="7" t="n">
        <v>12558148</v>
      </c>
      <c r="L193" s="6" t="n">
        <v>82.15</v>
      </c>
      <c r="M193" s="9" t="n">
        <v>12110232</v>
      </c>
      <c r="N193" s="6" t="n">
        <v>79.22</v>
      </c>
      <c r="O193" s="9" t="n">
        <v>11690160</v>
      </c>
      <c r="P193" s="6" t="n">
        <v>76.47</v>
      </c>
    </row>
    <row r="194" customFormat="false" ht="14.5" hidden="false" customHeight="false" outlineLevel="0" collapsed="false">
      <c r="A194" s="0" t="n">
        <v>188</v>
      </c>
      <c r="B194" s="0" t="s">
        <v>206</v>
      </c>
      <c r="C194" s="7" t="n">
        <v>6176474.73745205</v>
      </c>
      <c r="D194" s="8" t="n">
        <f aca="false">(O194-E194)</f>
        <v>-291925</v>
      </c>
      <c r="E194" s="9" t="n">
        <v>2981344</v>
      </c>
      <c r="F194" s="10" t="n">
        <v>52.54</v>
      </c>
      <c r="G194" s="9" t="n">
        <v>2981344</v>
      </c>
      <c r="H194" s="10" t="n">
        <v>50.39</v>
      </c>
      <c r="I194" s="9" t="n">
        <v>2952915</v>
      </c>
      <c r="J194" s="6" t="n">
        <v>48.51</v>
      </c>
      <c r="K194" s="7" t="n">
        <v>2889107</v>
      </c>
      <c r="L194" s="6" t="n">
        <v>46.78</v>
      </c>
      <c r="M194" s="9" t="n">
        <v>2786060</v>
      </c>
      <c r="N194" s="6" t="n">
        <v>45.11</v>
      </c>
      <c r="O194" s="9" t="n">
        <v>2689419</v>
      </c>
      <c r="P194" s="6" t="n">
        <v>43.54</v>
      </c>
    </row>
    <row r="195" customFormat="false" ht="14.5" hidden="false" customHeight="false" outlineLevel="0" collapsed="false">
      <c r="A195" s="0" t="n">
        <v>189</v>
      </c>
      <c r="B195" s="0" t="s">
        <v>207</v>
      </c>
      <c r="C195" s="7" t="n">
        <v>56631891.700077</v>
      </c>
      <c r="D195" s="8" t="n">
        <f aca="false">(O195-E195)</f>
        <v>0</v>
      </c>
      <c r="E195" s="9" t="n">
        <v>45522117</v>
      </c>
      <c r="F195" s="10" t="n">
        <v>82.5</v>
      </c>
      <c r="G195" s="9" t="n">
        <v>45522117</v>
      </c>
      <c r="H195" s="10" t="n">
        <v>82.5</v>
      </c>
      <c r="I195" s="9" t="n">
        <v>45522117</v>
      </c>
      <c r="J195" s="6" t="n">
        <v>82.5</v>
      </c>
      <c r="K195" s="7" t="n">
        <v>45522117</v>
      </c>
      <c r="L195" s="6" t="n">
        <v>82.5</v>
      </c>
      <c r="M195" s="9" t="n">
        <v>45522117</v>
      </c>
      <c r="N195" s="6" t="n">
        <v>82.5</v>
      </c>
      <c r="O195" s="9" t="n">
        <v>45522117</v>
      </c>
      <c r="P195" s="6" t="n">
        <v>82.5</v>
      </c>
    </row>
    <row r="196" customFormat="false" ht="14.5" hidden="false" customHeight="false" outlineLevel="0" collapsed="false">
      <c r="A196" s="0" t="n">
        <v>190</v>
      </c>
      <c r="B196" s="0" t="s">
        <v>208</v>
      </c>
      <c r="C196" s="7" t="n">
        <v>259171.203985434</v>
      </c>
      <c r="D196" s="8" t="n">
        <f aca="false">(O196-E196)</f>
        <v>-3338</v>
      </c>
      <c r="E196" s="9" t="n">
        <v>118916</v>
      </c>
      <c r="F196" s="10" t="n">
        <v>53.81</v>
      </c>
      <c r="G196" s="9" t="n">
        <v>117787</v>
      </c>
      <c r="H196" s="10" t="n">
        <v>51.61</v>
      </c>
      <c r="I196" s="9" t="n">
        <v>117787</v>
      </c>
      <c r="J196" s="6" t="n">
        <v>49.68</v>
      </c>
      <c r="K196" s="7" t="n">
        <v>117787</v>
      </c>
      <c r="L196" s="6" t="n">
        <v>47.91</v>
      </c>
      <c r="M196" s="9" t="n">
        <v>116658</v>
      </c>
      <c r="N196" s="6" t="n">
        <v>46.2</v>
      </c>
      <c r="O196" s="9" t="n">
        <v>115578</v>
      </c>
      <c r="P196" s="6" t="n">
        <v>44.6</v>
      </c>
    </row>
    <row r="197" customFormat="false" ht="14.5" hidden="false" customHeight="false" outlineLevel="0" collapsed="false">
      <c r="A197" s="0" t="n">
        <v>191</v>
      </c>
      <c r="B197" s="0" t="s">
        <v>209</v>
      </c>
      <c r="C197" s="7" t="n">
        <v>13766041.7397916</v>
      </c>
      <c r="D197" s="8" t="n">
        <f aca="false">(O197-E197)</f>
        <v>-1080947</v>
      </c>
      <c r="E197" s="9" t="n">
        <v>7674355</v>
      </c>
      <c r="F197" s="10" t="n">
        <v>57.79</v>
      </c>
      <c r="G197" s="9" t="n">
        <v>7630411</v>
      </c>
      <c r="H197" s="10" t="n">
        <v>55.43</v>
      </c>
      <c r="I197" s="9" t="n">
        <v>7345789</v>
      </c>
      <c r="J197" s="6" t="n">
        <v>53.36</v>
      </c>
      <c r="K197" s="7" t="n">
        <v>7082965</v>
      </c>
      <c r="L197" s="6" t="n">
        <v>51.45</v>
      </c>
      <c r="M197" s="9" t="n">
        <v>6830334</v>
      </c>
      <c r="N197" s="6" t="n">
        <v>49.62</v>
      </c>
      <c r="O197" s="9" t="n">
        <v>6593408</v>
      </c>
      <c r="P197" s="6" t="n">
        <v>47.9</v>
      </c>
    </row>
    <row r="198" customFormat="false" ht="14.5" hidden="false" customHeight="false" outlineLevel="0" collapsed="false">
      <c r="A198" s="0" t="n">
        <v>192</v>
      </c>
      <c r="B198" s="0" t="s">
        <v>210</v>
      </c>
      <c r="C198" s="7" t="n">
        <v>15188951.3259325</v>
      </c>
      <c r="D198" s="8" t="n">
        <f aca="false">(O198-E198)</f>
        <v>-896214</v>
      </c>
      <c r="E198" s="9" t="n">
        <v>7039520</v>
      </c>
      <c r="F198" s="10" t="n">
        <v>48.8</v>
      </c>
      <c r="G198" s="9" t="n">
        <v>6972163</v>
      </c>
      <c r="H198" s="10" t="n">
        <v>46.81</v>
      </c>
      <c r="I198" s="9" t="n">
        <v>6844325</v>
      </c>
      <c r="J198" s="6" t="n">
        <v>45.06</v>
      </c>
      <c r="K198" s="7" t="n">
        <v>6599443</v>
      </c>
      <c r="L198" s="6" t="n">
        <v>43.45</v>
      </c>
      <c r="M198" s="9" t="n">
        <v>6364058</v>
      </c>
      <c r="N198" s="6" t="n">
        <v>41.9</v>
      </c>
      <c r="O198" s="9" t="n">
        <v>6143306</v>
      </c>
      <c r="P198" s="6" t="n">
        <v>40.45</v>
      </c>
    </row>
    <row r="199" customFormat="false" ht="14.5" hidden="false" customHeight="false" outlineLevel="0" collapsed="false">
      <c r="A199" s="0" t="n">
        <v>193</v>
      </c>
      <c r="B199" s="0" t="s">
        <v>211</v>
      </c>
      <c r="C199" s="7" t="n">
        <v>1213819.93379356</v>
      </c>
      <c r="D199" s="8" t="n">
        <f aca="false">(O199-E199)</f>
        <v>0</v>
      </c>
      <c r="E199" s="9" t="n">
        <v>1001401</v>
      </c>
      <c r="F199" s="10" t="n">
        <v>82.5</v>
      </c>
      <c r="G199" s="9" t="n">
        <v>1001401</v>
      </c>
      <c r="H199" s="10" t="n">
        <v>82.5</v>
      </c>
      <c r="I199" s="9" t="n">
        <v>1001401</v>
      </c>
      <c r="J199" s="6" t="n">
        <v>82.5</v>
      </c>
      <c r="K199" s="7" t="n">
        <v>1001401</v>
      </c>
      <c r="L199" s="6" t="n">
        <v>82.5</v>
      </c>
      <c r="M199" s="9" t="n">
        <v>1001401</v>
      </c>
      <c r="N199" s="6" t="n">
        <v>82.5</v>
      </c>
      <c r="O199" s="9" t="n">
        <v>1001401</v>
      </c>
      <c r="P199" s="6" t="n">
        <v>82.5</v>
      </c>
    </row>
    <row r="200" customFormat="false" ht="14.5" hidden="false" customHeight="false" outlineLevel="0" collapsed="false">
      <c r="A200" s="0" t="n">
        <v>194</v>
      </c>
      <c r="B200" s="0" t="s">
        <v>212</v>
      </c>
      <c r="C200" s="7" t="n">
        <v>1093205.48526105</v>
      </c>
      <c r="D200" s="8" t="n">
        <f aca="false">(O200-E200)</f>
        <v>-39837</v>
      </c>
      <c r="E200" s="9" t="n">
        <v>847449</v>
      </c>
      <c r="F200" s="10" t="n">
        <v>82.5</v>
      </c>
      <c r="G200" s="9" t="n">
        <v>847449</v>
      </c>
      <c r="H200" s="10" t="n">
        <v>82.5</v>
      </c>
      <c r="I200" s="9" t="n">
        <v>847449</v>
      </c>
      <c r="J200" s="6" t="n">
        <v>82.31</v>
      </c>
      <c r="K200" s="7" t="n">
        <v>847449</v>
      </c>
      <c r="L200" s="6" t="n">
        <v>79.36</v>
      </c>
      <c r="M200" s="9" t="n">
        <v>836633</v>
      </c>
      <c r="N200" s="6" t="n">
        <v>76.53</v>
      </c>
      <c r="O200" s="9" t="n">
        <v>807612</v>
      </c>
      <c r="P200" s="6" t="n">
        <v>73.88</v>
      </c>
    </row>
    <row r="201" customFormat="false" ht="14.5" hidden="false" customHeight="false" outlineLevel="0" collapsed="false">
      <c r="A201" s="0" t="n">
        <v>195</v>
      </c>
      <c r="B201" s="0" t="s">
        <v>213</v>
      </c>
      <c r="C201" s="7" t="n">
        <v>71641.61</v>
      </c>
      <c r="D201" s="8" t="n">
        <f aca="false">(O201-E201)</f>
        <v>0</v>
      </c>
      <c r="E201" s="9" t="n">
        <v>59104</v>
      </c>
      <c r="F201" s="10" t="n">
        <v>82.5</v>
      </c>
      <c r="G201" s="9" t="n">
        <v>59104</v>
      </c>
      <c r="H201" s="10" t="n">
        <v>82.5</v>
      </c>
      <c r="I201" s="9" t="n">
        <v>59104</v>
      </c>
      <c r="J201" s="6" t="n">
        <v>82.5</v>
      </c>
      <c r="K201" s="7" t="n">
        <v>59104</v>
      </c>
      <c r="L201" s="6" t="n">
        <v>82.5</v>
      </c>
      <c r="M201" s="9" t="n">
        <v>59104</v>
      </c>
      <c r="N201" s="6" t="n">
        <v>82.5</v>
      </c>
      <c r="O201" s="9" t="n">
        <v>59104</v>
      </c>
      <c r="P201" s="6" t="n">
        <v>82.5</v>
      </c>
    </row>
    <row r="202" customFormat="false" ht="14.5" hidden="false" customHeight="false" outlineLevel="0" collapsed="false">
      <c r="A202" s="0" t="n">
        <v>196</v>
      </c>
      <c r="B202" s="0" t="s">
        <v>214</v>
      </c>
      <c r="C202" s="7" t="n">
        <v>3187006.12804281</v>
      </c>
      <c r="D202" s="8" t="n">
        <f aca="false">(O202-E202)</f>
        <v>0</v>
      </c>
      <c r="E202" s="9" t="n">
        <v>2629280</v>
      </c>
      <c r="F202" s="10" t="n">
        <v>82.5</v>
      </c>
      <c r="G202" s="9" t="n">
        <v>2629280</v>
      </c>
      <c r="H202" s="10" t="n">
        <v>82.5</v>
      </c>
      <c r="I202" s="9" t="n">
        <v>2629280</v>
      </c>
      <c r="J202" s="6" t="n">
        <v>82.5</v>
      </c>
      <c r="K202" s="7" t="n">
        <v>2629280</v>
      </c>
      <c r="L202" s="6" t="n">
        <v>82.5</v>
      </c>
      <c r="M202" s="9" t="n">
        <v>2629280</v>
      </c>
      <c r="N202" s="6" t="n">
        <v>82.5</v>
      </c>
      <c r="O202" s="9" t="n">
        <v>2629280</v>
      </c>
      <c r="P202" s="6" t="n">
        <v>82.5</v>
      </c>
    </row>
    <row r="203" customFormat="false" ht="14.5" hidden="false" customHeight="false" outlineLevel="0" collapsed="false">
      <c r="A203" s="0" t="n">
        <v>197</v>
      </c>
      <c r="B203" s="0" t="s">
        <v>215</v>
      </c>
      <c r="C203" s="7" t="n">
        <v>25535123.51</v>
      </c>
      <c r="D203" s="8" t="n">
        <f aca="false">(O203-E203)</f>
        <v>0</v>
      </c>
      <c r="E203" s="9" t="n">
        <v>21066477</v>
      </c>
      <c r="F203" s="10" t="n">
        <v>82.5</v>
      </c>
      <c r="G203" s="9" t="n">
        <v>21066477</v>
      </c>
      <c r="H203" s="10" t="n">
        <v>82.5</v>
      </c>
      <c r="I203" s="9" t="n">
        <v>21066477</v>
      </c>
      <c r="J203" s="6" t="n">
        <v>82.5</v>
      </c>
      <c r="K203" s="7" t="n">
        <v>21066477</v>
      </c>
      <c r="L203" s="6" t="n">
        <v>82.5</v>
      </c>
      <c r="M203" s="9" t="n">
        <v>21066477</v>
      </c>
      <c r="N203" s="6" t="n">
        <v>82.5</v>
      </c>
      <c r="O203" s="9" t="n">
        <v>21066477</v>
      </c>
      <c r="P203" s="6" t="n">
        <v>82.5</v>
      </c>
    </row>
    <row r="204" customFormat="false" ht="14.5" hidden="false" customHeight="false" outlineLevel="0" collapsed="false">
      <c r="A204" s="0" t="n">
        <v>198</v>
      </c>
      <c r="B204" s="0" t="s">
        <v>216</v>
      </c>
      <c r="C204" s="7" t="n">
        <v>69151927.246726</v>
      </c>
      <c r="D204" s="8" t="n">
        <f aca="false">(O204-E204)</f>
        <v>0</v>
      </c>
      <c r="E204" s="9" t="n">
        <v>55811396</v>
      </c>
      <c r="F204" s="10" t="n">
        <v>82.5</v>
      </c>
      <c r="G204" s="9" t="n">
        <v>55811396</v>
      </c>
      <c r="H204" s="10" t="n">
        <v>82.5</v>
      </c>
      <c r="I204" s="9" t="n">
        <v>55811396</v>
      </c>
      <c r="J204" s="6" t="n">
        <v>82.5</v>
      </c>
      <c r="K204" s="7" t="n">
        <v>55811396</v>
      </c>
      <c r="L204" s="6" t="n">
        <v>82.5</v>
      </c>
      <c r="M204" s="9" t="n">
        <v>55811396</v>
      </c>
      <c r="N204" s="6" t="n">
        <v>82.5</v>
      </c>
      <c r="O204" s="9" t="n">
        <v>55811396</v>
      </c>
      <c r="P204" s="6" t="n">
        <v>82.5</v>
      </c>
    </row>
    <row r="205" customFormat="false" ht="14.5" hidden="false" customHeight="false" outlineLevel="0" collapsed="false">
      <c r="A205" s="0" t="n">
        <v>199</v>
      </c>
      <c r="B205" s="0" t="s">
        <v>217</v>
      </c>
      <c r="C205" s="7" t="n">
        <v>73813098.7587147</v>
      </c>
      <c r="D205" s="8" t="n">
        <f aca="false">(O205-E205)</f>
        <v>0</v>
      </c>
      <c r="E205" s="9" t="n">
        <v>60895806</v>
      </c>
      <c r="F205" s="10" t="n">
        <v>82.5</v>
      </c>
      <c r="G205" s="9" t="n">
        <v>60895806</v>
      </c>
      <c r="H205" s="10" t="n">
        <v>82.5</v>
      </c>
      <c r="I205" s="9" t="n">
        <v>60895806</v>
      </c>
      <c r="J205" s="6" t="n">
        <v>82.5</v>
      </c>
      <c r="K205" s="7" t="n">
        <v>60895806</v>
      </c>
      <c r="L205" s="6" t="n">
        <v>82.5</v>
      </c>
      <c r="M205" s="9" t="n">
        <v>60895806</v>
      </c>
      <c r="N205" s="6" t="n">
        <v>82.5</v>
      </c>
      <c r="O205" s="9" t="n">
        <v>60895806</v>
      </c>
      <c r="P205" s="6" t="n">
        <v>82.5</v>
      </c>
    </row>
    <row r="206" customFormat="false" ht="14.5" hidden="false" customHeight="false" outlineLevel="0" collapsed="false">
      <c r="A206" s="0" t="n">
        <v>200</v>
      </c>
      <c r="B206" s="0" t="s">
        <v>218</v>
      </c>
      <c r="C206" s="7" t="n">
        <v>183449.93</v>
      </c>
      <c r="D206" s="8" t="n">
        <f aca="false">(O206-E206)</f>
        <v>0</v>
      </c>
      <c r="E206" s="9" t="n">
        <v>151346</v>
      </c>
      <c r="F206" s="10" t="n">
        <v>82.5</v>
      </c>
      <c r="G206" s="9" t="n">
        <v>151346</v>
      </c>
      <c r="H206" s="10" t="n">
        <v>82.5</v>
      </c>
      <c r="I206" s="9" t="n">
        <v>151346</v>
      </c>
      <c r="J206" s="6" t="n">
        <v>82.5</v>
      </c>
      <c r="K206" s="7" t="n">
        <v>151346</v>
      </c>
      <c r="L206" s="6" t="n">
        <v>82.5</v>
      </c>
      <c r="M206" s="9" t="n">
        <v>151346</v>
      </c>
      <c r="N206" s="6" t="n">
        <v>82.5</v>
      </c>
      <c r="O206" s="9" t="n">
        <v>151346</v>
      </c>
      <c r="P206" s="6" t="n">
        <v>82.5</v>
      </c>
    </row>
    <row r="207" customFormat="false" ht="14.5" hidden="false" customHeight="false" outlineLevel="0" collapsed="false">
      <c r="A207" s="0" t="n">
        <v>201</v>
      </c>
      <c r="B207" s="0" t="s">
        <v>219</v>
      </c>
      <c r="C207" s="7" t="n">
        <v>313501021.175281</v>
      </c>
      <c r="D207" s="8" t="n">
        <f aca="false">(O207-E207)</f>
        <v>0</v>
      </c>
      <c r="E207" s="9" t="n">
        <v>43524828</v>
      </c>
      <c r="F207" s="10" t="n">
        <v>20</v>
      </c>
      <c r="G207" s="9" t="n">
        <v>43524828</v>
      </c>
      <c r="H207" s="10" t="n">
        <v>19.18</v>
      </c>
      <c r="I207" s="9" t="n">
        <v>43524828</v>
      </c>
      <c r="J207" s="6" t="n">
        <v>18.47</v>
      </c>
      <c r="K207" s="7" t="n">
        <v>43524828</v>
      </c>
      <c r="L207" s="6" t="n">
        <v>17.81</v>
      </c>
      <c r="M207" s="9" t="n">
        <v>43524828</v>
      </c>
      <c r="N207" s="6" t="n">
        <v>17.17</v>
      </c>
      <c r="O207" s="9" t="n">
        <v>43524828</v>
      </c>
      <c r="P207" s="6" t="n">
        <v>16.58</v>
      </c>
    </row>
    <row r="208" customFormat="false" ht="14.5" hidden="false" customHeight="false" outlineLevel="0" collapsed="false">
      <c r="A208" s="0" t="n">
        <v>202</v>
      </c>
      <c r="B208" s="0" t="s">
        <v>220</v>
      </c>
      <c r="C208" s="7" t="n">
        <v>1711097.23275945</v>
      </c>
      <c r="D208" s="8" t="n">
        <f aca="false">(O208-E208)</f>
        <v>-147051</v>
      </c>
      <c r="E208" s="9" t="n">
        <v>1128046</v>
      </c>
      <c r="F208" s="10" t="n">
        <v>69.18</v>
      </c>
      <c r="G208" s="9" t="n">
        <v>1117261</v>
      </c>
      <c r="H208" s="10" t="n">
        <v>66.35</v>
      </c>
      <c r="I208" s="9" t="n">
        <v>1092938</v>
      </c>
      <c r="J208" s="6" t="n">
        <v>63.87</v>
      </c>
      <c r="K208" s="7" t="n">
        <v>1053834</v>
      </c>
      <c r="L208" s="6" t="n">
        <v>61.59</v>
      </c>
      <c r="M208" s="9" t="n">
        <v>1016246</v>
      </c>
      <c r="N208" s="6" t="n">
        <v>59.39</v>
      </c>
      <c r="O208" s="9" t="n">
        <v>980995</v>
      </c>
      <c r="P208" s="6" t="n">
        <v>57.33</v>
      </c>
    </row>
    <row r="209" customFormat="false" ht="14.5" hidden="false" customHeight="false" outlineLevel="0" collapsed="false">
      <c r="A209" s="0" t="n">
        <v>203</v>
      </c>
      <c r="B209" s="0" t="s">
        <v>221</v>
      </c>
      <c r="C209" s="7" t="n">
        <v>9020966.61299315</v>
      </c>
      <c r="D209" s="8" t="n">
        <f aca="false">(O209-E209)</f>
        <v>0</v>
      </c>
      <c r="E209" s="9" t="n">
        <v>7442297</v>
      </c>
      <c r="F209" s="10" t="n">
        <v>82.5</v>
      </c>
      <c r="G209" s="9" t="n">
        <v>7442297</v>
      </c>
      <c r="H209" s="10" t="n">
        <v>82.5</v>
      </c>
      <c r="I209" s="9" t="n">
        <v>7442297</v>
      </c>
      <c r="J209" s="6" t="n">
        <v>82.5</v>
      </c>
      <c r="K209" s="7" t="n">
        <v>7442297</v>
      </c>
      <c r="L209" s="6" t="n">
        <v>82.5</v>
      </c>
      <c r="M209" s="9" t="n">
        <v>7442297</v>
      </c>
      <c r="N209" s="6" t="n">
        <v>82.5</v>
      </c>
      <c r="O209" s="9" t="n">
        <v>7442297</v>
      </c>
      <c r="P209" s="6" t="n">
        <v>82.5</v>
      </c>
    </row>
    <row r="210" customFormat="false" ht="14.5" hidden="false" customHeight="false" outlineLevel="0" collapsed="false">
      <c r="A210" s="0" t="n">
        <v>204</v>
      </c>
      <c r="B210" s="0" t="s">
        <v>222</v>
      </c>
      <c r="C210" s="7" t="n">
        <v>28196432.7776298</v>
      </c>
      <c r="D210" s="8" t="n">
        <f aca="false">(O210-E210)</f>
        <v>0</v>
      </c>
      <c r="E210" s="9" t="n">
        <v>23226567</v>
      </c>
      <c r="F210" s="10" t="n">
        <v>82.5</v>
      </c>
      <c r="G210" s="9" t="n">
        <v>23226567</v>
      </c>
      <c r="H210" s="10" t="n">
        <v>82.5</v>
      </c>
      <c r="I210" s="9" t="n">
        <v>23226567</v>
      </c>
      <c r="J210" s="6" t="n">
        <v>82.5</v>
      </c>
      <c r="K210" s="7" t="n">
        <v>23226567</v>
      </c>
      <c r="L210" s="6" t="n">
        <v>82.5</v>
      </c>
      <c r="M210" s="9" t="n">
        <v>23226567</v>
      </c>
      <c r="N210" s="6" t="n">
        <v>82.5</v>
      </c>
      <c r="O210" s="9" t="n">
        <v>23226567</v>
      </c>
      <c r="P210" s="6" t="n">
        <v>82.5</v>
      </c>
    </row>
    <row r="211" customFormat="false" ht="14.5" hidden="false" customHeight="false" outlineLevel="0" collapsed="false">
      <c r="A211" s="0" t="n">
        <v>205</v>
      </c>
      <c r="B211" s="0" t="s">
        <v>223</v>
      </c>
      <c r="C211" s="7" t="n">
        <v>1562618.76530679</v>
      </c>
      <c r="D211" s="8" t="n">
        <f aca="false">(O211-E211)</f>
        <v>0</v>
      </c>
      <c r="E211" s="9" t="n">
        <v>1289160</v>
      </c>
      <c r="F211" s="10" t="n">
        <v>82.5</v>
      </c>
      <c r="G211" s="9" t="n">
        <v>1289160</v>
      </c>
      <c r="H211" s="10" t="n">
        <v>82.5</v>
      </c>
      <c r="I211" s="9" t="n">
        <v>1289160</v>
      </c>
      <c r="J211" s="6" t="n">
        <v>82.5</v>
      </c>
      <c r="K211" s="7" t="n">
        <v>1289160</v>
      </c>
      <c r="L211" s="6" t="n">
        <v>82.5</v>
      </c>
      <c r="M211" s="9" t="n">
        <v>1289160</v>
      </c>
      <c r="N211" s="6" t="n">
        <v>82.5</v>
      </c>
      <c r="O211" s="9" t="n">
        <v>1289160</v>
      </c>
      <c r="P211" s="6" t="n">
        <v>82.5</v>
      </c>
    </row>
    <row r="212" customFormat="false" ht="14.5" hidden="false" customHeight="false" outlineLevel="0" collapsed="false">
      <c r="A212" s="0" t="n">
        <v>206</v>
      </c>
      <c r="B212" s="0" t="s">
        <v>224</v>
      </c>
      <c r="C212" s="7" t="n">
        <v>1401358.2881666</v>
      </c>
      <c r="D212" s="8" t="n">
        <f aca="false">(O212-E212)</f>
        <v>-99421</v>
      </c>
      <c r="E212" s="9" t="n">
        <v>897397</v>
      </c>
      <c r="F212" s="10" t="n">
        <v>68.71</v>
      </c>
      <c r="G212" s="9" t="n">
        <v>888741</v>
      </c>
      <c r="H212" s="10" t="n">
        <v>65.9</v>
      </c>
      <c r="I212" s="9" t="n">
        <v>888741</v>
      </c>
      <c r="J212" s="6" t="n">
        <v>63.44</v>
      </c>
      <c r="K212" s="7" t="n">
        <v>857226</v>
      </c>
      <c r="L212" s="6" t="n">
        <v>61.17</v>
      </c>
      <c r="M212" s="9" t="n">
        <v>826651</v>
      </c>
      <c r="N212" s="6" t="n">
        <v>58.99</v>
      </c>
      <c r="O212" s="9" t="n">
        <v>797976</v>
      </c>
      <c r="P212" s="6" t="n">
        <v>56.94</v>
      </c>
    </row>
    <row r="213" customFormat="false" ht="14.5" hidden="false" customHeight="false" outlineLevel="0" collapsed="false">
      <c r="A213" s="0" t="n">
        <v>207</v>
      </c>
      <c r="B213" s="0" t="s">
        <v>225</v>
      </c>
      <c r="C213" s="7" t="n">
        <v>159609730.3702</v>
      </c>
      <c r="D213" s="8" t="n">
        <f aca="false">(O213-E213)</f>
        <v>0</v>
      </c>
      <c r="E213" s="9" t="n">
        <v>131678028</v>
      </c>
      <c r="F213" s="10" t="n">
        <v>82.5</v>
      </c>
      <c r="G213" s="9" t="n">
        <v>131678028</v>
      </c>
      <c r="H213" s="10" t="n">
        <v>82.5</v>
      </c>
      <c r="I213" s="9" t="n">
        <v>131678028</v>
      </c>
      <c r="J213" s="6" t="n">
        <v>82.5</v>
      </c>
      <c r="K213" s="7" t="n">
        <v>131678028</v>
      </c>
      <c r="L213" s="6" t="n">
        <v>82.5</v>
      </c>
      <c r="M213" s="9" t="n">
        <v>131678028</v>
      </c>
      <c r="N213" s="6" t="n">
        <v>82.5</v>
      </c>
      <c r="O213" s="9" t="n">
        <v>131678028</v>
      </c>
      <c r="P213" s="6" t="n">
        <v>82.5</v>
      </c>
    </row>
    <row r="214" customFormat="false" ht="14.5" hidden="false" customHeight="false" outlineLevel="0" collapsed="false">
      <c r="A214" s="0" t="n">
        <v>208</v>
      </c>
      <c r="B214" s="0" t="s">
        <v>226</v>
      </c>
      <c r="C214" s="7" t="n">
        <v>22961642.4544472</v>
      </c>
      <c r="D214" s="8" t="n">
        <f aca="false">(O214-E214)</f>
        <v>-658180</v>
      </c>
      <c r="E214" s="9" t="n">
        <v>17888396</v>
      </c>
      <c r="F214" s="10" t="n">
        <v>82.5</v>
      </c>
      <c r="G214" s="9" t="n">
        <v>17888396</v>
      </c>
      <c r="H214" s="10" t="n">
        <v>82.5</v>
      </c>
      <c r="I214" s="9" t="n">
        <v>17888396</v>
      </c>
      <c r="J214" s="6" t="n">
        <v>82.5</v>
      </c>
      <c r="K214" s="7" t="n">
        <v>17888396</v>
      </c>
      <c r="L214" s="6" t="n">
        <v>80.61</v>
      </c>
      <c r="M214" s="9" t="n">
        <v>17719223</v>
      </c>
      <c r="N214" s="6" t="n">
        <v>77.74</v>
      </c>
      <c r="O214" s="9" t="n">
        <v>17230216</v>
      </c>
      <c r="P214" s="6" t="n">
        <v>75.04</v>
      </c>
    </row>
    <row r="215" customFormat="false" ht="14.5" hidden="false" customHeight="false" outlineLevel="0" collapsed="false">
      <c r="A215" s="0" t="n">
        <v>209</v>
      </c>
      <c r="B215" s="0" t="s">
        <v>227</v>
      </c>
      <c r="C215" s="7" t="n">
        <v>25748604.746618</v>
      </c>
      <c r="D215" s="8" t="n">
        <f aca="false">(O215-E215)</f>
        <v>-792632</v>
      </c>
      <c r="E215" s="9" t="n">
        <v>6683795</v>
      </c>
      <c r="F215" s="10" t="n">
        <v>27.61</v>
      </c>
      <c r="G215" s="9" t="n">
        <v>6683795</v>
      </c>
      <c r="H215" s="10" t="n">
        <v>26.48</v>
      </c>
      <c r="I215" s="9" t="n">
        <v>6563410</v>
      </c>
      <c r="J215" s="6" t="n">
        <v>25.49</v>
      </c>
      <c r="K215" s="7" t="n">
        <v>6328579</v>
      </c>
      <c r="L215" s="6" t="n">
        <v>24.58</v>
      </c>
      <c r="M215" s="9" t="n">
        <v>6102855</v>
      </c>
      <c r="N215" s="6" t="n">
        <v>23.7</v>
      </c>
      <c r="O215" s="9" t="n">
        <v>5891163</v>
      </c>
      <c r="P215" s="6" t="n">
        <v>22.88</v>
      </c>
    </row>
    <row r="216" customFormat="false" ht="14.5" hidden="false" customHeight="false" outlineLevel="0" collapsed="false">
      <c r="A216" s="0" t="n">
        <v>210</v>
      </c>
      <c r="B216" s="0" t="s">
        <v>228</v>
      </c>
      <c r="C216" s="7" t="n">
        <v>39772534.7</v>
      </c>
      <c r="D216" s="8" t="n">
        <f aca="false">(O216-E216)</f>
        <v>-2479773</v>
      </c>
      <c r="E216" s="9" t="n">
        <v>32138971</v>
      </c>
      <c r="F216" s="10" t="n">
        <v>82.5</v>
      </c>
      <c r="G216" s="9" t="n">
        <v>32138971</v>
      </c>
      <c r="H216" s="10" t="n">
        <v>82.5</v>
      </c>
      <c r="I216" s="9" t="n">
        <v>32138971</v>
      </c>
      <c r="J216" s="6" t="n">
        <v>82.5</v>
      </c>
      <c r="K216" s="7" t="n">
        <v>31861377</v>
      </c>
      <c r="L216" s="6" t="n">
        <v>80.11</v>
      </c>
      <c r="M216" s="9" t="n">
        <v>30724966</v>
      </c>
      <c r="N216" s="6" t="n">
        <v>77.25</v>
      </c>
      <c r="O216" s="9" t="n">
        <v>29659198</v>
      </c>
      <c r="P216" s="6" t="n">
        <v>74.57</v>
      </c>
    </row>
    <row r="217" customFormat="false" ht="14.5" hidden="false" customHeight="false" outlineLevel="0" collapsed="false">
      <c r="A217" s="0" t="n">
        <v>211</v>
      </c>
      <c r="B217" s="0" t="s">
        <v>229</v>
      </c>
      <c r="C217" s="7" t="n">
        <v>59954111.4166645</v>
      </c>
      <c r="D217" s="8" t="n">
        <f aca="false">(O217-E217)</f>
        <v>0</v>
      </c>
      <c r="E217" s="9" t="n">
        <v>48289699</v>
      </c>
      <c r="F217" s="10" t="n">
        <v>82.5</v>
      </c>
      <c r="G217" s="9" t="n">
        <v>48289699</v>
      </c>
      <c r="H217" s="10" t="n">
        <v>82.5</v>
      </c>
      <c r="I217" s="9" t="n">
        <v>48289699</v>
      </c>
      <c r="J217" s="6" t="n">
        <v>82.5</v>
      </c>
      <c r="K217" s="7" t="n">
        <v>48289699</v>
      </c>
      <c r="L217" s="6" t="n">
        <v>82.5</v>
      </c>
      <c r="M217" s="9" t="n">
        <v>48289699</v>
      </c>
      <c r="N217" s="6" t="n">
        <v>82.5</v>
      </c>
      <c r="O217" s="9" t="n">
        <v>48289699</v>
      </c>
      <c r="P217" s="6" t="n">
        <v>82.5</v>
      </c>
    </row>
    <row r="218" customFormat="false" ht="14.5" hidden="false" customHeight="false" outlineLevel="0" collapsed="false">
      <c r="A218" s="0" t="n">
        <v>212</v>
      </c>
      <c r="B218" s="0" t="s">
        <v>230</v>
      </c>
      <c r="C218" s="7" t="n">
        <v>57861865.1735935</v>
      </c>
      <c r="D218" s="8" t="n">
        <f aca="false">(O218-E218)</f>
        <v>-2161567</v>
      </c>
      <c r="E218" s="9" t="n">
        <v>37877201</v>
      </c>
      <c r="F218" s="10" t="n">
        <v>74.48</v>
      </c>
      <c r="G218" s="9" t="n">
        <v>37523407</v>
      </c>
      <c r="H218" s="10" t="n">
        <v>71.43</v>
      </c>
      <c r="I218" s="9" t="n">
        <v>37523407</v>
      </c>
      <c r="J218" s="6" t="n">
        <v>68.77</v>
      </c>
      <c r="K218" s="7" t="n">
        <v>37169613</v>
      </c>
      <c r="L218" s="6" t="n">
        <v>66.31</v>
      </c>
      <c r="M218" s="9" t="n">
        <v>36999032</v>
      </c>
      <c r="N218" s="6" t="n">
        <v>63.94</v>
      </c>
      <c r="O218" s="9" t="n">
        <v>35715634</v>
      </c>
      <c r="P218" s="6" t="n">
        <v>61.73</v>
      </c>
    </row>
    <row r="219" customFormat="false" ht="14.5" hidden="false" customHeight="false" outlineLevel="0" collapsed="false">
      <c r="A219" s="0" t="n">
        <v>213</v>
      </c>
      <c r="B219" s="0" t="s">
        <v>231</v>
      </c>
      <c r="C219" s="7" t="n">
        <v>32727820.8791018</v>
      </c>
      <c r="D219" s="8" t="n">
        <f aca="false">(O219-E219)</f>
        <v>-250080</v>
      </c>
      <c r="E219" s="9" t="n">
        <v>26183331</v>
      </c>
      <c r="F219" s="10" t="n">
        <v>82.5</v>
      </c>
      <c r="G219" s="9" t="n">
        <v>26183331</v>
      </c>
      <c r="H219" s="10" t="n">
        <v>82.5</v>
      </c>
      <c r="I219" s="9" t="n">
        <v>26183331</v>
      </c>
      <c r="J219" s="6" t="n">
        <v>82.5</v>
      </c>
      <c r="K219" s="7" t="n">
        <v>26183331</v>
      </c>
      <c r="L219" s="6" t="n">
        <v>82.5</v>
      </c>
      <c r="M219" s="9" t="n">
        <v>26183331</v>
      </c>
      <c r="N219" s="6" t="n">
        <v>82.15</v>
      </c>
      <c r="O219" s="9" t="n">
        <v>25933251</v>
      </c>
      <c r="P219" s="6" t="n">
        <v>79.3</v>
      </c>
    </row>
    <row r="220" customFormat="false" ht="14.5" hidden="false" customHeight="false" outlineLevel="0" collapsed="false">
      <c r="A220" s="0" t="n">
        <v>214</v>
      </c>
      <c r="B220" s="0" t="s">
        <v>232</v>
      </c>
      <c r="C220" s="7" t="n">
        <v>30834490.3817607</v>
      </c>
      <c r="D220" s="8" t="n">
        <f aca="false">(O220-E220)</f>
        <v>-1213298</v>
      </c>
      <c r="E220" s="9" t="n">
        <v>16884739</v>
      </c>
      <c r="F220" s="10" t="n">
        <v>61.33</v>
      </c>
      <c r="G220" s="9" t="n">
        <v>16725914</v>
      </c>
      <c r="H220" s="10" t="n">
        <v>58.82</v>
      </c>
      <c r="I220" s="9" t="n">
        <v>16725914</v>
      </c>
      <c r="J220" s="6" t="n">
        <v>56.62</v>
      </c>
      <c r="K220" s="7" t="n">
        <v>16567088</v>
      </c>
      <c r="L220" s="6" t="n">
        <v>54.6</v>
      </c>
      <c r="M220" s="9" t="n">
        <v>16234575</v>
      </c>
      <c r="N220" s="6" t="n">
        <v>52.65</v>
      </c>
      <c r="O220" s="9" t="n">
        <v>15671441</v>
      </c>
      <c r="P220" s="6" t="n">
        <v>50.82</v>
      </c>
    </row>
    <row r="221" customFormat="false" ht="14.5" hidden="false" customHeight="false" outlineLevel="0" collapsed="false">
      <c r="A221" s="0" t="n">
        <v>215</v>
      </c>
      <c r="B221" s="0" t="s">
        <v>233</v>
      </c>
      <c r="C221" s="7" t="n">
        <v>9194389.35118741</v>
      </c>
      <c r="D221" s="8" t="n">
        <f aca="false">(O221-E221)</f>
        <v>-262737</v>
      </c>
      <c r="E221" s="9" t="n">
        <v>3969251</v>
      </c>
      <c r="F221" s="10" t="n">
        <v>48.64</v>
      </c>
      <c r="G221" s="9" t="n">
        <v>3969251</v>
      </c>
      <c r="H221" s="10" t="n">
        <v>46.65</v>
      </c>
      <c r="I221" s="9" t="n">
        <v>3931538</v>
      </c>
      <c r="J221" s="6" t="n">
        <v>44.91</v>
      </c>
      <c r="K221" s="7" t="n">
        <v>3931538</v>
      </c>
      <c r="L221" s="6" t="n">
        <v>43.31</v>
      </c>
      <c r="M221" s="9" t="n">
        <v>3839703</v>
      </c>
      <c r="N221" s="6" t="n">
        <v>41.76</v>
      </c>
      <c r="O221" s="9" t="n">
        <v>3706514</v>
      </c>
      <c r="P221" s="6" t="n">
        <v>40.31</v>
      </c>
    </row>
    <row r="222" customFormat="false" ht="14.5" hidden="false" customHeight="false" outlineLevel="0" collapsed="false">
      <c r="A222" s="0" t="n">
        <v>216</v>
      </c>
      <c r="B222" s="0" t="s">
        <v>234</v>
      </c>
      <c r="C222" s="7" t="n">
        <v>4473229.42756558</v>
      </c>
      <c r="D222" s="8" t="n">
        <f aca="false">(O222-E222)</f>
        <v>-206380</v>
      </c>
      <c r="E222" s="9" t="n">
        <v>3490986</v>
      </c>
      <c r="F222" s="10" t="n">
        <v>82.5</v>
      </c>
      <c r="G222" s="9" t="n">
        <v>3490986</v>
      </c>
      <c r="H222" s="10" t="n">
        <v>82.5</v>
      </c>
      <c r="I222" s="9" t="n">
        <v>3490986</v>
      </c>
      <c r="J222" s="6" t="n">
        <v>81.81</v>
      </c>
      <c r="K222" s="7" t="n">
        <v>3457595</v>
      </c>
      <c r="L222" s="6" t="n">
        <v>78.88</v>
      </c>
      <c r="M222" s="9" t="n">
        <v>3402635</v>
      </c>
      <c r="N222" s="6" t="n">
        <v>76.07</v>
      </c>
      <c r="O222" s="9" t="n">
        <v>3284606</v>
      </c>
      <c r="P222" s="6" t="n">
        <v>73.43</v>
      </c>
    </row>
    <row r="223" customFormat="false" ht="14.5" hidden="false" customHeight="false" outlineLevel="0" collapsed="false">
      <c r="A223" s="0" t="n">
        <v>217</v>
      </c>
      <c r="B223" s="0" t="s">
        <v>235</v>
      </c>
      <c r="C223" s="7" t="n">
        <v>30625945.6370565</v>
      </c>
      <c r="D223" s="8" t="n">
        <f aca="false">(O223-E223)</f>
        <v>0</v>
      </c>
      <c r="E223" s="9" t="n">
        <v>24817511</v>
      </c>
      <c r="F223" s="10" t="n">
        <v>82.5</v>
      </c>
      <c r="G223" s="9" t="n">
        <v>24817511</v>
      </c>
      <c r="H223" s="10" t="n">
        <v>82.5</v>
      </c>
      <c r="I223" s="9" t="n">
        <v>24817511</v>
      </c>
      <c r="J223" s="6" t="n">
        <v>82.5</v>
      </c>
      <c r="K223" s="7" t="n">
        <v>24817511</v>
      </c>
      <c r="L223" s="6" t="n">
        <v>82.5</v>
      </c>
      <c r="M223" s="9" t="n">
        <v>24817511</v>
      </c>
      <c r="N223" s="6" t="n">
        <v>82.5</v>
      </c>
      <c r="O223" s="9" t="n">
        <v>24817511</v>
      </c>
      <c r="P223" s="6" t="n">
        <v>82.5</v>
      </c>
    </row>
    <row r="224" customFormat="false" ht="14.5" hidden="false" customHeight="false" outlineLevel="0" collapsed="false">
      <c r="A224" s="0" t="n">
        <v>218</v>
      </c>
      <c r="B224" s="0" t="s">
        <v>236</v>
      </c>
      <c r="C224" s="7" t="n">
        <v>31801424.4075318</v>
      </c>
      <c r="D224" s="8" t="n">
        <f aca="false">(O224-E224)</f>
        <v>-3128166</v>
      </c>
      <c r="E224" s="9" t="n">
        <v>24108678</v>
      </c>
      <c r="F224" s="10" t="n">
        <v>79.61</v>
      </c>
      <c r="G224" s="9" t="n">
        <v>23881023</v>
      </c>
      <c r="H224" s="10" t="n">
        <v>76.35</v>
      </c>
      <c r="I224" s="9" t="n">
        <v>23374620</v>
      </c>
      <c r="J224" s="6" t="n">
        <v>73.5</v>
      </c>
      <c r="K224" s="7" t="n">
        <v>22538304</v>
      </c>
      <c r="L224" s="6" t="n">
        <v>70.87</v>
      </c>
      <c r="M224" s="9" t="n">
        <v>21734421</v>
      </c>
      <c r="N224" s="6" t="n">
        <v>68.34</v>
      </c>
      <c r="O224" s="9" t="n">
        <v>20980512</v>
      </c>
      <c r="P224" s="6" t="n">
        <v>65.97</v>
      </c>
    </row>
    <row r="225" customFormat="false" ht="14.5" hidden="false" customHeight="false" outlineLevel="0" collapsed="false">
      <c r="A225" s="0" t="n">
        <v>219</v>
      </c>
      <c r="B225" s="0" t="s">
        <v>237</v>
      </c>
      <c r="C225" s="7" t="n">
        <v>27156764.84931</v>
      </c>
      <c r="D225" s="8" t="n">
        <f aca="false">(O225-E225)</f>
        <v>0</v>
      </c>
      <c r="E225" s="9" t="n">
        <v>22404331</v>
      </c>
      <c r="F225" s="10" t="n">
        <v>82.5</v>
      </c>
      <c r="G225" s="9" t="n">
        <v>22404331</v>
      </c>
      <c r="H225" s="10" t="n">
        <v>82.5</v>
      </c>
      <c r="I225" s="9" t="n">
        <v>22404331</v>
      </c>
      <c r="J225" s="6" t="n">
        <v>82.5</v>
      </c>
      <c r="K225" s="7" t="n">
        <v>22404331</v>
      </c>
      <c r="L225" s="6" t="n">
        <v>82.5</v>
      </c>
      <c r="M225" s="9" t="n">
        <v>22404331</v>
      </c>
      <c r="N225" s="6" t="n">
        <v>82.5</v>
      </c>
      <c r="O225" s="9" t="n">
        <v>22404331</v>
      </c>
      <c r="P225" s="6" t="n">
        <v>82.5</v>
      </c>
    </row>
    <row r="226" customFormat="false" ht="14.5" hidden="false" customHeight="false" outlineLevel="0" collapsed="false">
      <c r="A226" s="0" t="n">
        <v>220</v>
      </c>
      <c r="B226" s="0" t="s">
        <v>238</v>
      </c>
      <c r="C226" s="7" t="n">
        <v>59201782.8865655</v>
      </c>
      <c r="D226" s="8" t="n">
        <f aca="false">(O226-E226)</f>
        <v>-389131</v>
      </c>
      <c r="E226" s="9" t="n">
        <v>40963750</v>
      </c>
      <c r="F226" s="10" t="n">
        <v>82.5</v>
      </c>
      <c r="G226" s="9" t="n">
        <v>40963750</v>
      </c>
      <c r="H226" s="10" t="n">
        <v>82.5</v>
      </c>
      <c r="I226" s="9" t="n">
        <v>40963750</v>
      </c>
      <c r="J226" s="6" t="n">
        <v>79.96</v>
      </c>
      <c r="K226" s="7" t="n">
        <v>40963750</v>
      </c>
      <c r="L226" s="6" t="n">
        <v>77.1</v>
      </c>
      <c r="M226" s="9" t="n">
        <v>40574619</v>
      </c>
      <c r="N226" s="6" t="n">
        <v>74.35</v>
      </c>
      <c r="O226" s="9" t="n">
        <v>40574619</v>
      </c>
      <c r="P226" s="6" t="n">
        <v>71.77</v>
      </c>
    </row>
    <row r="227" customFormat="false" ht="14.5" hidden="false" customHeight="false" outlineLevel="0" collapsed="false">
      <c r="A227" s="0" t="n">
        <v>221</v>
      </c>
      <c r="B227" s="0" t="s">
        <v>239</v>
      </c>
      <c r="C227" s="7" t="n">
        <v>10071940.635885</v>
      </c>
      <c r="D227" s="8" t="n">
        <f aca="false">(O227-E227)</f>
        <v>-362949</v>
      </c>
      <c r="E227" s="9" t="n">
        <v>8309351</v>
      </c>
      <c r="F227" s="10" t="n">
        <v>82.5</v>
      </c>
      <c r="G227" s="9" t="n">
        <v>8309351</v>
      </c>
      <c r="H227" s="10" t="n">
        <v>82.5</v>
      </c>
      <c r="I227" s="9" t="n">
        <v>8309351</v>
      </c>
      <c r="J227" s="6" t="n">
        <v>82.5</v>
      </c>
      <c r="K227" s="7" t="n">
        <v>7946402</v>
      </c>
      <c r="L227" s="6" t="n">
        <v>82.5</v>
      </c>
      <c r="M227" s="9" t="n">
        <v>7946402</v>
      </c>
      <c r="N227" s="6" t="n">
        <v>82.5</v>
      </c>
      <c r="O227" s="9" t="n">
        <v>7946402</v>
      </c>
      <c r="P227" s="6" t="n">
        <v>82.5</v>
      </c>
    </row>
    <row r="228" customFormat="false" ht="14.5" hidden="false" customHeight="false" outlineLevel="0" collapsed="false">
      <c r="A228" s="0" t="n">
        <v>222</v>
      </c>
      <c r="B228" s="0" t="s">
        <v>240</v>
      </c>
      <c r="C228" s="7" t="n">
        <v>3578073.92318196</v>
      </c>
      <c r="D228" s="8" t="n">
        <f aca="false">(O228-E228)</f>
        <v>-181710</v>
      </c>
      <c r="E228" s="9" t="n">
        <v>1971286</v>
      </c>
      <c r="F228" s="10" t="n">
        <v>60.35</v>
      </c>
      <c r="G228" s="9" t="n">
        <v>1971286</v>
      </c>
      <c r="H228" s="10" t="n">
        <v>57.88</v>
      </c>
      <c r="I228" s="9" t="n">
        <v>1952498</v>
      </c>
      <c r="J228" s="6" t="n">
        <v>55.72</v>
      </c>
      <c r="K228" s="7" t="n">
        <v>1922452</v>
      </c>
      <c r="L228" s="6" t="n">
        <v>53.73</v>
      </c>
      <c r="M228" s="9" t="n">
        <v>1853883</v>
      </c>
      <c r="N228" s="6" t="n">
        <v>51.81</v>
      </c>
      <c r="O228" s="9" t="n">
        <v>1789576</v>
      </c>
      <c r="P228" s="6" t="n">
        <v>50.02</v>
      </c>
    </row>
    <row r="229" customFormat="false" ht="14.5" hidden="false" customHeight="false" outlineLevel="0" collapsed="false">
      <c r="A229" s="0" t="n">
        <v>223</v>
      </c>
      <c r="B229" s="0" t="s">
        <v>241</v>
      </c>
      <c r="C229" s="7" t="n">
        <v>18572757.8088177</v>
      </c>
      <c r="D229" s="8" t="n">
        <f aca="false">(O229-E229)</f>
        <v>-389387</v>
      </c>
      <c r="E229" s="9" t="n">
        <v>4825407</v>
      </c>
      <c r="F229" s="10" t="n">
        <v>28.82</v>
      </c>
      <c r="G229" s="9" t="n">
        <v>4779708</v>
      </c>
      <c r="H229" s="10" t="n">
        <v>27.64</v>
      </c>
      <c r="I229" s="9" t="n">
        <v>4779708</v>
      </c>
      <c r="J229" s="6" t="n">
        <v>26.61</v>
      </c>
      <c r="K229" s="7" t="n">
        <v>4765393</v>
      </c>
      <c r="L229" s="6" t="n">
        <v>25.66</v>
      </c>
      <c r="M229" s="9" t="n">
        <v>4595423</v>
      </c>
      <c r="N229" s="6" t="n">
        <v>24.74</v>
      </c>
      <c r="O229" s="9" t="n">
        <v>4436020</v>
      </c>
      <c r="P229" s="6" t="n">
        <v>23.88</v>
      </c>
    </row>
    <row r="230" customFormat="false" ht="14.5" hidden="false" customHeight="false" outlineLevel="0" collapsed="false">
      <c r="A230" s="0" t="n">
        <v>224</v>
      </c>
      <c r="B230" s="0" t="s">
        <v>242</v>
      </c>
      <c r="C230" s="7" t="n">
        <v>6180356.93385928</v>
      </c>
      <c r="D230" s="8" t="n">
        <f aca="false">(O230-E230)</f>
        <v>0</v>
      </c>
      <c r="E230" s="9" t="n">
        <v>5098794</v>
      </c>
      <c r="F230" s="10" t="n">
        <v>82.5</v>
      </c>
      <c r="G230" s="9" t="n">
        <v>5098794</v>
      </c>
      <c r="H230" s="10" t="n">
        <v>82.5</v>
      </c>
      <c r="I230" s="9" t="n">
        <v>5098794</v>
      </c>
      <c r="J230" s="6" t="n">
        <v>82.5</v>
      </c>
      <c r="K230" s="7" t="n">
        <v>5098794</v>
      </c>
      <c r="L230" s="6" t="n">
        <v>82.5</v>
      </c>
      <c r="M230" s="9" t="n">
        <v>5098794</v>
      </c>
      <c r="N230" s="6" t="n">
        <v>82.5</v>
      </c>
      <c r="O230" s="9" t="n">
        <v>5098794</v>
      </c>
      <c r="P230" s="6" t="n">
        <v>82.5</v>
      </c>
    </row>
    <row r="231" customFormat="false" ht="14.5" hidden="false" customHeight="false" outlineLevel="0" collapsed="false">
      <c r="A231" s="0" t="n">
        <v>225</v>
      </c>
      <c r="B231" s="0" t="s">
        <v>243</v>
      </c>
      <c r="C231" s="7" t="n">
        <v>1870547.65960541</v>
      </c>
      <c r="D231" s="8" t="n">
        <f aca="false">(O231-E231)</f>
        <v>0</v>
      </c>
      <c r="E231" s="9" t="n">
        <v>1543202</v>
      </c>
      <c r="F231" s="10" t="n">
        <v>82.5</v>
      </c>
      <c r="G231" s="9" t="n">
        <v>1543202</v>
      </c>
      <c r="H231" s="10" t="n">
        <v>82.5</v>
      </c>
      <c r="I231" s="9" t="n">
        <v>1543202</v>
      </c>
      <c r="J231" s="6" t="n">
        <v>82.5</v>
      </c>
      <c r="K231" s="7" t="n">
        <v>1543202</v>
      </c>
      <c r="L231" s="6" t="n">
        <v>82.5</v>
      </c>
      <c r="M231" s="9" t="n">
        <v>1543202</v>
      </c>
      <c r="N231" s="6" t="n">
        <v>82.5</v>
      </c>
      <c r="O231" s="9" t="n">
        <v>1543202</v>
      </c>
      <c r="P231" s="6" t="n">
        <v>82.5</v>
      </c>
    </row>
    <row r="232" customFormat="false" ht="14.5" hidden="false" customHeight="false" outlineLevel="0" collapsed="false">
      <c r="A232" s="0" t="n">
        <v>226</v>
      </c>
      <c r="B232" s="0" t="s">
        <v>244</v>
      </c>
      <c r="C232" s="7" t="n">
        <v>26955865.8491747</v>
      </c>
      <c r="D232" s="8" t="n">
        <f aca="false">(O232-E232)</f>
        <v>-1692858</v>
      </c>
      <c r="E232" s="9" t="n">
        <v>13154621</v>
      </c>
      <c r="F232" s="10" t="n">
        <v>51.31</v>
      </c>
      <c r="G232" s="9" t="n">
        <v>13029172</v>
      </c>
      <c r="H232" s="10" t="n">
        <v>49.21</v>
      </c>
      <c r="I232" s="9" t="n">
        <v>12769677</v>
      </c>
      <c r="J232" s="6" t="n">
        <v>47.37</v>
      </c>
      <c r="K232" s="7" t="n">
        <v>12312793</v>
      </c>
      <c r="L232" s="6" t="n">
        <v>45.68</v>
      </c>
      <c r="M232" s="9" t="n">
        <v>11873628</v>
      </c>
      <c r="N232" s="6" t="n">
        <v>44.05</v>
      </c>
      <c r="O232" s="9" t="n">
        <v>11461763</v>
      </c>
      <c r="P232" s="6" t="n">
        <v>42.52</v>
      </c>
    </row>
    <row r="233" customFormat="false" ht="14.5" hidden="false" customHeight="false" outlineLevel="0" collapsed="false">
      <c r="A233" s="0" t="n">
        <v>227</v>
      </c>
      <c r="B233" s="0" t="s">
        <v>245</v>
      </c>
      <c r="C233" s="7" t="n">
        <v>23138036.4304271</v>
      </c>
      <c r="D233" s="8" t="n">
        <f aca="false">(O233-E233)</f>
        <v>-1165864</v>
      </c>
      <c r="E233" s="9" t="n">
        <v>9184625</v>
      </c>
      <c r="F233" s="10" t="n">
        <v>41.82</v>
      </c>
      <c r="G233" s="9" t="n">
        <v>9184625</v>
      </c>
      <c r="H233" s="10" t="n">
        <v>40.11</v>
      </c>
      <c r="I233" s="9" t="n">
        <v>8933790</v>
      </c>
      <c r="J233" s="6" t="n">
        <v>38.61</v>
      </c>
      <c r="K233" s="7" t="n">
        <v>8614150</v>
      </c>
      <c r="L233" s="6" t="n">
        <v>37.23</v>
      </c>
      <c r="M233" s="9" t="n">
        <v>8306906</v>
      </c>
      <c r="N233" s="6" t="n">
        <v>35.9</v>
      </c>
      <c r="O233" s="9" t="n">
        <v>8018761</v>
      </c>
      <c r="P233" s="6" t="n">
        <v>34.66</v>
      </c>
    </row>
    <row r="234" customFormat="false" ht="14.5" hidden="false" customHeight="false" outlineLevel="0" collapsed="false">
      <c r="A234" s="0" t="n">
        <v>228</v>
      </c>
      <c r="B234" s="0" t="s">
        <v>246</v>
      </c>
      <c r="C234" s="7" t="n">
        <v>8662963.76343691</v>
      </c>
      <c r="D234" s="8" t="n">
        <f aca="false">(O234-E234)</f>
        <v>-554183</v>
      </c>
      <c r="E234" s="9" t="n">
        <v>5525095</v>
      </c>
      <c r="F234" s="10" t="n">
        <v>69.24</v>
      </c>
      <c r="G234" s="9" t="n">
        <v>5525095</v>
      </c>
      <c r="H234" s="10" t="n">
        <v>66.41</v>
      </c>
      <c r="I234" s="9" t="n">
        <v>5472157</v>
      </c>
      <c r="J234" s="6" t="n">
        <v>63.93</v>
      </c>
      <c r="K234" s="7" t="n">
        <v>5339999</v>
      </c>
      <c r="L234" s="6" t="n">
        <v>61.64</v>
      </c>
      <c r="M234" s="9" t="n">
        <v>5149535</v>
      </c>
      <c r="N234" s="6" t="n">
        <v>59.44</v>
      </c>
      <c r="O234" s="9" t="n">
        <v>4970912</v>
      </c>
      <c r="P234" s="6" t="n">
        <v>57.38</v>
      </c>
    </row>
    <row r="235" customFormat="false" ht="14.5" hidden="false" customHeight="false" outlineLevel="0" collapsed="false">
      <c r="A235" s="0" t="n">
        <v>229</v>
      </c>
      <c r="B235" s="0" t="s">
        <v>247</v>
      </c>
      <c r="C235" s="7" t="n">
        <v>103702813.051352</v>
      </c>
      <c r="D235" s="8" t="n">
        <f aca="false">(O235-E235)</f>
        <v>-5544246</v>
      </c>
      <c r="E235" s="9" t="n">
        <v>63373858</v>
      </c>
      <c r="F235" s="10" t="n">
        <v>67.29</v>
      </c>
      <c r="G235" s="9" t="n">
        <v>63373858</v>
      </c>
      <c r="H235" s="10" t="n">
        <v>64.54</v>
      </c>
      <c r="I235" s="9" t="n">
        <v>62769549</v>
      </c>
      <c r="J235" s="6" t="n">
        <v>62.13</v>
      </c>
      <c r="K235" s="7" t="n">
        <v>62123430</v>
      </c>
      <c r="L235" s="6" t="n">
        <v>59.91</v>
      </c>
      <c r="M235" s="9" t="n">
        <v>59907650</v>
      </c>
      <c r="N235" s="6" t="n">
        <v>57.77</v>
      </c>
      <c r="O235" s="9" t="n">
        <v>57829612</v>
      </c>
      <c r="P235" s="6" t="n">
        <v>55.76</v>
      </c>
    </row>
    <row r="236" customFormat="false" ht="14.5" hidden="false" customHeight="false" outlineLevel="0" collapsed="false">
      <c r="A236" s="0" t="n">
        <v>230</v>
      </c>
      <c r="B236" s="0" t="s">
        <v>248</v>
      </c>
      <c r="C236" s="7" t="n">
        <v>1979736.81381884</v>
      </c>
      <c r="D236" s="8" t="n">
        <f aca="false">(O236-E236)</f>
        <v>-13735</v>
      </c>
      <c r="E236" s="9" t="n">
        <v>1439635</v>
      </c>
      <c r="F236" s="10" t="n">
        <v>82.5</v>
      </c>
      <c r="G236" s="9" t="n">
        <v>1439635</v>
      </c>
      <c r="H236" s="10" t="n">
        <v>82.5</v>
      </c>
      <c r="I236" s="9" t="n">
        <v>1439635</v>
      </c>
      <c r="J236" s="6" t="n">
        <v>82.5</v>
      </c>
      <c r="K236" s="7" t="n">
        <v>1439635</v>
      </c>
      <c r="L236" s="6" t="n">
        <v>80.53</v>
      </c>
      <c r="M236" s="9" t="n">
        <v>1425900</v>
      </c>
      <c r="N236" s="6" t="n">
        <v>77.66</v>
      </c>
      <c r="O236" s="9" t="n">
        <v>1425900</v>
      </c>
      <c r="P236" s="6" t="n">
        <v>74.96</v>
      </c>
    </row>
    <row r="237" customFormat="false" ht="14.5" hidden="false" customHeight="false" outlineLevel="0" collapsed="false">
      <c r="A237" s="0" t="n">
        <v>231</v>
      </c>
      <c r="B237" s="0" t="s">
        <v>249</v>
      </c>
      <c r="C237" s="7" t="n">
        <v>33089290.70774</v>
      </c>
      <c r="D237" s="8" t="n">
        <f aca="false">(O237-E237)</f>
        <v>-2858293</v>
      </c>
      <c r="E237" s="9" t="n">
        <v>25260111</v>
      </c>
      <c r="F237" s="10" t="n">
        <v>81.69</v>
      </c>
      <c r="G237" s="9" t="n">
        <v>25260111</v>
      </c>
      <c r="H237" s="10" t="n">
        <v>78.35</v>
      </c>
      <c r="I237" s="9" t="n">
        <v>24958112</v>
      </c>
      <c r="J237" s="6" t="n">
        <v>75.43</v>
      </c>
      <c r="K237" s="7" t="n">
        <v>24065141</v>
      </c>
      <c r="L237" s="6" t="n">
        <v>72.73</v>
      </c>
      <c r="M237" s="9" t="n">
        <v>23206800</v>
      </c>
      <c r="N237" s="6" t="n">
        <v>70.13</v>
      </c>
      <c r="O237" s="9" t="n">
        <v>22401818</v>
      </c>
      <c r="P237" s="6" t="n">
        <v>67.7</v>
      </c>
    </row>
    <row r="238" customFormat="false" ht="14.5" hidden="false" customHeight="false" outlineLevel="0" collapsed="false">
      <c r="A238" s="0" t="n">
        <v>232</v>
      </c>
      <c r="B238" s="0" t="s">
        <v>250</v>
      </c>
      <c r="C238" s="7" t="n">
        <v>22801370.7684857</v>
      </c>
      <c r="D238" s="8" t="n">
        <f aca="false">(O238-E238)</f>
        <v>-1024171</v>
      </c>
      <c r="E238" s="9" t="n">
        <v>13245559</v>
      </c>
      <c r="F238" s="10" t="n">
        <v>64.67</v>
      </c>
      <c r="G238" s="9" t="n">
        <v>13245559</v>
      </c>
      <c r="H238" s="10" t="n">
        <v>62.03</v>
      </c>
      <c r="I238" s="9" t="n">
        <v>13119170</v>
      </c>
      <c r="J238" s="6" t="n">
        <v>59.72</v>
      </c>
      <c r="K238" s="7" t="n">
        <v>13119170</v>
      </c>
      <c r="L238" s="6" t="n">
        <v>57.58</v>
      </c>
      <c r="M238" s="9" t="n">
        <v>12660548</v>
      </c>
      <c r="N238" s="6" t="n">
        <v>55.53</v>
      </c>
      <c r="O238" s="9" t="n">
        <v>12221388</v>
      </c>
      <c r="P238" s="6" t="n">
        <v>53.6</v>
      </c>
    </row>
    <row r="239" customFormat="false" ht="14.5" hidden="false" customHeight="false" outlineLevel="0" collapsed="false">
      <c r="A239" s="0" t="n">
        <v>233</v>
      </c>
      <c r="B239" s="0" t="s">
        <v>251</v>
      </c>
      <c r="C239" s="7" t="n">
        <v>1482291.44733715</v>
      </c>
      <c r="D239" s="8" t="n">
        <f aca="false">(O239-E239)</f>
        <v>-44938</v>
      </c>
      <c r="E239" s="9" t="n">
        <v>665602</v>
      </c>
      <c r="F239" s="10" t="n">
        <v>50.52</v>
      </c>
      <c r="G239" s="9" t="n">
        <v>665602</v>
      </c>
      <c r="H239" s="10" t="n">
        <v>48.46</v>
      </c>
      <c r="I239" s="9" t="n">
        <v>659253</v>
      </c>
      <c r="J239" s="6" t="n">
        <v>46.65</v>
      </c>
      <c r="K239" s="7" t="n">
        <v>659253</v>
      </c>
      <c r="L239" s="6" t="n">
        <v>44.98</v>
      </c>
      <c r="M239" s="9" t="n">
        <v>642967</v>
      </c>
      <c r="N239" s="6" t="n">
        <v>43.38</v>
      </c>
      <c r="O239" s="9" t="n">
        <v>620664</v>
      </c>
      <c r="P239" s="6" t="n">
        <v>41.87</v>
      </c>
    </row>
    <row r="240" customFormat="false" ht="14.5" hidden="false" customHeight="false" outlineLevel="0" collapsed="false">
      <c r="A240" s="0" t="n">
        <v>234</v>
      </c>
      <c r="B240" s="0" t="s">
        <v>252</v>
      </c>
      <c r="C240" s="7" t="n">
        <v>2376891.88125395</v>
      </c>
      <c r="D240" s="8" t="n">
        <f aca="false">(O240-E240)</f>
        <v>-39331</v>
      </c>
      <c r="E240" s="9" t="n">
        <v>1315367</v>
      </c>
      <c r="F240" s="10" t="n">
        <v>64.78</v>
      </c>
      <c r="G240" s="9" t="n">
        <v>1315367</v>
      </c>
      <c r="H240" s="10" t="n">
        <v>62.13</v>
      </c>
      <c r="I240" s="9" t="n">
        <v>1302802</v>
      </c>
      <c r="J240" s="6" t="n">
        <v>59.81</v>
      </c>
      <c r="K240" s="7" t="n">
        <v>1302802</v>
      </c>
      <c r="L240" s="6" t="n">
        <v>57.67</v>
      </c>
      <c r="M240" s="9" t="n">
        <v>1290236</v>
      </c>
      <c r="N240" s="6" t="n">
        <v>55.61</v>
      </c>
      <c r="O240" s="9" t="n">
        <v>1276036</v>
      </c>
      <c r="P240" s="6" t="n">
        <v>53.69</v>
      </c>
    </row>
    <row r="241" customFormat="false" ht="14.5" hidden="false" customHeight="false" outlineLevel="0" collapsed="false">
      <c r="A241" s="0" t="n">
        <v>235</v>
      </c>
      <c r="B241" s="0" t="s">
        <v>253</v>
      </c>
      <c r="C241" s="7" t="n">
        <v>3465236.94378099</v>
      </c>
      <c r="D241" s="8" t="n">
        <f aca="false">(O241-E241)</f>
        <v>-130084</v>
      </c>
      <c r="E241" s="9" t="n">
        <v>1745523</v>
      </c>
      <c r="F241" s="10" t="n">
        <v>56.25</v>
      </c>
      <c r="G241" s="9" t="n">
        <v>1745523</v>
      </c>
      <c r="H241" s="10" t="n">
        <v>53.95</v>
      </c>
      <c r="I241" s="9" t="n">
        <v>1728742</v>
      </c>
      <c r="J241" s="6" t="n">
        <v>51.94</v>
      </c>
      <c r="K241" s="7" t="n">
        <v>1728742</v>
      </c>
      <c r="L241" s="6" t="n">
        <v>50.08</v>
      </c>
      <c r="M241" s="9" t="n">
        <v>1673488</v>
      </c>
      <c r="N241" s="6" t="n">
        <v>48.29</v>
      </c>
      <c r="O241" s="9" t="n">
        <v>1615439</v>
      </c>
      <c r="P241" s="6" t="n">
        <v>46.62</v>
      </c>
    </row>
    <row r="242" customFormat="false" ht="14.5" hidden="false" customHeight="false" outlineLevel="0" collapsed="false">
      <c r="A242" s="0" t="n">
        <v>236</v>
      </c>
      <c r="B242" s="0" t="s">
        <v>254</v>
      </c>
      <c r="C242" s="7" t="n">
        <v>97815674.27</v>
      </c>
      <c r="D242" s="8" t="n">
        <f aca="false">(O242-E242)</f>
        <v>-3949431</v>
      </c>
      <c r="E242" s="9" t="n">
        <v>33854715</v>
      </c>
      <c r="F242" s="10" t="n">
        <v>36.89</v>
      </c>
      <c r="G242" s="9" t="n">
        <v>33534030</v>
      </c>
      <c r="H242" s="10" t="n">
        <v>35.38</v>
      </c>
      <c r="I242" s="9" t="n">
        <v>33317807</v>
      </c>
      <c r="J242" s="6" t="n">
        <v>34.06</v>
      </c>
      <c r="K242" s="7" t="n">
        <v>32125735</v>
      </c>
      <c r="L242" s="6" t="n">
        <v>32.84</v>
      </c>
      <c r="M242" s="9" t="n">
        <v>30979895</v>
      </c>
      <c r="N242" s="6" t="n">
        <v>31.67</v>
      </c>
      <c r="O242" s="9" t="n">
        <v>29905284</v>
      </c>
      <c r="P242" s="6" t="n">
        <v>30.57</v>
      </c>
    </row>
    <row r="243" customFormat="false" ht="14.5" hidden="false" customHeight="false" outlineLevel="0" collapsed="false">
      <c r="A243" s="0" t="n">
        <v>237</v>
      </c>
      <c r="B243" s="0" t="s">
        <v>255</v>
      </c>
      <c r="C243" s="7" t="n">
        <v>1010268.77212217</v>
      </c>
      <c r="D243" s="8" t="n">
        <f aca="false">(O243-E243)</f>
        <v>-66665</v>
      </c>
      <c r="E243" s="9" t="n">
        <v>696005</v>
      </c>
      <c r="F243" s="10" t="n">
        <v>75.17</v>
      </c>
      <c r="G243" s="9" t="n">
        <v>689507</v>
      </c>
      <c r="H243" s="10" t="n">
        <v>72.09</v>
      </c>
      <c r="I243" s="9" t="n">
        <v>683008</v>
      </c>
      <c r="J243" s="6" t="n">
        <v>69.4</v>
      </c>
      <c r="K243" s="7" t="n">
        <v>676068</v>
      </c>
      <c r="L243" s="6" t="n">
        <v>66.92</v>
      </c>
      <c r="M243" s="9" t="n">
        <v>651954</v>
      </c>
      <c r="N243" s="6" t="n">
        <v>64.53</v>
      </c>
      <c r="O243" s="9" t="n">
        <v>629340</v>
      </c>
      <c r="P243" s="6" t="n">
        <v>62.29</v>
      </c>
    </row>
    <row r="244" customFormat="false" ht="14.5" hidden="false" customHeight="false" outlineLevel="0" collapsed="false">
      <c r="A244" s="0" t="n">
        <v>238</v>
      </c>
      <c r="B244" s="0" t="s">
        <v>256</v>
      </c>
      <c r="C244" s="7" t="n">
        <v>17742697.3652483</v>
      </c>
      <c r="D244" s="8" t="n">
        <f aca="false">(O244-E244)</f>
        <v>-1572300</v>
      </c>
      <c r="E244" s="9" t="n">
        <v>13517712</v>
      </c>
      <c r="F244" s="10" t="n">
        <v>81.24</v>
      </c>
      <c r="G244" s="9" t="n">
        <v>13392118</v>
      </c>
      <c r="H244" s="10" t="n">
        <v>77.91</v>
      </c>
      <c r="I244" s="9" t="n">
        <v>13308515</v>
      </c>
      <c r="J244" s="6" t="n">
        <v>75.01</v>
      </c>
      <c r="K244" s="7" t="n">
        <v>12832352</v>
      </c>
      <c r="L244" s="6" t="n">
        <v>72.32</v>
      </c>
      <c r="M244" s="9" t="n">
        <v>12374656</v>
      </c>
      <c r="N244" s="6" t="n">
        <v>69.75</v>
      </c>
      <c r="O244" s="9" t="n">
        <v>11945412</v>
      </c>
      <c r="P244" s="6" t="n">
        <v>67.33</v>
      </c>
    </row>
    <row r="245" customFormat="false" ht="14.5" hidden="false" customHeight="false" outlineLevel="0" collapsed="false">
      <c r="A245" s="0" t="n">
        <v>239</v>
      </c>
      <c r="B245" s="0" t="s">
        <v>257</v>
      </c>
      <c r="C245" s="7" t="n">
        <v>112170810.485</v>
      </c>
      <c r="D245" s="8" t="n">
        <f aca="false">(O245-E245)</f>
        <v>-7310170</v>
      </c>
      <c r="E245" s="9" t="n">
        <v>88503759</v>
      </c>
      <c r="F245" s="10" t="n">
        <v>82.5</v>
      </c>
      <c r="G245" s="9" t="n">
        <v>88503759</v>
      </c>
      <c r="H245" s="10" t="n">
        <v>82.5</v>
      </c>
      <c r="I245" s="9" t="n">
        <v>87666923</v>
      </c>
      <c r="J245" s="6" t="n">
        <v>80.64</v>
      </c>
      <c r="K245" s="7" t="n">
        <v>87222170</v>
      </c>
      <c r="L245" s="6" t="n">
        <v>77.76</v>
      </c>
      <c r="M245" s="9" t="n">
        <v>84111184</v>
      </c>
      <c r="N245" s="6" t="n">
        <v>74.98</v>
      </c>
      <c r="O245" s="9" t="n">
        <v>81193589</v>
      </c>
      <c r="P245" s="6" t="n">
        <v>72.38</v>
      </c>
    </row>
    <row r="246" customFormat="false" ht="14.5" hidden="false" customHeight="false" outlineLevel="0" collapsed="false">
      <c r="A246" s="0" t="n">
        <v>240</v>
      </c>
      <c r="B246" s="0" t="s">
        <v>258</v>
      </c>
      <c r="C246" s="7" t="n">
        <v>6386487.23966941</v>
      </c>
      <c r="D246" s="8" t="n">
        <f aca="false">(O246-E246)</f>
        <v>-381514</v>
      </c>
      <c r="E246" s="9" t="n">
        <v>4334607</v>
      </c>
      <c r="F246" s="10" t="n">
        <v>74.69</v>
      </c>
      <c r="G246" s="9" t="n">
        <v>4334607</v>
      </c>
      <c r="H246" s="10" t="n">
        <v>71.63</v>
      </c>
      <c r="I246" s="9" t="n">
        <v>4293254</v>
      </c>
      <c r="J246" s="6" t="n">
        <v>68.96</v>
      </c>
      <c r="K246" s="7" t="n">
        <v>4246608</v>
      </c>
      <c r="L246" s="6" t="n">
        <v>66.49</v>
      </c>
      <c r="M246" s="9" t="n">
        <v>4095143</v>
      </c>
      <c r="N246" s="6" t="n">
        <v>64.12</v>
      </c>
      <c r="O246" s="9" t="n">
        <v>3953093</v>
      </c>
      <c r="P246" s="6" t="n">
        <v>61.9</v>
      </c>
    </row>
    <row r="247" customFormat="false" ht="14.5" hidden="false" customHeight="false" outlineLevel="0" collapsed="false">
      <c r="A247" s="0" t="n">
        <v>241</v>
      </c>
      <c r="B247" s="0" t="s">
        <v>259</v>
      </c>
      <c r="C247" s="7" t="n">
        <v>5878392.67984233</v>
      </c>
      <c r="D247" s="8" t="n">
        <f aca="false">(O247-E247)</f>
        <v>0</v>
      </c>
      <c r="E247" s="9" t="n">
        <v>4621612</v>
      </c>
      <c r="F247" s="10" t="n">
        <v>82.5</v>
      </c>
      <c r="G247" s="9" t="n">
        <v>4621612</v>
      </c>
      <c r="H247" s="10" t="n">
        <v>82.5</v>
      </c>
      <c r="I247" s="9" t="n">
        <v>4621612</v>
      </c>
      <c r="J247" s="6" t="n">
        <v>82.5</v>
      </c>
      <c r="K247" s="7" t="n">
        <v>4621612</v>
      </c>
      <c r="L247" s="6" t="n">
        <v>82.5</v>
      </c>
      <c r="M247" s="9" t="n">
        <v>4621612</v>
      </c>
      <c r="N247" s="6" t="n">
        <v>82.5</v>
      </c>
      <c r="O247" s="9" t="n">
        <v>4621612</v>
      </c>
      <c r="P247" s="6" t="n">
        <v>82.5</v>
      </c>
    </row>
    <row r="248" customFormat="false" ht="14.5" hidden="false" customHeight="false" outlineLevel="0" collapsed="false">
      <c r="A248" s="0" t="n">
        <v>242</v>
      </c>
      <c r="B248" s="0" t="s">
        <v>260</v>
      </c>
      <c r="C248" s="7" t="n">
        <v>1711862.24091531</v>
      </c>
      <c r="D248" s="8" t="n">
        <f aca="false">(O248-E248)</f>
        <v>0</v>
      </c>
      <c r="E248" s="9" t="n">
        <v>1412286</v>
      </c>
      <c r="F248" s="10" t="n">
        <v>82.5</v>
      </c>
      <c r="G248" s="9" t="n">
        <v>1412286</v>
      </c>
      <c r="H248" s="10" t="n">
        <v>82.5</v>
      </c>
      <c r="I248" s="9" t="n">
        <v>1412286</v>
      </c>
      <c r="J248" s="6" t="n">
        <v>82.5</v>
      </c>
      <c r="K248" s="7" t="n">
        <v>1412286</v>
      </c>
      <c r="L248" s="6" t="n">
        <v>82.5</v>
      </c>
      <c r="M248" s="9" t="n">
        <v>1412286</v>
      </c>
      <c r="N248" s="6" t="n">
        <v>82.5</v>
      </c>
      <c r="O248" s="9" t="n">
        <v>1412286</v>
      </c>
      <c r="P248" s="6" t="n">
        <v>82.5</v>
      </c>
    </row>
    <row r="249" customFormat="false" ht="14.5" hidden="false" customHeight="false" outlineLevel="0" collapsed="false">
      <c r="A249" s="0" t="n">
        <v>243</v>
      </c>
      <c r="B249" s="0" t="s">
        <v>261</v>
      </c>
      <c r="C249" s="7" t="n">
        <v>168339599.26749</v>
      </c>
      <c r="D249" s="8" t="n">
        <f aca="false">(O249-E249)</f>
        <v>-9506763</v>
      </c>
      <c r="E249" s="9" t="n">
        <v>127829328</v>
      </c>
      <c r="F249" s="10" t="n">
        <v>82.5</v>
      </c>
      <c r="G249" s="9" t="n">
        <v>126637224</v>
      </c>
      <c r="H249" s="10" t="n">
        <v>81.34</v>
      </c>
      <c r="I249" s="9" t="n">
        <v>126637224</v>
      </c>
      <c r="J249" s="6" t="n">
        <v>78.31</v>
      </c>
      <c r="K249" s="7" t="n">
        <v>125445120</v>
      </c>
      <c r="L249" s="6" t="n">
        <v>75.51</v>
      </c>
      <c r="M249" s="9" t="n">
        <v>122574346</v>
      </c>
      <c r="N249" s="6" t="n">
        <v>72.81</v>
      </c>
      <c r="O249" s="9" t="n">
        <v>118322565</v>
      </c>
      <c r="P249" s="6" t="n">
        <v>70.29</v>
      </c>
    </row>
    <row r="250" customFormat="false" ht="14.5" hidden="false" customHeight="false" outlineLevel="0" collapsed="false">
      <c r="A250" s="0" t="n">
        <v>244</v>
      </c>
      <c r="B250" s="0" t="s">
        <v>262</v>
      </c>
      <c r="C250" s="7" t="n">
        <v>60191203.3879145</v>
      </c>
      <c r="D250" s="8" t="n">
        <f aca="false">(O250-E250)</f>
        <v>-1594678</v>
      </c>
      <c r="E250" s="9" t="n">
        <v>31118449</v>
      </c>
      <c r="F250" s="10" t="n">
        <v>59.18</v>
      </c>
      <c r="G250" s="9" t="n">
        <v>30823207</v>
      </c>
      <c r="H250" s="10" t="n">
        <v>56.76</v>
      </c>
      <c r="I250" s="9" t="n">
        <v>30823207</v>
      </c>
      <c r="J250" s="6" t="n">
        <v>54.65</v>
      </c>
      <c r="K250" s="7" t="n">
        <v>30527966</v>
      </c>
      <c r="L250" s="6" t="n">
        <v>52.69</v>
      </c>
      <c r="M250" s="9" t="n">
        <v>30527966</v>
      </c>
      <c r="N250" s="6" t="n">
        <v>50.81</v>
      </c>
      <c r="O250" s="9" t="n">
        <v>29523771</v>
      </c>
      <c r="P250" s="6" t="n">
        <v>49.05</v>
      </c>
    </row>
    <row r="251" customFormat="false" ht="14.5" hidden="false" customHeight="false" outlineLevel="0" collapsed="false">
      <c r="A251" s="0" t="n">
        <v>245</v>
      </c>
      <c r="B251" s="0" t="s">
        <v>263</v>
      </c>
      <c r="C251" s="7" t="n">
        <v>33423479.0299863</v>
      </c>
      <c r="D251" s="8" t="n">
        <f aca="false">(O251-E251)</f>
        <v>-2095186</v>
      </c>
      <c r="E251" s="9" t="n">
        <v>19883208</v>
      </c>
      <c r="F251" s="10" t="n">
        <v>64.22</v>
      </c>
      <c r="G251" s="9" t="n">
        <v>19883208</v>
      </c>
      <c r="H251" s="10" t="n">
        <v>61.59</v>
      </c>
      <c r="I251" s="9" t="n">
        <v>19694042</v>
      </c>
      <c r="J251" s="6" t="n">
        <v>59.29</v>
      </c>
      <c r="K251" s="7" t="n">
        <v>19108773</v>
      </c>
      <c r="L251" s="6" t="n">
        <v>57.17</v>
      </c>
      <c r="M251" s="9" t="n">
        <v>18427213</v>
      </c>
      <c r="N251" s="6" t="n">
        <v>55.13</v>
      </c>
      <c r="O251" s="9" t="n">
        <v>17788022</v>
      </c>
      <c r="P251" s="6" t="n">
        <v>53.22</v>
      </c>
    </row>
    <row r="252" customFormat="false" ht="14.5" hidden="false" customHeight="false" outlineLevel="0" collapsed="false">
      <c r="A252" s="0" t="n">
        <v>246</v>
      </c>
      <c r="B252" s="0" t="s">
        <v>264</v>
      </c>
      <c r="C252" s="7" t="n">
        <v>47895950.0586486</v>
      </c>
      <c r="D252" s="8" t="n">
        <f aca="false">(O252-E252)</f>
        <v>0</v>
      </c>
      <c r="E252" s="9" t="n">
        <v>39514159</v>
      </c>
      <c r="F252" s="10" t="n">
        <v>82.5</v>
      </c>
      <c r="G252" s="9" t="n">
        <v>39514159</v>
      </c>
      <c r="H252" s="10" t="n">
        <v>82.5</v>
      </c>
      <c r="I252" s="9" t="n">
        <v>39514159</v>
      </c>
      <c r="J252" s="6" t="n">
        <v>82.5</v>
      </c>
      <c r="K252" s="7" t="n">
        <v>39514159</v>
      </c>
      <c r="L252" s="6" t="n">
        <v>82.5</v>
      </c>
      <c r="M252" s="9" t="n">
        <v>39514159</v>
      </c>
      <c r="N252" s="6" t="n">
        <v>82.5</v>
      </c>
      <c r="O252" s="9" t="n">
        <v>39514159</v>
      </c>
      <c r="P252" s="6" t="n">
        <v>82.5</v>
      </c>
    </row>
    <row r="253" customFormat="false" ht="14.5" hidden="false" customHeight="false" outlineLevel="0" collapsed="false">
      <c r="A253" s="0" t="n">
        <v>247</v>
      </c>
      <c r="B253" s="0" t="s">
        <v>265</v>
      </c>
      <c r="C253" s="7" t="n">
        <v>21323569.5175771</v>
      </c>
      <c r="D253" s="8" t="n">
        <f aca="false">(O253-E253)</f>
        <v>-1278086</v>
      </c>
      <c r="E253" s="9" t="n">
        <v>17591945</v>
      </c>
      <c r="F253" s="10" t="n">
        <v>82.5</v>
      </c>
      <c r="G253" s="9" t="n">
        <v>17591945</v>
      </c>
      <c r="H253" s="10" t="n">
        <v>82.5</v>
      </c>
      <c r="I253" s="9" t="n">
        <v>17591945</v>
      </c>
      <c r="J253" s="6" t="n">
        <v>82.5</v>
      </c>
      <c r="K253" s="7" t="n">
        <v>17525154</v>
      </c>
      <c r="L253" s="6" t="n">
        <v>82.19</v>
      </c>
      <c r="M253" s="9" t="n">
        <v>16900078</v>
      </c>
      <c r="N253" s="6" t="n">
        <v>79.26</v>
      </c>
      <c r="O253" s="9" t="n">
        <v>16313859</v>
      </c>
      <c r="P253" s="6" t="n">
        <v>76.51</v>
      </c>
    </row>
    <row r="254" customFormat="false" ht="14.5" hidden="false" customHeight="false" outlineLevel="0" collapsed="false">
      <c r="A254" s="0" t="n">
        <v>248</v>
      </c>
      <c r="B254" s="0" t="s">
        <v>266</v>
      </c>
      <c r="C254" s="7" t="n">
        <v>157271350.796007</v>
      </c>
      <c r="D254" s="8" t="n">
        <f aca="false">(O254-E254)</f>
        <v>-927684</v>
      </c>
      <c r="E254" s="9" t="n">
        <v>50632986</v>
      </c>
      <c r="F254" s="10" t="n">
        <v>39.4</v>
      </c>
      <c r="G254" s="9" t="n">
        <v>50169144</v>
      </c>
      <c r="H254" s="10" t="n">
        <v>37.79</v>
      </c>
      <c r="I254" s="9" t="n">
        <v>50169144</v>
      </c>
      <c r="J254" s="6" t="n">
        <v>36.38</v>
      </c>
      <c r="K254" s="7" t="n">
        <v>50169144</v>
      </c>
      <c r="L254" s="6" t="n">
        <v>35.08</v>
      </c>
      <c r="M254" s="9" t="n">
        <v>49705302</v>
      </c>
      <c r="N254" s="6" t="n">
        <v>33.83</v>
      </c>
      <c r="O254" s="9" t="n">
        <v>49705302</v>
      </c>
      <c r="P254" s="6" t="n">
        <v>32.65</v>
      </c>
    </row>
    <row r="255" customFormat="false" ht="14.5" hidden="false" customHeight="false" outlineLevel="0" collapsed="false">
      <c r="A255" s="0" t="n">
        <v>249</v>
      </c>
      <c r="B255" s="0" t="s">
        <v>267</v>
      </c>
      <c r="C255" s="7" t="n">
        <v>1660447.39</v>
      </c>
      <c r="D255" s="8" t="n">
        <f aca="false">(O255-E255)</f>
        <v>0</v>
      </c>
      <c r="E255" s="9" t="n">
        <v>1369869</v>
      </c>
      <c r="F255" s="10" t="n">
        <v>82.5</v>
      </c>
      <c r="G255" s="9" t="n">
        <v>1369869</v>
      </c>
      <c r="H255" s="10" t="n">
        <v>82.5</v>
      </c>
      <c r="I255" s="9" t="n">
        <v>1369869</v>
      </c>
      <c r="J255" s="6" t="n">
        <v>82.5</v>
      </c>
      <c r="K255" s="7" t="n">
        <v>1369869</v>
      </c>
      <c r="L255" s="6" t="n">
        <v>82.5</v>
      </c>
      <c r="M255" s="9" t="n">
        <v>1369869</v>
      </c>
      <c r="N255" s="6" t="n">
        <v>82.5</v>
      </c>
      <c r="O255" s="9" t="n">
        <v>1369869</v>
      </c>
      <c r="P255" s="6" t="n">
        <v>82.5</v>
      </c>
    </row>
    <row r="256" customFormat="false" ht="14.5" hidden="false" customHeight="false" outlineLevel="0" collapsed="false">
      <c r="A256" s="0" t="n">
        <v>250</v>
      </c>
      <c r="B256" s="0" t="s">
        <v>268</v>
      </c>
      <c r="C256" s="7" t="n">
        <v>12600651.5046027</v>
      </c>
      <c r="D256" s="8" t="n">
        <f aca="false">(O256-E256)</f>
        <v>-643263</v>
      </c>
      <c r="E256" s="9" t="n">
        <v>8332886</v>
      </c>
      <c r="F256" s="10" t="n">
        <v>73.64</v>
      </c>
      <c r="G256" s="9" t="n">
        <v>8255045</v>
      </c>
      <c r="H256" s="10" t="n">
        <v>70.62</v>
      </c>
      <c r="I256" s="9" t="n">
        <v>8255045</v>
      </c>
      <c r="J256" s="6" t="n">
        <v>67.99</v>
      </c>
      <c r="K256" s="7" t="n">
        <v>8177204</v>
      </c>
      <c r="L256" s="6" t="n">
        <v>65.56</v>
      </c>
      <c r="M256" s="9" t="n">
        <v>7965941</v>
      </c>
      <c r="N256" s="6" t="n">
        <v>63.22</v>
      </c>
      <c r="O256" s="9" t="n">
        <v>7689623</v>
      </c>
      <c r="P256" s="6" t="n">
        <v>61.03</v>
      </c>
    </row>
    <row r="257" customFormat="false" ht="14.5" hidden="false" customHeight="false" outlineLevel="0" collapsed="false">
      <c r="A257" s="0" t="n">
        <v>251</v>
      </c>
      <c r="B257" s="0" t="s">
        <v>269</v>
      </c>
      <c r="C257" s="7" t="n">
        <v>38566690.4381351</v>
      </c>
      <c r="D257" s="8" t="n">
        <f aca="false">(O257-E257)</f>
        <v>-2306786</v>
      </c>
      <c r="E257" s="9" t="n">
        <v>18493725</v>
      </c>
      <c r="F257" s="10" t="n">
        <v>50.64</v>
      </c>
      <c r="G257" s="9" t="n">
        <v>18317359</v>
      </c>
      <c r="H257" s="10" t="n">
        <v>48.57</v>
      </c>
      <c r="I257" s="9" t="n">
        <v>18034048</v>
      </c>
      <c r="J257" s="6" t="n">
        <v>46.76</v>
      </c>
      <c r="K257" s="7" t="n">
        <v>17388811</v>
      </c>
      <c r="L257" s="6" t="n">
        <v>45.09</v>
      </c>
      <c r="M257" s="9" t="n">
        <v>16768598</v>
      </c>
      <c r="N257" s="6" t="n">
        <v>43.48</v>
      </c>
      <c r="O257" s="9" t="n">
        <v>16186939</v>
      </c>
      <c r="P257" s="6" t="n">
        <v>41.97</v>
      </c>
    </row>
    <row r="258" customFormat="false" ht="14.5" hidden="false" customHeight="false" outlineLevel="0" collapsed="false">
      <c r="A258" s="0" t="n">
        <v>252</v>
      </c>
      <c r="B258" s="0" t="s">
        <v>270</v>
      </c>
      <c r="C258" s="7" t="n">
        <v>7955448.6653712</v>
      </c>
      <c r="D258" s="8" t="n">
        <f aca="false">(O258-E258)</f>
        <v>0</v>
      </c>
      <c r="E258" s="9" t="n">
        <v>6563245</v>
      </c>
      <c r="F258" s="10" t="n">
        <v>82.5</v>
      </c>
      <c r="G258" s="9" t="n">
        <v>6563245</v>
      </c>
      <c r="H258" s="10" t="n">
        <v>82.5</v>
      </c>
      <c r="I258" s="9" t="n">
        <v>6563245</v>
      </c>
      <c r="J258" s="6" t="n">
        <v>82.5</v>
      </c>
      <c r="K258" s="7" t="n">
        <v>6563245</v>
      </c>
      <c r="L258" s="6" t="n">
        <v>82.5</v>
      </c>
      <c r="M258" s="9" t="n">
        <v>6563245</v>
      </c>
      <c r="N258" s="6" t="n">
        <v>82.5</v>
      </c>
      <c r="O258" s="9" t="n">
        <v>6563245</v>
      </c>
      <c r="P258" s="6" t="n">
        <v>82.5</v>
      </c>
    </row>
    <row r="259" customFormat="false" ht="14.5" hidden="false" customHeight="false" outlineLevel="0" collapsed="false">
      <c r="A259" s="0" t="n">
        <v>253</v>
      </c>
      <c r="B259" s="0" t="s">
        <v>271</v>
      </c>
      <c r="C259" s="7" t="n">
        <v>784243.28</v>
      </c>
      <c r="D259" s="8" t="n">
        <f aca="false">(O259-E259)</f>
        <v>0</v>
      </c>
      <c r="E259" s="9" t="n">
        <v>647001</v>
      </c>
      <c r="F259" s="10" t="n">
        <v>82.5</v>
      </c>
      <c r="G259" s="9" t="n">
        <v>647001</v>
      </c>
      <c r="H259" s="10" t="n">
        <v>82.5</v>
      </c>
      <c r="I259" s="9" t="n">
        <v>647001</v>
      </c>
      <c r="J259" s="6" t="n">
        <v>82.5</v>
      </c>
      <c r="K259" s="7" t="n">
        <v>647001</v>
      </c>
      <c r="L259" s="6" t="n">
        <v>82.5</v>
      </c>
      <c r="M259" s="9" t="n">
        <v>647001</v>
      </c>
      <c r="N259" s="6" t="n">
        <v>82.5</v>
      </c>
      <c r="O259" s="9" t="n">
        <v>647001</v>
      </c>
      <c r="P259" s="6" t="n">
        <v>82.5</v>
      </c>
    </row>
    <row r="260" customFormat="false" ht="14.5" hidden="false" customHeight="false" outlineLevel="0" collapsed="false">
      <c r="A260" s="0" t="n">
        <v>254</v>
      </c>
      <c r="B260" s="0" t="s">
        <v>272</v>
      </c>
      <c r="C260" s="7" t="n">
        <v>10407446.4121527</v>
      </c>
      <c r="D260" s="8" t="n">
        <f aca="false">(O260-E260)</f>
        <v>0</v>
      </c>
      <c r="E260" s="9" t="n">
        <v>8128810</v>
      </c>
      <c r="F260" s="10" t="n">
        <v>82.5</v>
      </c>
      <c r="G260" s="9" t="n">
        <v>8128810</v>
      </c>
      <c r="H260" s="10" t="n">
        <v>82.5</v>
      </c>
      <c r="I260" s="9" t="n">
        <v>8128810</v>
      </c>
      <c r="J260" s="6" t="n">
        <v>82.5</v>
      </c>
      <c r="K260" s="7" t="n">
        <v>8128810</v>
      </c>
      <c r="L260" s="6" t="n">
        <v>82.5</v>
      </c>
      <c r="M260" s="9" t="n">
        <v>8128810</v>
      </c>
      <c r="N260" s="6" t="n">
        <v>82.5</v>
      </c>
      <c r="O260" s="9" t="n">
        <v>8128810</v>
      </c>
      <c r="P260" s="6" t="n">
        <v>82.5</v>
      </c>
    </row>
    <row r="261" customFormat="false" ht="14.5" hidden="false" customHeight="false" outlineLevel="0" collapsed="false">
      <c r="A261" s="0" t="n">
        <v>255</v>
      </c>
      <c r="B261" s="0" t="s">
        <v>273</v>
      </c>
      <c r="C261" s="7" t="n">
        <v>2111166.04359899</v>
      </c>
      <c r="D261" s="8" t="n">
        <f aca="false">(O261-E261)</f>
        <v>0</v>
      </c>
      <c r="E261" s="9" t="n">
        <v>757633</v>
      </c>
      <c r="F261" s="10" t="n">
        <v>57.65</v>
      </c>
      <c r="G261" s="9" t="n">
        <v>757633</v>
      </c>
      <c r="H261" s="10" t="n">
        <v>55.29</v>
      </c>
      <c r="I261" s="9" t="n">
        <v>757633</v>
      </c>
      <c r="J261" s="6" t="n">
        <v>53.23</v>
      </c>
      <c r="K261" s="7" t="n">
        <v>757633</v>
      </c>
      <c r="L261" s="6" t="n">
        <v>51.32</v>
      </c>
      <c r="M261" s="9" t="n">
        <v>757633</v>
      </c>
      <c r="N261" s="6" t="n">
        <v>49.49</v>
      </c>
      <c r="O261" s="9" t="n">
        <v>757633</v>
      </c>
      <c r="P261" s="6" t="n">
        <v>47.78</v>
      </c>
    </row>
    <row r="262" customFormat="false" ht="14.5" hidden="false" customHeight="false" outlineLevel="0" collapsed="false">
      <c r="A262" s="0" t="n">
        <v>256</v>
      </c>
      <c r="B262" s="0" t="s">
        <v>274</v>
      </c>
      <c r="C262" s="7" t="n">
        <v>3504905.47271334</v>
      </c>
      <c r="D262" s="8" t="n">
        <f aca="false">(O262-E262)</f>
        <v>-63121</v>
      </c>
      <c r="E262" s="9" t="n">
        <v>1391544</v>
      </c>
      <c r="F262" s="10" t="n">
        <v>45.73</v>
      </c>
      <c r="G262" s="9" t="n">
        <v>1391544</v>
      </c>
      <c r="H262" s="10" t="n">
        <v>43.86</v>
      </c>
      <c r="I262" s="9" t="n">
        <v>1391544</v>
      </c>
      <c r="J262" s="6" t="n">
        <v>42.23</v>
      </c>
      <c r="K262" s="7" t="n">
        <v>1378328</v>
      </c>
      <c r="L262" s="6" t="n">
        <v>40.72</v>
      </c>
      <c r="M262" s="9" t="n">
        <v>1376158</v>
      </c>
      <c r="N262" s="6" t="n">
        <v>39.26</v>
      </c>
      <c r="O262" s="9" t="n">
        <v>1328423</v>
      </c>
      <c r="P262" s="6" t="n">
        <v>37.9</v>
      </c>
    </row>
    <row r="263" customFormat="false" ht="14.5" hidden="false" customHeight="false" outlineLevel="0" collapsed="false">
      <c r="A263" s="0" t="n">
        <v>257</v>
      </c>
      <c r="B263" s="0" t="s">
        <v>275</v>
      </c>
      <c r="C263" s="7" t="n">
        <v>22331499.77541</v>
      </c>
      <c r="D263" s="8" t="n">
        <f aca="false">(O263-E263)</f>
        <v>-609091</v>
      </c>
      <c r="E263" s="9" t="n">
        <v>9812113</v>
      </c>
      <c r="F263" s="10" t="n">
        <v>49.73</v>
      </c>
      <c r="G263" s="9" t="n">
        <v>9812113</v>
      </c>
      <c r="H263" s="10" t="n">
        <v>47.69</v>
      </c>
      <c r="I263" s="9" t="n">
        <v>9719963</v>
      </c>
      <c r="J263" s="6" t="n">
        <v>45.91</v>
      </c>
      <c r="K263" s="7" t="n">
        <v>9719963</v>
      </c>
      <c r="L263" s="6" t="n">
        <v>44.27</v>
      </c>
      <c r="M263" s="9" t="n">
        <v>9533722</v>
      </c>
      <c r="N263" s="6" t="n">
        <v>42.69</v>
      </c>
      <c r="O263" s="9" t="n">
        <v>9203022</v>
      </c>
      <c r="P263" s="6" t="n">
        <v>41.21</v>
      </c>
    </row>
    <row r="264" customFormat="false" ht="14.5" hidden="false" customHeight="false" outlineLevel="0" collapsed="false">
      <c r="A264" s="0" t="n">
        <v>258</v>
      </c>
      <c r="B264" s="0" t="s">
        <v>276</v>
      </c>
      <c r="C264" s="7" t="n">
        <v>78620937.6560305</v>
      </c>
      <c r="D264" s="8" t="n">
        <f aca="false">(O264-E264)</f>
        <v>-1435120</v>
      </c>
      <c r="E264" s="9" t="n">
        <v>47626435</v>
      </c>
      <c r="F264" s="10" t="n">
        <v>70.89</v>
      </c>
      <c r="G264" s="9" t="n">
        <v>47626435</v>
      </c>
      <c r="H264" s="10" t="n">
        <v>67.99</v>
      </c>
      <c r="I264" s="9" t="n">
        <v>47179239</v>
      </c>
      <c r="J264" s="6" t="n">
        <v>65.46</v>
      </c>
      <c r="K264" s="7" t="n">
        <v>47179239</v>
      </c>
      <c r="L264" s="6" t="n">
        <v>63.11</v>
      </c>
      <c r="M264" s="9" t="n">
        <v>46732042</v>
      </c>
      <c r="N264" s="6" t="n">
        <v>60.86</v>
      </c>
      <c r="O264" s="9" t="n">
        <v>46191315</v>
      </c>
      <c r="P264" s="6" t="n">
        <v>58.75</v>
      </c>
    </row>
    <row r="265" customFormat="false" ht="14.5" hidden="false" customHeight="false" outlineLevel="0" collapsed="false">
      <c r="A265" s="0" t="n">
        <v>259</v>
      </c>
      <c r="B265" s="0" t="s">
        <v>277</v>
      </c>
      <c r="C265" s="7" t="n">
        <v>12787169.4894384</v>
      </c>
      <c r="D265" s="8" t="n">
        <f aca="false">(O265-E265)</f>
        <v>0</v>
      </c>
      <c r="E265" s="9" t="n">
        <v>10252782</v>
      </c>
      <c r="F265" s="10" t="n">
        <v>82.5</v>
      </c>
      <c r="G265" s="9" t="n">
        <v>10252782</v>
      </c>
      <c r="H265" s="10" t="n">
        <v>82.5</v>
      </c>
      <c r="I265" s="9" t="n">
        <v>10252782</v>
      </c>
      <c r="J265" s="6" t="n">
        <v>82.5</v>
      </c>
      <c r="K265" s="7" t="n">
        <v>10252782</v>
      </c>
      <c r="L265" s="6" t="n">
        <v>82.5</v>
      </c>
      <c r="M265" s="9" t="n">
        <v>10252782</v>
      </c>
      <c r="N265" s="6" t="n">
        <v>82.5</v>
      </c>
      <c r="O265" s="9" t="n">
        <v>10252782</v>
      </c>
      <c r="P265" s="6" t="n">
        <v>82.5</v>
      </c>
    </row>
    <row r="266" customFormat="false" ht="14.5" hidden="false" customHeight="false" outlineLevel="0" collapsed="false">
      <c r="A266" s="0" t="n">
        <v>260</v>
      </c>
      <c r="B266" s="0" t="s">
        <v>278</v>
      </c>
      <c r="C266" s="7" t="n">
        <v>1371734.95039459</v>
      </c>
      <c r="D266" s="8" t="n">
        <f aca="false">(O266-E266)</f>
        <v>0</v>
      </c>
      <c r="E266" s="9" t="n">
        <v>964037</v>
      </c>
      <c r="F266" s="10" t="n">
        <v>82.5</v>
      </c>
      <c r="G266" s="9" t="n">
        <v>964037</v>
      </c>
      <c r="H266" s="10" t="n">
        <v>82.5</v>
      </c>
      <c r="I266" s="9" t="n">
        <v>964037</v>
      </c>
      <c r="J266" s="6" t="n">
        <v>82.5</v>
      </c>
      <c r="K266" s="7" t="n">
        <v>964037</v>
      </c>
      <c r="L266" s="6" t="n">
        <v>82.5</v>
      </c>
      <c r="M266" s="9" t="n">
        <v>964037</v>
      </c>
      <c r="N266" s="6" t="n">
        <v>82.5</v>
      </c>
      <c r="O266" s="9" t="n">
        <v>964037</v>
      </c>
      <c r="P266" s="6" t="n">
        <v>82.5</v>
      </c>
    </row>
    <row r="267" customFormat="false" ht="14.5" hidden="false" customHeight="false" outlineLevel="0" collapsed="false">
      <c r="A267" s="0" t="n">
        <v>261</v>
      </c>
      <c r="B267" s="0" t="s">
        <v>279</v>
      </c>
      <c r="C267" s="7" t="n">
        <v>32810503.3157453</v>
      </c>
      <c r="D267" s="8" t="n">
        <f aca="false">(O267-E267)</f>
        <v>0</v>
      </c>
      <c r="E267" s="9" t="n">
        <v>27068665</v>
      </c>
      <c r="F267" s="10" t="n">
        <v>82.5</v>
      </c>
      <c r="G267" s="9" t="n">
        <v>27068665</v>
      </c>
      <c r="H267" s="10" t="n">
        <v>82.5</v>
      </c>
      <c r="I267" s="9" t="n">
        <v>27068665</v>
      </c>
      <c r="J267" s="6" t="n">
        <v>82.5</v>
      </c>
      <c r="K267" s="7" t="n">
        <v>27068665</v>
      </c>
      <c r="L267" s="6" t="n">
        <v>82.5</v>
      </c>
      <c r="M267" s="9" t="n">
        <v>27068665</v>
      </c>
      <c r="N267" s="6" t="n">
        <v>82.5</v>
      </c>
      <c r="O267" s="9" t="n">
        <v>27068665</v>
      </c>
      <c r="P267" s="6" t="n">
        <v>82.5</v>
      </c>
    </row>
    <row r="268" customFormat="false" ht="14.5" hidden="false" customHeight="false" outlineLevel="0" collapsed="false">
      <c r="A268" s="0" t="n">
        <v>262</v>
      </c>
      <c r="B268" s="0" t="s">
        <v>280</v>
      </c>
      <c r="C268" s="7" t="n">
        <v>49312371.4349806</v>
      </c>
      <c r="D268" s="8" t="n">
        <f aca="false">(O268-E268)</f>
        <v>-649291</v>
      </c>
      <c r="E268" s="9" t="n">
        <v>34337761</v>
      </c>
      <c r="F268" s="10" t="n">
        <v>82.5</v>
      </c>
      <c r="G268" s="9" t="n">
        <v>34337761</v>
      </c>
      <c r="H268" s="10" t="n">
        <v>81.75</v>
      </c>
      <c r="I268" s="9" t="n">
        <v>34337761</v>
      </c>
      <c r="J268" s="6" t="n">
        <v>78.7</v>
      </c>
      <c r="K268" s="7" t="n">
        <v>34337761</v>
      </c>
      <c r="L268" s="6" t="n">
        <v>75.88</v>
      </c>
      <c r="M268" s="9" t="n">
        <v>34013116</v>
      </c>
      <c r="N268" s="6" t="n">
        <v>73.18</v>
      </c>
      <c r="O268" s="9" t="n">
        <v>33688470</v>
      </c>
      <c r="P268" s="6" t="n">
        <v>70.64</v>
      </c>
    </row>
    <row r="269" customFormat="false" ht="14.5" hidden="false" customHeight="false" outlineLevel="0" collapsed="false">
      <c r="A269" s="0" t="n">
        <v>263</v>
      </c>
      <c r="B269" s="0" t="s">
        <v>281</v>
      </c>
      <c r="C269" s="7" t="n">
        <v>863458.13208399</v>
      </c>
      <c r="D269" s="8" t="n">
        <f aca="false">(O269-E269)</f>
        <v>-68583</v>
      </c>
      <c r="E269" s="9" t="n">
        <v>590290</v>
      </c>
      <c r="F269" s="10" t="n">
        <v>72.91</v>
      </c>
      <c r="G269" s="9" t="n">
        <v>584571</v>
      </c>
      <c r="H269" s="10" t="n">
        <v>69.92</v>
      </c>
      <c r="I269" s="9" t="n">
        <v>581240</v>
      </c>
      <c r="J269" s="6" t="n">
        <v>67.32</v>
      </c>
      <c r="K269" s="7" t="n">
        <v>560444</v>
      </c>
      <c r="L269" s="6" t="n">
        <v>64.91</v>
      </c>
      <c r="M269" s="9" t="n">
        <v>540454</v>
      </c>
      <c r="N269" s="6" t="n">
        <v>62.59</v>
      </c>
      <c r="O269" s="9" t="n">
        <v>521707</v>
      </c>
      <c r="P269" s="6" t="n">
        <v>60.42</v>
      </c>
    </row>
    <row r="270" customFormat="false" ht="14.5" hidden="false" customHeight="false" outlineLevel="0" collapsed="false">
      <c r="A270" s="0" t="n">
        <v>264</v>
      </c>
      <c r="B270" s="0" t="s">
        <v>282</v>
      </c>
      <c r="C270" s="7" t="n">
        <v>36178568.025969</v>
      </c>
      <c r="D270" s="8" t="n">
        <f aca="false">(O270-E270)</f>
        <v>0</v>
      </c>
      <c r="E270" s="9" t="n">
        <v>29847319</v>
      </c>
      <c r="F270" s="10" t="n">
        <v>82.5</v>
      </c>
      <c r="G270" s="9" t="n">
        <v>29847319</v>
      </c>
      <c r="H270" s="10" t="n">
        <v>82.5</v>
      </c>
      <c r="I270" s="9" t="n">
        <v>29847319</v>
      </c>
      <c r="J270" s="6" t="n">
        <v>82.5</v>
      </c>
      <c r="K270" s="7" t="n">
        <v>29847319</v>
      </c>
      <c r="L270" s="6" t="n">
        <v>82.5</v>
      </c>
      <c r="M270" s="9" t="n">
        <v>29847319</v>
      </c>
      <c r="N270" s="6" t="n">
        <v>82.5</v>
      </c>
      <c r="O270" s="9" t="n">
        <v>29847319</v>
      </c>
      <c r="P270" s="6" t="n">
        <v>82.5</v>
      </c>
    </row>
    <row r="271" customFormat="false" ht="14.5" hidden="false" customHeight="false" outlineLevel="0" collapsed="false">
      <c r="A271" s="0" t="n">
        <v>265</v>
      </c>
      <c r="B271" s="0" t="s">
        <v>283</v>
      </c>
      <c r="C271" s="7" t="n">
        <v>28829091.1085988</v>
      </c>
      <c r="D271" s="8" t="n">
        <f aca="false">(O271-E271)</f>
        <v>-2155406</v>
      </c>
      <c r="E271" s="9" t="n">
        <v>20744276</v>
      </c>
      <c r="F271" s="10" t="n">
        <v>77.8</v>
      </c>
      <c r="G271" s="9" t="n">
        <v>20744276</v>
      </c>
      <c r="H271" s="10" t="n">
        <v>74.62</v>
      </c>
      <c r="I271" s="9" t="n">
        <v>20548113</v>
      </c>
      <c r="J271" s="6" t="n">
        <v>71.84</v>
      </c>
      <c r="K271" s="7" t="n">
        <v>19969084</v>
      </c>
      <c r="L271" s="6" t="n">
        <v>69.27</v>
      </c>
      <c r="M271" s="9" t="n">
        <v>19256839</v>
      </c>
      <c r="N271" s="6" t="n">
        <v>66.8</v>
      </c>
      <c r="O271" s="9" t="n">
        <v>18588870</v>
      </c>
      <c r="P271" s="6" t="n">
        <v>64.48</v>
      </c>
    </row>
    <row r="272" customFormat="false" ht="14.5" hidden="false" customHeight="false" outlineLevel="0" collapsed="false">
      <c r="A272" s="0" t="n">
        <v>266</v>
      </c>
      <c r="B272" s="0" t="s">
        <v>284</v>
      </c>
      <c r="C272" s="7" t="n">
        <v>46282111.7663313</v>
      </c>
      <c r="D272" s="8" t="n">
        <f aca="false">(O272-E272)</f>
        <v>-2413993</v>
      </c>
      <c r="E272" s="9" t="n">
        <v>35902323</v>
      </c>
      <c r="F272" s="10" t="n">
        <v>82.5</v>
      </c>
      <c r="G272" s="9" t="n">
        <v>35902323</v>
      </c>
      <c r="H272" s="10" t="n">
        <v>82.5</v>
      </c>
      <c r="I272" s="9" t="n">
        <v>35902323</v>
      </c>
      <c r="J272" s="6" t="n">
        <v>80.61</v>
      </c>
      <c r="K272" s="7" t="n">
        <v>35561273</v>
      </c>
      <c r="L272" s="6" t="n">
        <v>77.73</v>
      </c>
      <c r="M272" s="9" t="n">
        <v>34691693</v>
      </c>
      <c r="N272" s="6" t="n">
        <v>74.96</v>
      </c>
      <c r="O272" s="9" t="n">
        <v>33488330</v>
      </c>
      <c r="P272" s="6" t="n">
        <v>72.36</v>
      </c>
    </row>
    <row r="273" customFormat="false" ht="14.5" hidden="false" customHeight="false" outlineLevel="0" collapsed="false">
      <c r="A273" s="0" t="n">
        <v>267</v>
      </c>
      <c r="B273" s="0" t="s">
        <v>285</v>
      </c>
      <c r="C273" s="7" t="n">
        <v>4830855.68878051</v>
      </c>
      <c r="D273" s="8" t="n">
        <f aca="false">(O273-E273)</f>
        <v>0</v>
      </c>
      <c r="E273" s="9" t="n">
        <v>3985456</v>
      </c>
      <c r="F273" s="10" t="n">
        <v>82.5</v>
      </c>
      <c r="G273" s="9" t="n">
        <v>3985456</v>
      </c>
      <c r="H273" s="10" t="n">
        <v>82.5</v>
      </c>
      <c r="I273" s="9" t="n">
        <v>3985456</v>
      </c>
      <c r="J273" s="6" t="n">
        <v>82.5</v>
      </c>
      <c r="K273" s="7" t="n">
        <v>3985456</v>
      </c>
      <c r="L273" s="6" t="n">
        <v>82.5</v>
      </c>
      <c r="M273" s="9" t="n">
        <v>3985456</v>
      </c>
      <c r="N273" s="6" t="n">
        <v>82.5</v>
      </c>
      <c r="O273" s="9" t="n">
        <v>3985456</v>
      </c>
      <c r="P273" s="6" t="n">
        <v>82.5</v>
      </c>
    </row>
    <row r="274" customFormat="false" ht="14.5" hidden="false" customHeight="false" outlineLevel="0" collapsed="false">
      <c r="A274" s="0" t="n">
        <v>268</v>
      </c>
      <c r="B274" s="0" t="s">
        <v>286</v>
      </c>
      <c r="C274" s="7" t="n">
        <v>2383364.0120237</v>
      </c>
      <c r="D274" s="8" t="n">
        <f aca="false">(O274-E274)</f>
        <v>-222506</v>
      </c>
      <c r="E274" s="9" t="n">
        <v>1810519</v>
      </c>
      <c r="F274" s="10" t="n">
        <v>80.4</v>
      </c>
      <c r="G274" s="9" t="n">
        <v>1793328</v>
      </c>
      <c r="H274" s="10" t="n">
        <v>77.11</v>
      </c>
      <c r="I274" s="9" t="n">
        <v>1769222</v>
      </c>
      <c r="J274" s="6" t="n">
        <v>74.23</v>
      </c>
      <c r="K274" s="7" t="n">
        <v>1705922</v>
      </c>
      <c r="L274" s="6" t="n">
        <v>71.58</v>
      </c>
      <c r="M274" s="9" t="n">
        <v>1645076</v>
      </c>
      <c r="N274" s="6" t="n">
        <v>69.02</v>
      </c>
      <c r="O274" s="9" t="n">
        <v>1588013</v>
      </c>
      <c r="P274" s="6" t="n">
        <v>66.63</v>
      </c>
    </row>
    <row r="275" customFormat="false" ht="14.5" hidden="false" customHeight="false" outlineLevel="0" collapsed="false">
      <c r="A275" s="0" t="n">
        <v>269</v>
      </c>
      <c r="B275" s="0" t="s">
        <v>287</v>
      </c>
      <c r="C275" s="7" t="n">
        <v>11955577.0814938</v>
      </c>
      <c r="D275" s="8" t="n">
        <f aca="false">(O275-E275)</f>
        <v>0</v>
      </c>
      <c r="E275" s="9" t="n">
        <v>9863351</v>
      </c>
      <c r="F275" s="10" t="n">
        <v>82.5</v>
      </c>
      <c r="G275" s="9" t="n">
        <v>9863351</v>
      </c>
      <c r="H275" s="10" t="n">
        <v>82.5</v>
      </c>
      <c r="I275" s="9" t="n">
        <v>9863351</v>
      </c>
      <c r="J275" s="6" t="n">
        <v>82.5</v>
      </c>
      <c r="K275" s="7" t="n">
        <v>9863351</v>
      </c>
      <c r="L275" s="6" t="n">
        <v>82.5</v>
      </c>
      <c r="M275" s="9" t="n">
        <v>9863351</v>
      </c>
      <c r="N275" s="6" t="n">
        <v>82.5</v>
      </c>
      <c r="O275" s="9" t="n">
        <v>9863351</v>
      </c>
      <c r="P275" s="6" t="n">
        <v>82.5</v>
      </c>
    </row>
    <row r="276" customFormat="false" ht="14.5" hidden="false" customHeight="false" outlineLevel="0" collapsed="false">
      <c r="A276" s="0" t="n">
        <v>270</v>
      </c>
      <c r="B276" s="0" t="s">
        <v>288</v>
      </c>
      <c r="C276" s="7" t="n">
        <v>11231023.436803</v>
      </c>
      <c r="D276" s="8" t="n">
        <f aca="false">(O276-E276)</f>
        <v>-622787</v>
      </c>
      <c r="E276" s="9" t="n">
        <v>6514693</v>
      </c>
      <c r="F276" s="10" t="n">
        <v>63.3</v>
      </c>
      <c r="G276" s="9" t="n">
        <v>6514693</v>
      </c>
      <c r="H276" s="10" t="n">
        <v>60.71</v>
      </c>
      <c r="I276" s="9" t="n">
        <v>6452298</v>
      </c>
      <c r="J276" s="6" t="n">
        <v>58.45</v>
      </c>
      <c r="K276" s="7" t="n">
        <v>6329377</v>
      </c>
      <c r="L276" s="6" t="n">
        <v>56.36</v>
      </c>
      <c r="M276" s="9" t="n">
        <v>6103625</v>
      </c>
      <c r="N276" s="6" t="n">
        <v>54.35</v>
      </c>
      <c r="O276" s="9" t="n">
        <v>5891906</v>
      </c>
      <c r="P276" s="6" t="n">
        <v>52.46</v>
      </c>
    </row>
    <row r="277" customFormat="false" ht="14.5" hidden="false" customHeight="false" outlineLevel="0" collapsed="false">
      <c r="A277" s="0" t="n">
        <v>271</v>
      </c>
      <c r="B277" s="0" t="s">
        <v>289</v>
      </c>
      <c r="C277" s="7" t="n">
        <v>77754351.17</v>
      </c>
      <c r="D277" s="8" t="n">
        <f aca="false">(O277-E277)</f>
        <v>-3211912</v>
      </c>
      <c r="E277" s="9" t="n">
        <v>60858729</v>
      </c>
      <c r="F277" s="10" t="n">
        <v>82.5</v>
      </c>
      <c r="G277" s="9" t="n">
        <v>60858729</v>
      </c>
      <c r="H277" s="10" t="n">
        <v>82.5</v>
      </c>
      <c r="I277" s="9" t="n">
        <v>60858729</v>
      </c>
      <c r="J277" s="6" t="n">
        <v>82.5</v>
      </c>
      <c r="K277" s="7" t="n">
        <v>60278791</v>
      </c>
      <c r="L277" s="6" t="n">
        <v>79.64</v>
      </c>
      <c r="M277" s="9" t="n">
        <v>59718286</v>
      </c>
      <c r="N277" s="6" t="n">
        <v>76.8</v>
      </c>
      <c r="O277" s="9" t="n">
        <v>57646817</v>
      </c>
      <c r="P277" s="6" t="n">
        <v>74.14</v>
      </c>
    </row>
    <row r="278" customFormat="false" ht="14.5" hidden="false" customHeight="false" outlineLevel="0" collapsed="false">
      <c r="A278" s="0" t="n">
        <v>272</v>
      </c>
      <c r="B278" s="0" t="s">
        <v>290</v>
      </c>
      <c r="C278" s="7" t="n">
        <v>2833614.90741891</v>
      </c>
      <c r="D278" s="8" t="n">
        <f aca="false">(O278-E278)</f>
        <v>-161274</v>
      </c>
      <c r="E278" s="9" t="n">
        <v>1751651</v>
      </c>
      <c r="F278" s="10" t="n">
        <v>67.72</v>
      </c>
      <c r="G278" s="9" t="n">
        <v>1751651</v>
      </c>
      <c r="H278" s="10" t="n">
        <v>64.95</v>
      </c>
      <c r="I278" s="9" t="n">
        <v>1735052</v>
      </c>
      <c r="J278" s="6" t="n">
        <v>62.53</v>
      </c>
      <c r="K278" s="7" t="n">
        <v>1708462</v>
      </c>
      <c r="L278" s="6" t="n">
        <v>60.29</v>
      </c>
      <c r="M278" s="9" t="n">
        <v>1647525</v>
      </c>
      <c r="N278" s="6" t="n">
        <v>58.14</v>
      </c>
      <c r="O278" s="9" t="n">
        <v>1590377</v>
      </c>
      <c r="P278" s="6" t="n">
        <v>56.13</v>
      </c>
    </row>
    <row r="279" customFormat="false" ht="14.5" hidden="false" customHeight="false" outlineLevel="0" collapsed="false">
      <c r="A279" s="0" t="n">
        <v>273</v>
      </c>
      <c r="B279" s="0" t="s">
        <v>291</v>
      </c>
      <c r="C279" s="7" t="n">
        <v>35671878.4269259</v>
      </c>
      <c r="D279" s="8" t="n">
        <f aca="false">(O279-E279)</f>
        <v>-812596</v>
      </c>
      <c r="E279" s="9" t="n">
        <v>18560062</v>
      </c>
      <c r="F279" s="10" t="n">
        <v>60.03</v>
      </c>
      <c r="G279" s="9" t="n">
        <v>18384321</v>
      </c>
      <c r="H279" s="10" t="n">
        <v>57.58</v>
      </c>
      <c r="I279" s="9" t="n">
        <v>18384321</v>
      </c>
      <c r="J279" s="6" t="n">
        <v>55.43</v>
      </c>
      <c r="K279" s="7" t="n">
        <v>18208579</v>
      </c>
      <c r="L279" s="6" t="n">
        <v>53.45</v>
      </c>
      <c r="M279" s="9" t="n">
        <v>18208579</v>
      </c>
      <c r="N279" s="6" t="n">
        <v>51.54</v>
      </c>
      <c r="O279" s="9" t="n">
        <v>17747466</v>
      </c>
      <c r="P279" s="6" t="n">
        <v>49.75</v>
      </c>
    </row>
    <row r="280" customFormat="false" ht="14.5" hidden="false" customHeight="false" outlineLevel="0" collapsed="false">
      <c r="A280" s="0" t="n">
        <v>274</v>
      </c>
      <c r="B280" s="0" t="s">
        <v>292</v>
      </c>
      <c r="C280" s="7" t="n">
        <v>92273702.113</v>
      </c>
      <c r="D280" s="8" t="n">
        <f aca="false">(O280-E280)</f>
        <v>0</v>
      </c>
      <c r="E280" s="9" t="n">
        <v>76125804</v>
      </c>
      <c r="F280" s="10" t="n">
        <v>82.5</v>
      </c>
      <c r="G280" s="9" t="n">
        <v>76125804</v>
      </c>
      <c r="H280" s="10" t="n">
        <v>82.5</v>
      </c>
      <c r="I280" s="9" t="n">
        <v>76125804</v>
      </c>
      <c r="J280" s="6" t="n">
        <v>82.5</v>
      </c>
      <c r="K280" s="7" t="n">
        <v>76125804</v>
      </c>
      <c r="L280" s="6" t="n">
        <v>82.5</v>
      </c>
      <c r="M280" s="9" t="n">
        <v>76125804</v>
      </c>
      <c r="N280" s="6" t="n">
        <v>82.5</v>
      </c>
      <c r="O280" s="9" t="n">
        <v>76125804</v>
      </c>
      <c r="P280" s="6" t="n">
        <v>82.5</v>
      </c>
    </row>
    <row r="281" customFormat="false" ht="14.5" hidden="false" customHeight="false" outlineLevel="0" collapsed="false">
      <c r="A281" s="0" t="n">
        <v>275</v>
      </c>
      <c r="B281" s="0" t="s">
        <v>293</v>
      </c>
      <c r="C281" s="7" t="n">
        <v>10553922.6752678</v>
      </c>
      <c r="D281" s="8" t="n">
        <f aca="false">(O281-E281)</f>
        <v>-572307</v>
      </c>
      <c r="E281" s="9" t="n">
        <v>7662327</v>
      </c>
      <c r="F281" s="10" t="n">
        <v>81.06</v>
      </c>
      <c r="G281" s="9" t="n">
        <v>7590312</v>
      </c>
      <c r="H281" s="10" t="n">
        <v>77.74</v>
      </c>
      <c r="I281" s="9" t="n">
        <v>7590312</v>
      </c>
      <c r="J281" s="6" t="n">
        <v>74.84</v>
      </c>
      <c r="K281" s="7" t="n">
        <v>7518298</v>
      </c>
      <c r="L281" s="6" t="n">
        <v>72.17</v>
      </c>
      <c r="M281" s="9" t="n">
        <v>7344791</v>
      </c>
      <c r="N281" s="6" t="n">
        <v>69.59</v>
      </c>
      <c r="O281" s="9" t="n">
        <v>7090020</v>
      </c>
      <c r="P281" s="6" t="n">
        <v>67.18</v>
      </c>
    </row>
    <row r="282" customFormat="false" ht="14.5" hidden="false" customHeight="false" outlineLevel="0" collapsed="false">
      <c r="A282" s="0" t="n">
        <v>276</v>
      </c>
      <c r="B282" s="0" t="s">
        <v>294</v>
      </c>
      <c r="C282" s="7" t="n">
        <v>21851961.9042756</v>
      </c>
      <c r="D282" s="8" t="n">
        <f aca="false">(O282-E282)</f>
        <v>0</v>
      </c>
      <c r="E282" s="9" t="n">
        <v>17687065</v>
      </c>
      <c r="F282" s="10" t="n">
        <v>82.5</v>
      </c>
      <c r="G282" s="9" t="n">
        <v>17687065</v>
      </c>
      <c r="H282" s="10" t="n">
        <v>82.5</v>
      </c>
      <c r="I282" s="9" t="n">
        <v>17687065</v>
      </c>
      <c r="J282" s="6" t="n">
        <v>82.5</v>
      </c>
      <c r="K282" s="7" t="n">
        <v>17687065</v>
      </c>
      <c r="L282" s="6" t="n">
        <v>82.5</v>
      </c>
      <c r="M282" s="9" t="n">
        <v>17687065</v>
      </c>
      <c r="N282" s="6" t="n">
        <v>82.5</v>
      </c>
      <c r="O282" s="9" t="n">
        <v>17687065</v>
      </c>
      <c r="P282" s="6" t="n">
        <v>82.5</v>
      </c>
    </row>
    <row r="283" customFormat="false" ht="14.5" hidden="false" customHeight="false" outlineLevel="0" collapsed="false">
      <c r="A283" s="0" t="n">
        <v>277</v>
      </c>
      <c r="B283" s="0" t="s">
        <v>295</v>
      </c>
      <c r="C283" s="7" t="n">
        <v>46174208.0389393</v>
      </c>
      <c r="D283" s="8" t="n">
        <f aca="false">(O283-E283)</f>
        <v>-933943</v>
      </c>
      <c r="E283" s="9" t="n">
        <v>10677708</v>
      </c>
      <c r="F283" s="10" t="n">
        <v>25.46</v>
      </c>
      <c r="G283" s="9" t="n">
        <v>10677708</v>
      </c>
      <c r="H283" s="10" t="n">
        <v>24.42</v>
      </c>
      <c r="I283" s="9" t="n">
        <v>10677708</v>
      </c>
      <c r="J283" s="6" t="n">
        <v>23.51</v>
      </c>
      <c r="K283" s="7" t="n">
        <v>10467234</v>
      </c>
      <c r="L283" s="6" t="n">
        <v>22.67</v>
      </c>
      <c r="M283" s="9" t="n">
        <v>10093895</v>
      </c>
      <c r="N283" s="6" t="n">
        <v>21.86</v>
      </c>
      <c r="O283" s="9" t="n">
        <v>9743765</v>
      </c>
      <c r="P283" s="6" t="n">
        <v>21.1</v>
      </c>
    </row>
    <row r="284" customFormat="false" ht="14.5" hidden="false" customHeight="false" outlineLevel="0" collapsed="false">
      <c r="A284" s="0" t="n">
        <v>278</v>
      </c>
      <c r="B284" s="0" t="s">
        <v>296</v>
      </c>
      <c r="C284" s="7" t="n">
        <v>26078106.46</v>
      </c>
      <c r="D284" s="8" t="n">
        <f aca="false">(O284-E284)</f>
        <v>-1428220</v>
      </c>
      <c r="E284" s="9" t="n">
        <v>15934556</v>
      </c>
      <c r="F284" s="10" t="n">
        <v>67.12</v>
      </c>
      <c r="G284" s="9" t="n">
        <v>15934556</v>
      </c>
      <c r="H284" s="10" t="n">
        <v>64.38</v>
      </c>
      <c r="I284" s="9" t="n">
        <v>15782058</v>
      </c>
      <c r="J284" s="6" t="n">
        <v>61.97</v>
      </c>
      <c r="K284" s="7" t="n">
        <v>15583424</v>
      </c>
      <c r="L284" s="6" t="n">
        <v>59.76</v>
      </c>
      <c r="M284" s="9" t="n">
        <v>15027604</v>
      </c>
      <c r="N284" s="6" t="n">
        <v>57.63</v>
      </c>
      <c r="O284" s="9" t="n">
        <v>14506336</v>
      </c>
      <c r="P284" s="6" t="n">
        <v>55.63</v>
      </c>
    </row>
    <row r="285" customFormat="false" ht="14.5" hidden="false" customHeight="false" outlineLevel="0" collapsed="false">
      <c r="A285" s="0" t="n">
        <v>279</v>
      </c>
      <c r="B285" s="0" t="s">
        <v>297</v>
      </c>
      <c r="C285" s="7" t="n">
        <v>15700995.5150831</v>
      </c>
      <c r="D285" s="8" t="n">
        <f aca="false">(O285-E285)</f>
        <v>-1177800</v>
      </c>
      <c r="E285" s="9" t="n">
        <v>10498701</v>
      </c>
      <c r="F285" s="10" t="n">
        <v>71.63</v>
      </c>
      <c r="G285" s="9" t="n">
        <v>10398129</v>
      </c>
      <c r="H285" s="10" t="n">
        <v>68.7</v>
      </c>
      <c r="I285" s="9" t="n">
        <v>10384519</v>
      </c>
      <c r="J285" s="6" t="n">
        <v>66.14</v>
      </c>
      <c r="K285" s="7" t="n">
        <v>10012973</v>
      </c>
      <c r="L285" s="6" t="n">
        <v>63.77</v>
      </c>
      <c r="M285" s="9" t="n">
        <v>9655836</v>
      </c>
      <c r="N285" s="6" t="n">
        <v>61.5</v>
      </c>
      <c r="O285" s="9" t="n">
        <v>9320901</v>
      </c>
      <c r="P285" s="6" t="n">
        <v>59.37</v>
      </c>
    </row>
    <row r="286" customFormat="false" ht="14.5" hidden="false" customHeight="false" outlineLevel="0" collapsed="false">
      <c r="A286" s="0" t="n">
        <v>280</v>
      </c>
      <c r="B286" s="0" t="s">
        <v>298</v>
      </c>
      <c r="C286" s="7" t="n">
        <v>22729470.5929945</v>
      </c>
      <c r="D286" s="8" t="n">
        <f aca="false">(O286-E286)</f>
        <v>-797551</v>
      </c>
      <c r="E286" s="9" t="n">
        <v>10114203</v>
      </c>
      <c r="F286" s="10" t="n">
        <v>49.46</v>
      </c>
      <c r="G286" s="9" t="n">
        <v>10114203</v>
      </c>
      <c r="H286" s="10" t="n">
        <v>47.44</v>
      </c>
      <c r="I286" s="9" t="n">
        <v>10017249</v>
      </c>
      <c r="J286" s="6" t="n">
        <v>45.67</v>
      </c>
      <c r="K286" s="7" t="n">
        <v>10008408</v>
      </c>
      <c r="L286" s="6" t="n">
        <v>44.03</v>
      </c>
      <c r="M286" s="9" t="n">
        <v>9651435</v>
      </c>
      <c r="N286" s="6" t="n">
        <v>42.46</v>
      </c>
      <c r="O286" s="9" t="n">
        <v>9316652</v>
      </c>
      <c r="P286" s="6" t="n">
        <v>40.99</v>
      </c>
    </row>
    <row r="287" customFormat="false" ht="14.5" hidden="false" customHeight="false" outlineLevel="0" collapsed="false">
      <c r="A287" s="0" t="n">
        <v>281</v>
      </c>
      <c r="B287" s="0" t="s">
        <v>299</v>
      </c>
      <c r="C287" s="7" t="n">
        <v>557622637.53</v>
      </c>
      <c r="D287" s="8" t="n">
        <f aca="false">(O287-E287)</f>
        <v>0</v>
      </c>
      <c r="E287" s="9" t="n">
        <v>51503174</v>
      </c>
      <c r="F287" s="10" t="n">
        <v>15.57</v>
      </c>
      <c r="G287" s="9" t="n">
        <v>51503174</v>
      </c>
      <c r="H287" s="10" t="n">
        <v>14.93</v>
      </c>
      <c r="I287" s="9" t="n">
        <v>51503174</v>
      </c>
      <c r="J287" s="6" t="n">
        <v>14.37</v>
      </c>
      <c r="K287" s="7" t="n">
        <v>51503174</v>
      </c>
      <c r="L287" s="6" t="n">
        <v>13.86</v>
      </c>
      <c r="M287" s="9" t="n">
        <v>51503174</v>
      </c>
      <c r="N287" s="6" t="n">
        <v>13.37</v>
      </c>
      <c r="O287" s="9" t="n">
        <v>51503174</v>
      </c>
      <c r="P287" s="6" t="n">
        <v>12.9</v>
      </c>
    </row>
    <row r="288" customFormat="false" ht="14.5" hidden="false" customHeight="false" outlineLevel="0" collapsed="false">
      <c r="A288" s="0" t="n">
        <v>282</v>
      </c>
      <c r="B288" s="0" t="s">
        <v>300</v>
      </c>
      <c r="C288" s="7" t="n">
        <v>13096360.6375965</v>
      </c>
      <c r="D288" s="8" t="n">
        <f aca="false">(O288-E288)</f>
        <v>-315307</v>
      </c>
      <c r="E288" s="9" t="n">
        <v>10760255</v>
      </c>
      <c r="F288" s="10" t="n">
        <v>82.5</v>
      </c>
      <c r="G288" s="9" t="n">
        <v>10760255</v>
      </c>
      <c r="H288" s="10" t="n">
        <v>82.5</v>
      </c>
      <c r="I288" s="9" t="n">
        <v>10760255</v>
      </c>
      <c r="J288" s="6" t="n">
        <v>82.5</v>
      </c>
      <c r="K288" s="7" t="n">
        <v>10760255</v>
      </c>
      <c r="L288" s="6" t="n">
        <v>82.5</v>
      </c>
      <c r="M288" s="9" t="n">
        <v>10760255</v>
      </c>
      <c r="N288" s="6" t="n">
        <v>82.5</v>
      </c>
      <c r="O288" s="9" t="n">
        <v>10444948</v>
      </c>
      <c r="P288" s="6" t="n">
        <v>79.75</v>
      </c>
    </row>
    <row r="289" customFormat="false" ht="14.5" hidden="false" customHeight="false" outlineLevel="0" collapsed="false">
      <c r="A289" s="0" t="n">
        <v>283</v>
      </c>
      <c r="B289" s="0" t="s">
        <v>301</v>
      </c>
      <c r="C289" s="7" t="n">
        <v>2052919.68604848</v>
      </c>
      <c r="D289" s="8" t="n">
        <f aca="false">(O289-E289)</f>
        <v>0</v>
      </c>
      <c r="E289" s="9" t="n">
        <v>1693659</v>
      </c>
      <c r="F289" s="10" t="n">
        <v>82.5</v>
      </c>
      <c r="G289" s="9" t="n">
        <v>1693659</v>
      </c>
      <c r="H289" s="10" t="n">
        <v>82.5</v>
      </c>
      <c r="I289" s="9" t="n">
        <v>1693659</v>
      </c>
      <c r="J289" s="6" t="n">
        <v>82.5</v>
      </c>
      <c r="K289" s="7" t="n">
        <v>1693659</v>
      </c>
      <c r="L289" s="6" t="n">
        <v>82.5</v>
      </c>
      <c r="M289" s="9" t="n">
        <v>1693659</v>
      </c>
      <c r="N289" s="6" t="n">
        <v>82.5</v>
      </c>
      <c r="O289" s="9" t="n">
        <v>1693659</v>
      </c>
      <c r="P289" s="6" t="n">
        <v>82.5</v>
      </c>
    </row>
    <row r="290" customFormat="false" ht="14.5" hidden="false" customHeight="false" outlineLevel="0" collapsed="false">
      <c r="A290" s="0" t="n">
        <v>284</v>
      </c>
      <c r="B290" s="0" t="s">
        <v>302</v>
      </c>
      <c r="C290" s="7" t="n">
        <v>34900339.0253377</v>
      </c>
      <c r="D290" s="8" t="n">
        <f aca="false">(O290-E290)</f>
        <v>0</v>
      </c>
      <c r="E290" s="9" t="n">
        <v>27418435</v>
      </c>
      <c r="F290" s="10" t="n">
        <v>82.5</v>
      </c>
      <c r="G290" s="9" t="n">
        <v>27418435</v>
      </c>
      <c r="H290" s="10" t="n">
        <v>82.5</v>
      </c>
      <c r="I290" s="9" t="n">
        <v>27418435</v>
      </c>
      <c r="J290" s="6" t="n">
        <v>82.5</v>
      </c>
      <c r="K290" s="7" t="n">
        <v>27418435</v>
      </c>
      <c r="L290" s="6" t="n">
        <v>82.5</v>
      </c>
      <c r="M290" s="9" t="n">
        <v>27418435</v>
      </c>
      <c r="N290" s="6" t="n">
        <v>82.5</v>
      </c>
      <c r="O290" s="9" t="n">
        <v>27418435</v>
      </c>
      <c r="P290" s="6" t="n">
        <v>82.5</v>
      </c>
    </row>
    <row r="291" customFormat="false" ht="14.5" hidden="false" customHeight="false" outlineLevel="0" collapsed="false">
      <c r="A291" s="0" t="n">
        <v>285</v>
      </c>
      <c r="B291" s="0" t="s">
        <v>303</v>
      </c>
      <c r="C291" s="7" t="n">
        <v>63337219.0787429</v>
      </c>
      <c r="D291" s="8" t="n">
        <f aca="false">(O291-E291)</f>
        <v>-2283310</v>
      </c>
      <c r="E291" s="9" t="n">
        <v>33418603</v>
      </c>
      <c r="F291" s="10" t="n">
        <v>59.32</v>
      </c>
      <c r="G291" s="9" t="n">
        <v>33418603</v>
      </c>
      <c r="H291" s="10" t="n">
        <v>56.89</v>
      </c>
      <c r="I291" s="9" t="n">
        <v>33418603</v>
      </c>
      <c r="J291" s="6" t="n">
        <v>54.77</v>
      </c>
      <c r="K291" s="7" t="n">
        <v>33098133</v>
      </c>
      <c r="L291" s="6" t="n">
        <v>52.81</v>
      </c>
      <c r="M291" s="9" t="n">
        <v>32254102</v>
      </c>
      <c r="N291" s="6" t="n">
        <v>50.92</v>
      </c>
      <c r="O291" s="9" t="n">
        <v>31135293</v>
      </c>
      <c r="P291" s="6" t="n">
        <v>49.16</v>
      </c>
    </row>
    <row r="292" customFormat="false" ht="14.5" hidden="false" customHeight="false" outlineLevel="0" collapsed="false">
      <c r="A292" s="0" t="n">
        <v>286</v>
      </c>
      <c r="B292" s="0" t="s">
        <v>304</v>
      </c>
      <c r="C292" s="7" t="n">
        <v>15042919.2023627</v>
      </c>
      <c r="D292" s="8" t="n">
        <f aca="false">(O292-E292)</f>
        <v>0</v>
      </c>
      <c r="E292" s="9" t="n">
        <v>12363407</v>
      </c>
      <c r="F292" s="10" t="n">
        <v>82.5</v>
      </c>
      <c r="G292" s="9" t="n">
        <v>12363407</v>
      </c>
      <c r="H292" s="10" t="n">
        <v>82.5</v>
      </c>
      <c r="I292" s="9" t="n">
        <v>12363407</v>
      </c>
      <c r="J292" s="6" t="n">
        <v>82.5</v>
      </c>
      <c r="K292" s="7" t="n">
        <v>12363407</v>
      </c>
      <c r="L292" s="6" t="n">
        <v>82.5</v>
      </c>
      <c r="M292" s="9" t="n">
        <v>12363407</v>
      </c>
      <c r="N292" s="6" t="n">
        <v>82.5</v>
      </c>
      <c r="O292" s="9" t="n">
        <v>12363407</v>
      </c>
      <c r="P292" s="6" t="n">
        <v>82.5</v>
      </c>
    </row>
    <row r="293" customFormat="false" ht="14.5" hidden="false" customHeight="false" outlineLevel="0" collapsed="false">
      <c r="A293" s="0" t="n">
        <v>287</v>
      </c>
      <c r="B293" s="0" t="s">
        <v>305</v>
      </c>
      <c r="C293" s="7" t="n">
        <v>24036939.6166854</v>
      </c>
      <c r="D293" s="8" t="n">
        <f aca="false">(O293-E293)</f>
        <v>-1546986</v>
      </c>
      <c r="E293" s="9" t="n">
        <v>13256696</v>
      </c>
      <c r="F293" s="10" t="n">
        <v>58.78</v>
      </c>
      <c r="G293" s="9" t="n">
        <v>13131337</v>
      </c>
      <c r="H293" s="10" t="n">
        <v>56.38</v>
      </c>
      <c r="I293" s="9" t="n">
        <v>13045917</v>
      </c>
      <c r="J293" s="6" t="n">
        <v>54.27</v>
      </c>
      <c r="K293" s="7" t="n">
        <v>12579150</v>
      </c>
      <c r="L293" s="6" t="n">
        <v>52.33</v>
      </c>
      <c r="M293" s="9" t="n">
        <v>12130485</v>
      </c>
      <c r="N293" s="6" t="n">
        <v>50.47</v>
      </c>
      <c r="O293" s="9" t="n">
        <v>11709710</v>
      </c>
      <c r="P293" s="6" t="n">
        <v>48.72</v>
      </c>
    </row>
    <row r="294" customFormat="false" ht="14.5" hidden="false" customHeight="false" outlineLevel="0" collapsed="false">
      <c r="A294" s="0" t="n">
        <v>288</v>
      </c>
      <c r="B294" s="0" t="s">
        <v>306</v>
      </c>
      <c r="C294" s="7" t="n">
        <v>47334912.4326924</v>
      </c>
      <c r="D294" s="8" t="n">
        <f aca="false">(O294-E294)</f>
        <v>0</v>
      </c>
      <c r="E294" s="9" t="n">
        <v>38340362</v>
      </c>
      <c r="F294" s="10" t="n">
        <v>82.5</v>
      </c>
      <c r="G294" s="9" t="n">
        <v>38340362</v>
      </c>
      <c r="H294" s="10" t="n">
        <v>82.5</v>
      </c>
      <c r="I294" s="9" t="n">
        <v>38340362</v>
      </c>
      <c r="J294" s="6" t="n">
        <v>82.5</v>
      </c>
      <c r="K294" s="7" t="n">
        <v>38340362</v>
      </c>
      <c r="L294" s="6" t="n">
        <v>82.5</v>
      </c>
      <c r="M294" s="9" t="n">
        <v>38340362</v>
      </c>
      <c r="N294" s="6" t="n">
        <v>82.5</v>
      </c>
      <c r="O294" s="9" t="n">
        <v>38340362</v>
      </c>
      <c r="P294" s="6" t="n">
        <v>82.5</v>
      </c>
    </row>
    <row r="295" customFormat="false" ht="14.5" hidden="false" customHeight="false" outlineLevel="0" collapsed="false">
      <c r="A295" s="0" t="n">
        <v>289</v>
      </c>
      <c r="B295" s="0" t="s">
        <v>307</v>
      </c>
      <c r="C295" s="7" t="n">
        <v>4037979.92712159</v>
      </c>
      <c r="D295" s="8" t="n">
        <f aca="false">(O295-E295)</f>
        <v>0</v>
      </c>
      <c r="E295" s="9" t="n">
        <v>3262775</v>
      </c>
      <c r="F295" s="10" t="n">
        <v>82.5</v>
      </c>
      <c r="G295" s="9" t="n">
        <v>3262775</v>
      </c>
      <c r="H295" s="10" t="n">
        <v>82.5</v>
      </c>
      <c r="I295" s="9" t="n">
        <v>3262775</v>
      </c>
      <c r="J295" s="6" t="n">
        <v>82.5</v>
      </c>
      <c r="K295" s="7" t="n">
        <v>3262775</v>
      </c>
      <c r="L295" s="6" t="n">
        <v>82.5</v>
      </c>
      <c r="M295" s="9" t="n">
        <v>3262775</v>
      </c>
      <c r="N295" s="6" t="n">
        <v>82.5</v>
      </c>
      <c r="O295" s="9" t="n">
        <v>3262775</v>
      </c>
      <c r="P295" s="6" t="n">
        <v>82.5</v>
      </c>
    </row>
    <row r="296" customFormat="false" ht="14.5" hidden="false" customHeight="false" outlineLevel="0" collapsed="false">
      <c r="A296" s="0" t="n">
        <v>290</v>
      </c>
      <c r="B296" s="0" t="s">
        <v>308</v>
      </c>
      <c r="C296" s="7" t="n">
        <v>18616425.3707185</v>
      </c>
      <c r="D296" s="8" t="n">
        <f aca="false">(O296-E296)</f>
        <v>-1399717</v>
      </c>
      <c r="E296" s="9" t="n">
        <v>14857536</v>
      </c>
      <c r="F296" s="10" t="n">
        <v>82.5</v>
      </c>
      <c r="G296" s="9" t="n">
        <v>14857536</v>
      </c>
      <c r="H296" s="10" t="n">
        <v>82.5</v>
      </c>
      <c r="I296" s="9" t="n">
        <v>14714303</v>
      </c>
      <c r="J296" s="6" t="n">
        <v>80.54</v>
      </c>
      <c r="K296" s="7" t="n">
        <v>14457055</v>
      </c>
      <c r="L296" s="6" t="n">
        <v>77.66</v>
      </c>
      <c r="M296" s="9" t="n">
        <v>13941410</v>
      </c>
      <c r="N296" s="6" t="n">
        <v>74.89</v>
      </c>
      <c r="O296" s="9" t="n">
        <v>13457819</v>
      </c>
      <c r="P296" s="6" t="n">
        <v>72.29</v>
      </c>
    </row>
    <row r="297" customFormat="false" ht="14.5" hidden="false" customHeight="false" outlineLevel="0" collapsed="false">
      <c r="A297" s="0" t="n">
        <v>291</v>
      </c>
      <c r="B297" s="0" t="s">
        <v>309</v>
      </c>
      <c r="C297" s="7" t="n">
        <v>27427969.9664819</v>
      </c>
      <c r="D297" s="8" t="n">
        <f aca="false">(O297-E297)</f>
        <v>0</v>
      </c>
      <c r="E297" s="9" t="n">
        <v>21987989</v>
      </c>
      <c r="F297" s="10" t="n">
        <v>82.5</v>
      </c>
      <c r="G297" s="9" t="n">
        <v>21987989</v>
      </c>
      <c r="H297" s="10" t="n">
        <v>82.5</v>
      </c>
      <c r="I297" s="9" t="n">
        <v>21987989</v>
      </c>
      <c r="J297" s="6" t="n">
        <v>82.5</v>
      </c>
      <c r="K297" s="7" t="n">
        <v>21987989</v>
      </c>
      <c r="L297" s="6" t="n">
        <v>82.5</v>
      </c>
      <c r="M297" s="9" t="n">
        <v>21987989</v>
      </c>
      <c r="N297" s="6" t="n">
        <v>82.5</v>
      </c>
      <c r="O297" s="9" t="n">
        <v>21987989</v>
      </c>
      <c r="P297" s="6" t="n">
        <v>82.5</v>
      </c>
    </row>
    <row r="298" customFormat="false" ht="14.5" hidden="false" customHeight="false" outlineLevel="0" collapsed="false">
      <c r="A298" s="0" t="n">
        <v>292</v>
      </c>
      <c r="B298" s="0" t="s">
        <v>310</v>
      </c>
      <c r="C298" s="7" t="n">
        <v>31756519.9049999</v>
      </c>
      <c r="D298" s="8" t="n">
        <f aca="false">(O298-E298)</f>
        <v>-2082217</v>
      </c>
      <c r="E298" s="9" t="n">
        <v>19309306</v>
      </c>
      <c r="F298" s="10" t="n">
        <v>65.46</v>
      </c>
      <c r="G298" s="9" t="n">
        <v>19309306</v>
      </c>
      <c r="H298" s="10" t="n">
        <v>62.78</v>
      </c>
      <c r="I298" s="9" t="n">
        <v>19127143</v>
      </c>
      <c r="J298" s="6" t="n">
        <v>60.44</v>
      </c>
      <c r="K298" s="7" t="n">
        <v>18506191</v>
      </c>
      <c r="L298" s="6" t="n">
        <v>58.28</v>
      </c>
      <c r="M298" s="9" t="n">
        <v>17846124</v>
      </c>
      <c r="N298" s="6" t="n">
        <v>56.2</v>
      </c>
      <c r="O298" s="9" t="n">
        <v>17227089</v>
      </c>
      <c r="P298" s="6" t="n">
        <v>54.25</v>
      </c>
    </row>
    <row r="299" customFormat="false" ht="14.5" hidden="false" customHeight="false" outlineLevel="0" collapsed="false">
      <c r="A299" s="0" t="n">
        <v>293</v>
      </c>
      <c r="B299" s="0" t="s">
        <v>311</v>
      </c>
      <c r="C299" s="7" t="n">
        <v>151936084.335939</v>
      </c>
      <c r="D299" s="8" t="n">
        <f aca="false">(O299-E299)</f>
        <v>-3271351</v>
      </c>
      <c r="E299" s="9" t="n">
        <v>48891783</v>
      </c>
      <c r="F299" s="10" t="n">
        <v>36.23</v>
      </c>
      <c r="G299" s="9" t="n">
        <v>48891783</v>
      </c>
      <c r="H299" s="10" t="n">
        <v>34.75</v>
      </c>
      <c r="I299" s="9" t="n">
        <v>48428705</v>
      </c>
      <c r="J299" s="6" t="n">
        <v>33.45</v>
      </c>
      <c r="K299" s="7" t="n">
        <v>48428705</v>
      </c>
      <c r="L299" s="6" t="n">
        <v>32.26</v>
      </c>
      <c r="M299" s="9" t="n">
        <v>47259748</v>
      </c>
      <c r="N299" s="6" t="n">
        <v>31.11</v>
      </c>
      <c r="O299" s="9" t="n">
        <v>45620432</v>
      </c>
      <c r="P299" s="6" t="n">
        <v>30.03</v>
      </c>
    </row>
    <row r="300" customFormat="false" ht="14.5" hidden="false" customHeight="false" outlineLevel="0" collapsed="false">
      <c r="A300" s="0" t="n">
        <v>294</v>
      </c>
      <c r="B300" s="0" t="s">
        <v>312</v>
      </c>
      <c r="C300" s="7" t="n">
        <v>17857455.8695786</v>
      </c>
      <c r="D300" s="8" t="n">
        <f aca="false">(O300-E300)</f>
        <v>-58442</v>
      </c>
      <c r="E300" s="9" t="n">
        <v>6124683</v>
      </c>
      <c r="F300" s="10" t="n">
        <v>41.24</v>
      </c>
      <c r="G300" s="9" t="n">
        <v>6124683</v>
      </c>
      <c r="H300" s="10" t="n">
        <v>39.55</v>
      </c>
      <c r="I300" s="9" t="n">
        <v>6124683</v>
      </c>
      <c r="J300" s="6" t="n">
        <v>38.08</v>
      </c>
      <c r="K300" s="7" t="n">
        <v>6124683</v>
      </c>
      <c r="L300" s="6" t="n">
        <v>36.71</v>
      </c>
      <c r="M300" s="9" t="n">
        <v>6066241</v>
      </c>
      <c r="N300" s="6" t="n">
        <v>35.4</v>
      </c>
      <c r="O300" s="9" t="n">
        <v>6066241</v>
      </c>
      <c r="P300" s="6" t="n">
        <v>34.18</v>
      </c>
    </row>
    <row r="301" customFormat="false" ht="14.5" hidden="false" customHeight="false" outlineLevel="0" collapsed="false">
      <c r="A301" s="0" t="n">
        <v>295</v>
      </c>
      <c r="B301" s="0" t="s">
        <v>313</v>
      </c>
      <c r="C301" s="7" t="n">
        <v>49749492.0459681</v>
      </c>
      <c r="D301" s="8" t="n">
        <f aca="false">(O301-E301)</f>
        <v>-760190</v>
      </c>
      <c r="E301" s="9" t="n">
        <v>39919209</v>
      </c>
      <c r="F301" s="10" t="n">
        <v>82.5</v>
      </c>
      <c r="G301" s="9" t="n">
        <v>39919209</v>
      </c>
      <c r="H301" s="10" t="n">
        <v>82.5</v>
      </c>
      <c r="I301" s="9" t="n">
        <v>39919209</v>
      </c>
      <c r="J301" s="6" t="n">
        <v>82.5</v>
      </c>
      <c r="K301" s="7" t="n">
        <v>39919209</v>
      </c>
      <c r="L301" s="6" t="n">
        <v>82.5</v>
      </c>
      <c r="M301" s="9" t="n">
        <v>39919209</v>
      </c>
      <c r="N301" s="6" t="n">
        <v>81.54</v>
      </c>
      <c r="O301" s="9" t="n">
        <v>39159019</v>
      </c>
      <c r="P301" s="6" t="n">
        <v>78.71</v>
      </c>
    </row>
    <row r="302" customFormat="false" ht="14.5" hidden="false" customHeight="false" outlineLevel="0" collapsed="false">
      <c r="A302" s="0" t="n">
        <v>296</v>
      </c>
      <c r="B302" s="0" t="s">
        <v>314</v>
      </c>
      <c r="C302" s="7" t="n">
        <v>8824634.8908109</v>
      </c>
      <c r="D302" s="8" t="n">
        <f aca="false">(O302-E302)</f>
        <v>-419035</v>
      </c>
      <c r="E302" s="9" t="n">
        <v>7280324</v>
      </c>
      <c r="F302" s="10" t="n">
        <v>82.5</v>
      </c>
      <c r="G302" s="9" t="n">
        <v>7280324</v>
      </c>
      <c r="H302" s="10" t="n">
        <v>82.5</v>
      </c>
      <c r="I302" s="9" t="n">
        <v>6861289</v>
      </c>
      <c r="J302" s="6" t="n">
        <v>82.5</v>
      </c>
      <c r="K302" s="7" t="n">
        <v>6861289</v>
      </c>
      <c r="L302" s="6" t="n">
        <v>82.5</v>
      </c>
      <c r="M302" s="9" t="n">
        <v>6861289</v>
      </c>
      <c r="N302" s="6" t="n">
        <v>82.5</v>
      </c>
      <c r="O302" s="9" t="n">
        <v>6861289</v>
      </c>
      <c r="P302" s="6" t="n">
        <v>82.5</v>
      </c>
    </row>
    <row r="303" customFormat="false" ht="14.5" hidden="false" customHeight="false" outlineLevel="0" collapsed="false">
      <c r="A303" s="0" t="n">
        <v>297</v>
      </c>
      <c r="B303" s="0" t="s">
        <v>315</v>
      </c>
      <c r="C303" s="7" t="n">
        <v>429555.537728421</v>
      </c>
      <c r="D303" s="8" t="n">
        <f aca="false">(O303-E303)</f>
        <v>0</v>
      </c>
      <c r="E303" s="9" t="n">
        <v>354383</v>
      </c>
      <c r="F303" s="10" t="n">
        <v>82.5</v>
      </c>
      <c r="G303" s="9" t="n">
        <v>354383</v>
      </c>
      <c r="H303" s="10" t="n">
        <v>82.5</v>
      </c>
      <c r="I303" s="9" t="n">
        <v>354383</v>
      </c>
      <c r="J303" s="6" t="n">
        <v>82.5</v>
      </c>
      <c r="K303" s="7" t="n">
        <v>354383</v>
      </c>
      <c r="L303" s="6" t="n">
        <v>82.5</v>
      </c>
      <c r="M303" s="9" t="n">
        <v>354383</v>
      </c>
      <c r="N303" s="6" t="n">
        <v>82.5</v>
      </c>
      <c r="O303" s="9" t="n">
        <v>354383</v>
      </c>
      <c r="P303" s="6" t="n">
        <v>82.5</v>
      </c>
    </row>
    <row r="304" customFormat="false" ht="14.5" hidden="false" customHeight="false" outlineLevel="0" collapsed="false">
      <c r="A304" s="0" t="n">
        <v>298</v>
      </c>
      <c r="B304" s="0" t="s">
        <v>316</v>
      </c>
      <c r="C304" s="7" t="n">
        <v>13961772.007666</v>
      </c>
      <c r="D304" s="8" t="n">
        <f aca="false">(O304-E304)</f>
        <v>0</v>
      </c>
      <c r="E304" s="9" t="n">
        <v>10924091</v>
      </c>
      <c r="F304" s="10" t="n">
        <v>82.5</v>
      </c>
      <c r="G304" s="9" t="n">
        <v>10924091</v>
      </c>
      <c r="H304" s="10" t="n">
        <v>82.5</v>
      </c>
      <c r="I304" s="9" t="n">
        <v>10924091</v>
      </c>
      <c r="J304" s="6" t="n">
        <v>82.5</v>
      </c>
      <c r="K304" s="7" t="n">
        <v>10924091</v>
      </c>
      <c r="L304" s="6" t="n">
        <v>82.5</v>
      </c>
      <c r="M304" s="9" t="n">
        <v>10924091</v>
      </c>
      <c r="N304" s="6" t="n">
        <v>82.5</v>
      </c>
      <c r="O304" s="9" t="n">
        <v>10924091</v>
      </c>
      <c r="P304" s="6" t="n">
        <v>82.5</v>
      </c>
    </row>
    <row r="305" customFormat="false" ht="14.5" hidden="false" customHeight="false" outlineLevel="0" collapsed="false">
      <c r="A305" s="0" t="n">
        <v>299</v>
      </c>
      <c r="B305" s="0" t="s">
        <v>317</v>
      </c>
      <c r="C305" s="7" t="n">
        <v>18453297.5516709</v>
      </c>
      <c r="D305" s="8" t="n">
        <f aca="false">(O305-E305)</f>
        <v>-779843</v>
      </c>
      <c r="E305" s="9" t="n">
        <v>9029135</v>
      </c>
      <c r="F305" s="10" t="n">
        <v>53.94</v>
      </c>
      <c r="G305" s="9" t="n">
        <v>9029135</v>
      </c>
      <c r="H305" s="10" t="n">
        <v>51.73</v>
      </c>
      <c r="I305" s="9" t="n">
        <v>8943388</v>
      </c>
      <c r="J305" s="6" t="n">
        <v>49.8</v>
      </c>
      <c r="K305" s="7" t="n">
        <v>8861798</v>
      </c>
      <c r="L305" s="6" t="n">
        <v>48.02</v>
      </c>
      <c r="M305" s="9" t="n">
        <v>8545721</v>
      </c>
      <c r="N305" s="6" t="n">
        <v>46.31</v>
      </c>
      <c r="O305" s="9" t="n">
        <v>8249292</v>
      </c>
      <c r="P305" s="6" t="n">
        <v>44.7</v>
      </c>
    </row>
    <row r="306" customFormat="false" ht="14.5" hidden="false" customHeight="false" outlineLevel="0" collapsed="false">
      <c r="A306" s="0" t="n">
        <v>300</v>
      </c>
      <c r="B306" s="0" t="s">
        <v>318</v>
      </c>
      <c r="C306" s="7" t="n">
        <v>2531659.15503562</v>
      </c>
      <c r="D306" s="8" t="n">
        <f aca="false">(O306-E306)</f>
        <v>0</v>
      </c>
      <c r="E306" s="9" t="n">
        <v>2088619</v>
      </c>
      <c r="F306" s="10" t="n">
        <v>82.5</v>
      </c>
      <c r="G306" s="9" t="n">
        <v>2088619</v>
      </c>
      <c r="H306" s="10" t="n">
        <v>82.5</v>
      </c>
      <c r="I306" s="9" t="n">
        <v>2088619</v>
      </c>
      <c r="J306" s="6" t="n">
        <v>82.5</v>
      </c>
      <c r="K306" s="7" t="n">
        <v>2088619</v>
      </c>
      <c r="L306" s="6" t="n">
        <v>82.5</v>
      </c>
      <c r="M306" s="9" t="n">
        <v>2088619</v>
      </c>
      <c r="N306" s="6" t="n">
        <v>82.5</v>
      </c>
      <c r="O306" s="9" t="n">
        <v>2088619</v>
      </c>
      <c r="P306" s="6" t="n">
        <v>82.5</v>
      </c>
    </row>
    <row r="307" customFormat="false" ht="14.5" hidden="false" customHeight="false" outlineLevel="0" collapsed="false">
      <c r="A307" s="0" t="n">
        <v>301</v>
      </c>
      <c r="B307" s="0" t="s">
        <v>319</v>
      </c>
      <c r="C307" s="7" t="n">
        <v>23620218.6901868</v>
      </c>
      <c r="D307" s="8" t="n">
        <f aca="false">(O307-E307)</f>
        <v>-1195440</v>
      </c>
      <c r="E307" s="9" t="n">
        <v>16458663</v>
      </c>
      <c r="F307" s="10" t="n">
        <v>77.97</v>
      </c>
      <c r="G307" s="9" t="n">
        <v>16304121</v>
      </c>
      <c r="H307" s="10" t="n">
        <v>74.78</v>
      </c>
      <c r="I307" s="9" t="n">
        <v>16304121</v>
      </c>
      <c r="J307" s="6" t="n">
        <v>71.99</v>
      </c>
      <c r="K307" s="7" t="n">
        <v>16149580</v>
      </c>
      <c r="L307" s="6" t="n">
        <v>69.42</v>
      </c>
      <c r="M307" s="9" t="n">
        <v>15811689</v>
      </c>
      <c r="N307" s="6" t="n">
        <v>66.94</v>
      </c>
      <c r="O307" s="9" t="n">
        <v>15263223</v>
      </c>
      <c r="P307" s="6" t="n">
        <v>64.62</v>
      </c>
    </row>
    <row r="308" customFormat="false" ht="14.5" hidden="false" customHeight="false" outlineLevel="0" collapsed="false">
      <c r="A308" s="0" t="n">
        <v>302</v>
      </c>
      <c r="B308" s="0" t="s">
        <v>320</v>
      </c>
      <c r="C308" s="7" t="n">
        <v>322864.62</v>
      </c>
      <c r="D308" s="8" t="n">
        <f aca="false">(O308-E308)</f>
        <v>0</v>
      </c>
      <c r="E308" s="9" t="n">
        <v>266363</v>
      </c>
      <c r="F308" s="10" t="n">
        <v>82.5</v>
      </c>
      <c r="G308" s="9" t="n">
        <v>266363</v>
      </c>
      <c r="H308" s="10" t="n">
        <v>82.5</v>
      </c>
      <c r="I308" s="9" t="n">
        <v>266363</v>
      </c>
      <c r="J308" s="6" t="n">
        <v>82.5</v>
      </c>
      <c r="K308" s="7" t="n">
        <v>266363</v>
      </c>
      <c r="L308" s="6" t="n">
        <v>82.5</v>
      </c>
      <c r="M308" s="9" t="n">
        <v>266363</v>
      </c>
      <c r="N308" s="6" t="n">
        <v>82.5</v>
      </c>
      <c r="O308" s="9" t="n">
        <v>266363</v>
      </c>
      <c r="P308" s="6" t="n">
        <v>82.5</v>
      </c>
    </row>
    <row r="309" customFormat="false" ht="14.5" hidden="false" customHeight="false" outlineLevel="0" collapsed="false">
      <c r="A309" s="0" t="n">
        <v>303</v>
      </c>
      <c r="B309" s="0" t="s">
        <v>321</v>
      </c>
      <c r="C309" s="7" t="n">
        <v>16109695.3626526</v>
      </c>
      <c r="D309" s="8" t="n">
        <f aca="false">(O309-E309)</f>
        <v>-1244004</v>
      </c>
      <c r="E309" s="9" t="n">
        <v>12516556</v>
      </c>
      <c r="F309" s="10" t="n">
        <v>82.5</v>
      </c>
      <c r="G309" s="9" t="n">
        <v>12516556</v>
      </c>
      <c r="H309" s="10" t="n">
        <v>80.98</v>
      </c>
      <c r="I309" s="9" t="n">
        <v>12396677</v>
      </c>
      <c r="J309" s="6" t="n">
        <v>77.96</v>
      </c>
      <c r="K309" s="7" t="n">
        <v>12109533</v>
      </c>
      <c r="L309" s="6" t="n">
        <v>75.17</v>
      </c>
      <c r="M309" s="9" t="n">
        <v>11677618</v>
      </c>
      <c r="N309" s="6" t="n">
        <v>72.49</v>
      </c>
      <c r="O309" s="9" t="n">
        <v>11272552</v>
      </c>
      <c r="P309" s="6" t="n">
        <v>69.97</v>
      </c>
    </row>
    <row r="310" customFormat="false" ht="14.5" hidden="false" customHeight="false" outlineLevel="0" collapsed="false">
      <c r="A310" s="0" t="n">
        <v>304</v>
      </c>
      <c r="B310" s="0" t="s">
        <v>322</v>
      </c>
      <c r="C310" s="7" t="n">
        <v>25051745.2941372</v>
      </c>
      <c r="D310" s="8" t="n">
        <f aca="false">(O310-E310)</f>
        <v>-2250741</v>
      </c>
      <c r="E310" s="9" t="n">
        <v>17464639</v>
      </c>
      <c r="F310" s="10" t="n">
        <v>73.28</v>
      </c>
      <c r="G310" s="9" t="n">
        <v>17300636</v>
      </c>
      <c r="H310" s="10" t="n">
        <v>70.28</v>
      </c>
      <c r="I310" s="9" t="n">
        <v>16949972</v>
      </c>
      <c r="J310" s="6" t="n">
        <v>67.66</v>
      </c>
      <c r="K310" s="7" t="n">
        <v>16343522</v>
      </c>
      <c r="L310" s="6" t="n">
        <v>65.24</v>
      </c>
      <c r="M310" s="9" t="n">
        <v>15760591</v>
      </c>
      <c r="N310" s="6" t="n">
        <v>62.91</v>
      </c>
      <c r="O310" s="9" t="n">
        <v>15213898</v>
      </c>
      <c r="P310" s="6" t="n">
        <v>60.73</v>
      </c>
    </row>
    <row r="311" customFormat="false" ht="14.5" hidden="false" customHeight="false" outlineLevel="0" collapsed="false">
      <c r="A311" s="0" t="n">
        <v>305</v>
      </c>
      <c r="B311" s="0" t="s">
        <v>323</v>
      </c>
      <c r="C311" s="7" t="n">
        <v>47140463.2164232</v>
      </c>
      <c r="D311" s="8" t="n">
        <f aca="false">(O311-E311)</f>
        <v>0</v>
      </c>
      <c r="E311" s="9" t="n">
        <v>38155307</v>
      </c>
      <c r="F311" s="10" t="n">
        <v>82.5</v>
      </c>
      <c r="G311" s="9" t="n">
        <v>38155307</v>
      </c>
      <c r="H311" s="10" t="n">
        <v>82.5</v>
      </c>
      <c r="I311" s="9" t="n">
        <v>38155307</v>
      </c>
      <c r="J311" s="6" t="n">
        <v>82.5</v>
      </c>
      <c r="K311" s="7" t="n">
        <v>38155307</v>
      </c>
      <c r="L311" s="6" t="n">
        <v>82.5</v>
      </c>
      <c r="M311" s="9" t="n">
        <v>38155307</v>
      </c>
      <c r="N311" s="6" t="n">
        <v>82.5</v>
      </c>
      <c r="O311" s="9" t="n">
        <v>38155307</v>
      </c>
      <c r="P311" s="6" t="n">
        <v>82.5</v>
      </c>
    </row>
    <row r="312" customFormat="false" ht="14.5" hidden="false" customHeight="false" outlineLevel="0" collapsed="false">
      <c r="A312" s="0" t="n">
        <v>306</v>
      </c>
      <c r="B312" s="0" t="s">
        <v>324</v>
      </c>
      <c r="C312" s="7" t="n">
        <v>3782565.58023458</v>
      </c>
      <c r="D312" s="8" t="n">
        <f aca="false">(O312-E312)</f>
        <v>-108469</v>
      </c>
      <c r="E312" s="9" t="n">
        <v>1394958</v>
      </c>
      <c r="F312" s="10" t="n">
        <v>41.04</v>
      </c>
      <c r="G312" s="9" t="n">
        <v>1394958</v>
      </c>
      <c r="H312" s="10" t="n">
        <v>39.36</v>
      </c>
      <c r="I312" s="9" t="n">
        <v>1381600</v>
      </c>
      <c r="J312" s="6" t="n">
        <v>37.89</v>
      </c>
      <c r="K312" s="7" t="n">
        <v>1381600</v>
      </c>
      <c r="L312" s="6" t="n">
        <v>36.54</v>
      </c>
      <c r="M312" s="9" t="n">
        <v>1332718</v>
      </c>
      <c r="N312" s="6" t="n">
        <v>35.23</v>
      </c>
      <c r="O312" s="9" t="n">
        <v>1286489</v>
      </c>
      <c r="P312" s="6" t="n">
        <v>34.01</v>
      </c>
    </row>
    <row r="313" customFormat="false" ht="14.5" hidden="false" customHeight="false" outlineLevel="0" collapsed="false">
      <c r="A313" s="0" t="n">
        <v>307</v>
      </c>
      <c r="B313" s="0" t="s">
        <v>325</v>
      </c>
      <c r="C313" s="7" t="n">
        <v>50187089.2934757</v>
      </c>
      <c r="D313" s="8" t="n">
        <f aca="false">(O313-E313)</f>
        <v>0</v>
      </c>
      <c r="E313" s="9" t="n">
        <v>41177140</v>
      </c>
      <c r="F313" s="10" t="n">
        <v>82.5</v>
      </c>
      <c r="G313" s="9" t="n">
        <v>41177140</v>
      </c>
      <c r="H313" s="10" t="n">
        <v>82.5</v>
      </c>
      <c r="I313" s="9" t="n">
        <v>41177140</v>
      </c>
      <c r="J313" s="6" t="n">
        <v>82.5</v>
      </c>
      <c r="K313" s="7" t="n">
        <v>41177140</v>
      </c>
      <c r="L313" s="6" t="n">
        <v>82.5</v>
      </c>
      <c r="M313" s="9" t="n">
        <v>41177140</v>
      </c>
      <c r="N313" s="6" t="n">
        <v>82.5</v>
      </c>
      <c r="O313" s="9" t="n">
        <v>41177140</v>
      </c>
      <c r="P313" s="6" t="n">
        <v>82.5</v>
      </c>
    </row>
    <row r="314" customFormat="false" ht="14.5" hidden="false" customHeight="false" outlineLevel="0" collapsed="false">
      <c r="A314" s="0" t="n">
        <v>308</v>
      </c>
      <c r="B314" s="0" t="s">
        <v>326</v>
      </c>
      <c r="C314" s="7" t="n">
        <v>103566216.3118</v>
      </c>
      <c r="D314" s="8" t="n">
        <f aca="false">(O314-E314)</f>
        <v>0</v>
      </c>
      <c r="E314" s="9" t="n">
        <v>79254279</v>
      </c>
      <c r="F314" s="10" t="n">
        <v>82.5</v>
      </c>
      <c r="G314" s="9" t="n">
        <v>79254279</v>
      </c>
      <c r="H314" s="10" t="n">
        <v>82.5</v>
      </c>
      <c r="I314" s="9" t="n">
        <v>79254279</v>
      </c>
      <c r="J314" s="6" t="n">
        <v>82.5</v>
      </c>
      <c r="K314" s="7" t="n">
        <v>79254279</v>
      </c>
      <c r="L314" s="6" t="n">
        <v>82.5</v>
      </c>
      <c r="M314" s="9" t="n">
        <v>79254279</v>
      </c>
      <c r="N314" s="6" t="n">
        <v>82.5</v>
      </c>
      <c r="O314" s="9" t="n">
        <v>79254279</v>
      </c>
      <c r="P314" s="6" t="n">
        <v>82.5</v>
      </c>
    </row>
    <row r="315" customFormat="false" ht="14.5" hidden="false" customHeight="false" outlineLevel="0" collapsed="false">
      <c r="A315" s="0" t="n">
        <v>309</v>
      </c>
      <c r="B315" s="0" t="s">
        <v>327</v>
      </c>
      <c r="C315" s="7" t="n">
        <v>22662081.2384895</v>
      </c>
      <c r="D315" s="8" t="n">
        <f aca="false">(O315-E315)</f>
        <v>-670108</v>
      </c>
      <c r="E315" s="9" t="n">
        <v>6920055</v>
      </c>
      <c r="F315" s="10" t="n">
        <v>33.28</v>
      </c>
      <c r="G315" s="9" t="n">
        <v>6853866</v>
      </c>
      <c r="H315" s="10" t="n">
        <v>31.92</v>
      </c>
      <c r="I315" s="9" t="n">
        <v>6853866</v>
      </c>
      <c r="J315" s="6" t="n">
        <v>30.73</v>
      </c>
      <c r="K315" s="7" t="n">
        <v>6714002</v>
      </c>
      <c r="L315" s="6" t="n">
        <v>29.63</v>
      </c>
      <c r="M315" s="9" t="n">
        <v>6474532</v>
      </c>
      <c r="N315" s="6" t="n">
        <v>28.57</v>
      </c>
      <c r="O315" s="9" t="n">
        <v>6249947</v>
      </c>
      <c r="P315" s="6" t="n">
        <v>27.58</v>
      </c>
    </row>
    <row r="316" customFormat="false" ht="14.5" hidden="false" customHeight="false" outlineLevel="0" collapsed="false">
      <c r="A316" s="0" t="n">
        <v>310</v>
      </c>
      <c r="B316" s="0" t="s">
        <v>328</v>
      </c>
      <c r="C316" s="7" t="n">
        <v>43480688.9630086</v>
      </c>
      <c r="D316" s="8" t="n">
        <f aca="false">(O316-E316)</f>
        <v>-2153969</v>
      </c>
      <c r="E316" s="9" t="n">
        <v>26091598</v>
      </c>
      <c r="F316" s="10" t="n">
        <v>66.43</v>
      </c>
      <c r="G316" s="9" t="n">
        <v>25847797</v>
      </c>
      <c r="H316" s="10" t="n">
        <v>63.71</v>
      </c>
      <c r="I316" s="9" t="n">
        <v>25603996</v>
      </c>
      <c r="J316" s="6" t="n">
        <v>61.34</v>
      </c>
      <c r="K316" s="7" t="n">
        <v>25603996</v>
      </c>
      <c r="L316" s="6" t="n">
        <v>59.14</v>
      </c>
      <c r="M316" s="9" t="n">
        <v>24797799</v>
      </c>
      <c r="N316" s="6" t="n">
        <v>57.03</v>
      </c>
      <c r="O316" s="9" t="n">
        <v>23937629</v>
      </c>
      <c r="P316" s="6" t="n">
        <v>55.05</v>
      </c>
    </row>
    <row r="317" customFormat="false" ht="14.5" hidden="false" customHeight="false" outlineLevel="0" collapsed="false">
      <c r="A317" s="0" t="n">
        <v>311</v>
      </c>
      <c r="B317" s="0" t="s">
        <v>329</v>
      </c>
      <c r="C317" s="7" t="n">
        <v>10411325.4240145</v>
      </c>
      <c r="D317" s="8" t="n">
        <f aca="false">(O317-E317)</f>
        <v>-370156</v>
      </c>
      <c r="E317" s="9" t="n">
        <v>3337552</v>
      </c>
      <c r="F317" s="10" t="n">
        <v>34.39</v>
      </c>
      <c r="G317" s="9" t="n">
        <v>3337552</v>
      </c>
      <c r="H317" s="10" t="n">
        <v>32.98</v>
      </c>
      <c r="I317" s="9" t="n">
        <v>3306009</v>
      </c>
      <c r="J317" s="6" t="n">
        <v>31.75</v>
      </c>
      <c r="K317" s="7" t="n">
        <v>3187724</v>
      </c>
      <c r="L317" s="6" t="n">
        <v>30.62</v>
      </c>
      <c r="M317" s="9" t="n">
        <v>3074026</v>
      </c>
      <c r="N317" s="6" t="n">
        <v>29.53</v>
      </c>
      <c r="O317" s="9" t="n">
        <v>2967396</v>
      </c>
      <c r="P317" s="6" t="n">
        <v>28.5</v>
      </c>
    </row>
    <row r="318" customFormat="false" ht="14.5" hidden="false" customHeight="false" outlineLevel="0" collapsed="false">
      <c r="A318" s="0" t="n">
        <v>312</v>
      </c>
      <c r="B318" s="0" t="s">
        <v>330</v>
      </c>
      <c r="C318" s="7" t="n">
        <v>809628.498636734</v>
      </c>
      <c r="D318" s="8" t="n">
        <f aca="false">(O318-E318)</f>
        <v>-22861</v>
      </c>
      <c r="E318" s="9" t="n">
        <v>579265</v>
      </c>
      <c r="F318" s="10" t="n">
        <v>82.5</v>
      </c>
      <c r="G318" s="9" t="n">
        <v>579265</v>
      </c>
      <c r="H318" s="10" t="n">
        <v>79.53</v>
      </c>
      <c r="I318" s="9" t="n">
        <v>573743</v>
      </c>
      <c r="J318" s="6" t="n">
        <v>76.57</v>
      </c>
      <c r="K318" s="7" t="n">
        <v>573743</v>
      </c>
      <c r="L318" s="6" t="n">
        <v>73.83</v>
      </c>
      <c r="M318" s="9" t="n">
        <v>568220</v>
      </c>
      <c r="N318" s="6" t="n">
        <v>71.19</v>
      </c>
      <c r="O318" s="9" t="n">
        <v>556404</v>
      </c>
      <c r="P318" s="6" t="n">
        <v>68.72</v>
      </c>
    </row>
    <row r="319" customFormat="false" ht="14.5" hidden="false" customHeight="false" outlineLevel="0" collapsed="false">
      <c r="A319" s="0" t="n">
        <v>313</v>
      </c>
      <c r="B319" s="0" t="s">
        <v>331</v>
      </c>
      <c r="C319" s="7" t="n">
        <v>955969.718077542</v>
      </c>
      <c r="D319" s="8" t="n">
        <f aca="false">(O319-E319)</f>
        <v>-85102</v>
      </c>
      <c r="E319" s="9" t="n">
        <v>604121</v>
      </c>
      <c r="F319" s="10" t="n">
        <v>65.51</v>
      </c>
      <c r="G319" s="9" t="n">
        <v>600650</v>
      </c>
      <c r="H319" s="10" t="n">
        <v>62.83</v>
      </c>
      <c r="I319" s="9" t="n">
        <v>578245</v>
      </c>
      <c r="J319" s="6" t="n">
        <v>60.49</v>
      </c>
      <c r="K319" s="7" t="n">
        <v>557556</v>
      </c>
      <c r="L319" s="6" t="n">
        <v>58.32</v>
      </c>
      <c r="M319" s="9" t="n">
        <v>537669</v>
      </c>
      <c r="N319" s="6" t="n">
        <v>56.24</v>
      </c>
      <c r="O319" s="9" t="n">
        <v>519019</v>
      </c>
      <c r="P319" s="6" t="n">
        <v>54.29</v>
      </c>
    </row>
    <row r="320" customFormat="false" ht="14.5" hidden="false" customHeight="false" outlineLevel="0" collapsed="false">
      <c r="A320" s="0" t="n">
        <v>314</v>
      </c>
      <c r="B320" s="0" t="s">
        <v>332</v>
      </c>
      <c r="C320" s="7" t="n">
        <v>42285807.32658</v>
      </c>
      <c r="D320" s="8" t="n">
        <f aca="false">(O320-E320)</f>
        <v>-14812</v>
      </c>
      <c r="E320" s="9" t="n">
        <v>34885791</v>
      </c>
      <c r="F320" s="10" t="n">
        <v>82.5</v>
      </c>
      <c r="G320" s="9" t="n">
        <v>34870979</v>
      </c>
      <c r="H320" s="10" t="n">
        <v>82.5</v>
      </c>
      <c r="I320" s="9" t="n">
        <v>34870979</v>
      </c>
      <c r="J320" s="6" t="n">
        <v>82.5</v>
      </c>
      <c r="K320" s="7" t="n">
        <v>34870979</v>
      </c>
      <c r="L320" s="6" t="n">
        <v>82.5</v>
      </c>
      <c r="M320" s="9" t="n">
        <v>34870979</v>
      </c>
      <c r="N320" s="6" t="n">
        <v>82.5</v>
      </c>
      <c r="O320" s="9" t="n">
        <v>34870979</v>
      </c>
      <c r="P320" s="6" t="n">
        <v>82.5</v>
      </c>
    </row>
    <row r="321" customFormat="false" ht="14.5" hidden="false" customHeight="false" outlineLevel="0" collapsed="false">
      <c r="A321" s="0" t="n">
        <v>315</v>
      </c>
      <c r="B321" s="0" t="s">
        <v>333</v>
      </c>
      <c r="C321" s="7" t="n">
        <v>33905314.10657</v>
      </c>
      <c r="D321" s="8" t="n">
        <f aca="false">(O321-E321)</f>
        <v>-826799</v>
      </c>
      <c r="E321" s="9" t="n">
        <v>27971884</v>
      </c>
      <c r="F321" s="10" t="n">
        <v>82.5</v>
      </c>
      <c r="G321" s="9" t="n">
        <v>27145085</v>
      </c>
      <c r="H321" s="10" t="n">
        <v>82.5</v>
      </c>
      <c r="I321" s="9" t="n">
        <v>27145085</v>
      </c>
      <c r="J321" s="6" t="n">
        <v>82.5</v>
      </c>
      <c r="K321" s="7" t="n">
        <v>27145085</v>
      </c>
      <c r="L321" s="6" t="n">
        <v>82.5</v>
      </c>
      <c r="M321" s="9" t="n">
        <v>27145085</v>
      </c>
      <c r="N321" s="6" t="n">
        <v>82.5</v>
      </c>
      <c r="O321" s="9" t="n">
        <v>27145085</v>
      </c>
      <c r="P321" s="6" t="n">
        <v>82.5</v>
      </c>
    </row>
    <row r="322" customFormat="false" ht="14.5" hidden="false" customHeight="false" outlineLevel="0" collapsed="false">
      <c r="A322" s="0" t="n">
        <v>316</v>
      </c>
      <c r="B322" s="0" t="s">
        <v>334</v>
      </c>
      <c r="C322" s="7" t="n">
        <v>36817566.0577519</v>
      </c>
      <c r="D322" s="8" t="n">
        <f aca="false">(O322-E322)</f>
        <v>-783108</v>
      </c>
      <c r="E322" s="9" t="n">
        <v>14853186</v>
      </c>
      <c r="F322" s="10" t="n">
        <v>46.11</v>
      </c>
      <c r="G322" s="9" t="n">
        <v>14853186</v>
      </c>
      <c r="H322" s="10" t="n">
        <v>44.23</v>
      </c>
      <c r="I322" s="9" t="n">
        <v>14853186</v>
      </c>
      <c r="J322" s="6" t="n">
        <v>42.58</v>
      </c>
      <c r="K322" s="7" t="n">
        <v>14713128</v>
      </c>
      <c r="L322" s="6" t="n">
        <v>41.05</v>
      </c>
      <c r="M322" s="9" t="n">
        <v>14575669</v>
      </c>
      <c r="N322" s="6" t="n">
        <v>39.59</v>
      </c>
      <c r="O322" s="9" t="n">
        <v>14070078</v>
      </c>
      <c r="P322" s="6" t="n">
        <v>38.22</v>
      </c>
    </row>
    <row r="323" customFormat="false" ht="14.5" hidden="false" customHeight="false" outlineLevel="0" collapsed="false">
      <c r="A323" s="0" t="n">
        <v>317</v>
      </c>
      <c r="B323" s="0" t="s">
        <v>335</v>
      </c>
      <c r="C323" s="7" t="n">
        <v>53589100.5630271</v>
      </c>
      <c r="D323" s="8" t="n">
        <f aca="false">(O323-E323)</f>
        <v>0</v>
      </c>
      <c r="E323" s="9" t="n">
        <v>44211008</v>
      </c>
      <c r="F323" s="10" t="n">
        <v>82.5</v>
      </c>
      <c r="G323" s="9" t="n">
        <v>44211008</v>
      </c>
      <c r="H323" s="10" t="n">
        <v>82.5</v>
      </c>
      <c r="I323" s="9" t="n">
        <v>44211008</v>
      </c>
      <c r="J323" s="6" t="n">
        <v>82.5</v>
      </c>
      <c r="K323" s="7" t="n">
        <v>44211008</v>
      </c>
      <c r="L323" s="6" t="n">
        <v>82.5</v>
      </c>
      <c r="M323" s="9" t="n">
        <v>44211008</v>
      </c>
      <c r="N323" s="6" t="n">
        <v>82.5</v>
      </c>
      <c r="O323" s="9" t="n">
        <v>44211008</v>
      </c>
      <c r="P323" s="6" t="n">
        <v>82.5</v>
      </c>
    </row>
    <row r="324" customFormat="false" ht="14.5" hidden="false" customHeight="false" outlineLevel="0" collapsed="false">
      <c r="A324" s="0" t="n">
        <v>318</v>
      </c>
      <c r="B324" s="0" t="s">
        <v>336</v>
      </c>
      <c r="C324" s="7" t="n">
        <v>3616269.60092831</v>
      </c>
      <c r="D324" s="8" t="n">
        <f aca="false">(O324-E324)</f>
        <v>0</v>
      </c>
      <c r="E324" s="9" t="n">
        <v>2983422</v>
      </c>
      <c r="F324" s="10" t="n">
        <v>82.5</v>
      </c>
      <c r="G324" s="9" t="n">
        <v>2983422</v>
      </c>
      <c r="H324" s="10" t="n">
        <v>82.5</v>
      </c>
      <c r="I324" s="9" t="n">
        <v>2983422</v>
      </c>
      <c r="J324" s="6" t="n">
        <v>82.5</v>
      </c>
      <c r="K324" s="7" t="n">
        <v>2983422</v>
      </c>
      <c r="L324" s="6" t="n">
        <v>82.5</v>
      </c>
      <c r="M324" s="9" t="n">
        <v>2983422</v>
      </c>
      <c r="N324" s="6" t="n">
        <v>82.5</v>
      </c>
      <c r="O324" s="9" t="n">
        <v>2983422</v>
      </c>
      <c r="P324" s="6" t="n">
        <v>82.5</v>
      </c>
    </row>
    <row r="325" customFormat="false" ht="14.5" hidden="false" customHeight="false" outlineLevel="0" collapsed="false">
      <c r="A325" s="0" t="n">
        <v>319</v>
      </c>
      <c r="B325" s="0" t="s">
        <v>337</v>
      </c>
      <c r="C325" s="7" t="n">
        <v>1814602.27644084</v>
      </c>
      <c r="D325" s="8" t="n">
        <f aca="false">(O325-E325)</f>
        <v>-44115</v>
      </c>
      <c r="E325" s="9" t="n">
        <v>681963</v>
      </c>
      <c r="F325" s="10" t="n">
        <v>42.41</v>
      </c>
      <c r="G325" s="9" t="n">
        <v>681963</v>
      </c>
      <c r="H325" s="10" t="n">
        <v>40.68</v>
      </c>
      <c r="I325" s="9" t="n">
        <v>675533</v>
      </c>
      <c r="J325" s="6" t="n">
        <v>39.16</v>
      </c>
      <c r="K325" s="7" t="n">
        <v>675533</v>
      </c>
      <c r="L325" s="6" t="n">
        <v>37.76</v>
      </c>
      <c r="M325" s="9" t="n">
        <v>660768</v>
      </c>
      <c r="N325" s="6" t="n">
        <v>36.41</v>
      </c>
      <c r="O325" s="9" t="n">
        <v>637848</v>
      </c>
      <c r="P325" s="6" t="n">
        <v>35.15</v>
      </c>
    </row>
    <row r="326" customFormat="false" ht="14.5" hidden="false" customHeight="false" outlineLevel="0" collapsed="false">
      <c r="A326" s="0" t="n">
        <v>320</v>
      </c>
      <c r="B326" s="0" t="s">
        <v>338</v>
      </c>
      <c r="C326" s="7" t="n">
        <v>7347629.43594314</v>
      </c>
      <c r="D326" s="8" t="n">
        <f aca="false">(O326-E326)</f>
        <v>0</v>
      </c>
      <c r="E326" s="9" t="n">
        <v>5844539</v>
      </c>
      <c r="F326" s="10" t="n">
        <v>82.5</v>
      </c>
      <c r="G326" s="9" t="n">
        <v>5844539</v>
      </c>
      <c r="H326" s="10" t="n">
        <v>82.5</v>
      </c>
      <c r="I326" s="9" t="n">
        <v>5844539</v>
      </c>
      <c r="J326" s="6" t="n">
        <v>82.5</v>
      </c>
      <c r="K326" s="7" t="n">
        <v>5844539</v>
      </c>
      <c r="L326" s="6" t="n">
        <v>82.5</v>
      </c>
      <c r="M326" s="9" t="n">
        <v>5844539</v>
      </c>
      <c r="N326" s="6" t="n">
        <v>82.5</v>
      </c>
      <c r="O326" s="9" t="n">
        <v>5844539</v>
      </c>
      <c r="P326" s="6" t="n">
        <v>82.5</v>
      </c>
    </row>
    <row r="327" customFormat="false" ht="14.5" hidden="false" customHeight="false" outlineLevel="0" collapsed="false">
      <c r="A327" s="0" t="n">
        <v>321</v>
      </c>
      <c r="B327" s="0" t="s">
        <v>339</v>
      </c>
      <c r="C327" s="7" t="n">
        <v>51344123.3505939</v>
      </c>
      <c r="D327" s="8" t="n">
        <f aca="false">(O327-E327)</f>
        <v>-2425834</v>
      </c>
      <c r="E327" s="9" t="n">
        <v>39268983</v>
      </c>
      <c r="F327" s="10" t="n">
        <v>82.5</v>
      </c>
      <c r="G327" s="9" t="n">
        <v>39268983</v>
      </c>
      <c r="H327" s="10" t="n">
        <v>82.5</v>
      </c>
      <c r="I327" s="9" t="n">
        <v>39268983</v>
      </c>
      <c r="J327" s="6" t="n">
        <v>79.95</v>
      </c>
      <c r="K327" s="7" t="n">
        <v>38901468</v>
      </c>
      <c r="L327" s="6" t="n">
        <v>77.09</v>
      </c>
      <c r="M327" s="9" t="n">
        <v>38167063</v>
      </c>
      <c r="N327" s="6" t="n">
        <v>74.34</v>
      </c>
      <c r="O327" s="9" t="n">
        <v>36843149</v>
      </c>
      <c r="P327" s="6" t="n">
        <v>71.76</v>
      </c>
    </row>
    <row r="328" customFormat="false" ht="14.5" hidden="false" customHeight="false" outlineLevel="0" collapsed="false">
      <c r="A328" s="0" t="n">
        <v>322</v>
      </c>
      <c r="B328" s="0" t="s">
        <v>340</v>
      </c>
      <c r="C328" s="7" t="n">
        <v>11804797.72</v>
      </c>
      <c r="D328" s="8" t="n">
        <f aca="false">(O328-E328)</f>
        <v>-893853</v>
      </c>
      <c r="E328" s="9" t="n">
        <v>8971206</v>
      </c>
      <c r="F328" s="10" t="n">
        <v>82.5</v>
      </c>
      <c r="G328" s="9" t="n">
        <v>8886444</v>
      </c>
      <c r="H328" s="10" t="n">
        <v>79.19</v>
      </c>
      <c r="I328" s="9" t="n">
        <v>8801682</v>
      </c>
      <c r="J328" s="6" t="n">
        <v>76.23</v>
      </c>
      <c r="K328" s="7" t="n">
        <v>8677092</v>
      </c>
      <c r="L328" s="6" t="n">
        <v>73.5</v>
      </c>
      <c r="M328" s="9" t="n">
        <v>8367603</v>
      </c>
      <c r="N328" s="6" t="n">
        <v>70.88</v>
      </c>
      <c r="O328" s="9" t="n">
        <v>8077353</v>
      </c>
      <c r="P328" s="6" t="n">
        <v>68.42</v>
      </c>
    </row>
    <row r="329" customFormat="false" ht="14.5" hidden="false" customHeight="false" outlineLevel="0" collapsed="false">
      <c r="A329" s="0" t="n">
        <v>323</v>
      </c>
      <c r="B329" s="0" t="s">
        <v>341</v>
      </c>
      <c r="C329" s="7" t="n">
        <v>17634184.150158</v>
      </c>
      <c r="D329" s="8" t="n">
        <f aca="false">(O329-E329)</f>
        <v>-1242041</v>
      </c>
      <c r="E329" s="9" t="n">
        <v>9991221</v>
      </c>
      <c r="F329" s="10" t="n">
        <v>59.87</v>
      </c>
      <c r="G329" s="9" t="n">
        <v>9895958</v>
      </c>
      <c r="H329" s="10" t="n">
        <v>57.42</v>
      </c>
      <c r="I329" s="9" t="n">
        <v>9747558</v>
      </c>
      <c r="J329" s="6" t="n">
        <v>55.28</v>
      </c>
      <c r="K329" s="7" t="n">
        <v>9398802</v>
      </c>
      <c r="L329" s="6" t="n">
        <v>53.3</v>
      </c>
      <c r="M329" s="9" t="n">
        <v>9063571</v>
      </c>
      <c r="N329" s="6" t="n">
        <v>51.4</v>
      </c>
      <c r="O329" s="9" t="n">
        <v>8749180</v>
      </c>
      <c r="P329" s="6" t="n">
        <v>49.61</v>
      </c>
    </row>
    <row r="330" customFormat="false" ht="14.5" hidden="false" customHeight="false" outlineLevel="0" collapsed="false">
      <c r="A330" s="0" t="n">
        <v>324</v>
      </c>
      <c r="B330" s="0" t="s">
        <v>342</v>
      </c>
      <c r="C330" s="7" t="n">
        <v>6922529.17600631</v>
      </c>
      <c r="D330" s="8" t="n">
        <f aca="false">(O330-E330)</f>
        <v>-234463</v>
      </c>
      <c r="E330" s="9" t="n">
        <v>3926273</v>
      </c>
      <c r="F330" s="10" t="n">
        <v>64.35</v>
      </c>
      <c r="G330" s="9" t="n">
        <v>3889011</v>
      </c>
      <c r="H330" s="10" t="n">
        <v>61.72</v>
      </c>
      <c r="I330" s="9" t="n">
        <v>3889011</v>
      </c>
      <c r="J330" s="6" t="n">
        <v>59.42</v>
      </c>
      <c r="K330" s="7" t="n">
        <v>3851749</v>
      </c>
      <c r="L330" s="6" t="n">
        <v>57.29</v>
      </c>
      <c r="M330" s="9" t="n">
        <v>3824471</v>
      </c>
      <c r="N330" s="6" t="n">
        <v>55.25</v>
      </c>
      <c r="O330" s="9" t="n">
        <v>3691810</v>
      </c>
      <c r="P330" s="6" t="n">
        <v>53.33</v>
      </c>
    </row>
    <row r="331" customFormat="false" ht="14.5" hidden="false" customHeight="false" outlineLevel="0" collapsed="false">
      <c r="A331" s="0" t="n">
        <v>325</v>
      </c>
      <c r="B331" s="0" t="s">
        <v>343</v>
      </c>
      <c r="C331" s="7" t="n">
        <v>77785675.98</v>
      </c>
      <c r="D331" s="8" t="n">
        <f aca="false">(O331-E331)</f>
        <v>-4358117</v>
      </c>
      <c r="E331" s="9" t="n">
        <v>33756613</v>
      </c>
      <c r="F331" s="10" t="n">
        <v>45.6</v>
      </c>
      <c r="G331" s="9" t="n">
        <v>33436493</v>
      </c>
      <c r="H331" s="10" t="n">
        <v>43.74</v>
      </c>
      <c r="I331" s="9" t="n">
        <v>32753189</v>
      </c>
      <c r="J331" s="6" t="n">
        <v>42.11</v>
      </c>
      <c r="K331" s="7" t="n">
        <v>31581319</v>
      </c>
      <c r="L331" s="6" t="n">
        <v>40.6</v>
      </c>
      <c r="M331" s="9" t="n">
        <v>30454896</v>
      </c>
      <c r="N331" s="6" t="n">
        <v>39.15</v>
      </c>
      <c r="O331" s="9" t="n">
        <v>29398496</v>
      </c>
      <c r="P331" s="6" t="n">
        <v>37.79</v>
      </c>
    </row>
    <row r="332" customFormat="false" ht="14.5" hidden="false" customHeight="false" outlineLevel="0" collapsed="false">
      <c r="A332" s="0" t="n">
        <v>326</v>
      </c>
      <c r="B332" s="0" t="s">
        <v>344</v>
      </c>
      <c r="C332" s="7" t="n">
        <v>58175588.9449295</v>
      </c>
      <c r="D332" s="8" t="n">
        <f aca="false">(O332-E332)</f>
        <v>-2740504</v>
      </c>
      <c r="E332" s="9" t="n">
        <v>45110389</v>
      </c>
      <c r="F332" s="10" t="n">
        <v>82.5</v>
      </c>
      <c r="G332" s="9" t="n">
        <v>45110389</v>
      </c>
      <c r="H332" s="10" t="n">
        <v>82.5</v>
      </c>
      <c r="I332" s="9" t="n">
        <v>45110389</v>
      </c>
      <c r="J332" s="6" t="n">
        <v>81.14</v>
      </c>
      <c r="K332" s="7" t="n">
        <v>44673949</v>
      </c>
      <c r="L332" s="6" t="n">
        <v>78.24</v>
      </c>
      <c r="M332" s="9" t="n">
        <v>43892396</v>
      </c>
      <c r="N332" s="6" t="n">
        <v>75.45</v>
      </c>
      <c r="O332" s="9" t="n">
        <v>42369885</v>
      </c>
      <c r="P332" s="6" t="n">
        <v>72.83</v>
      </c>
    </row>
    <row r="333" customFormat="false" ht="14.5" hidden="false" customHeight="false" outlineLevel="0" collapsed="false">
      <c r="A333" s="0" t="n">
        <v>327</v>
      </c>
      <c r="B333" s="0" t="s">
        <v>345</v>
      </c>
      <c r="C333" s="7" t="n">
        <v>2511895.4360448</v>
      </c>
      <c r="D333" s="8" t="n">
        <f aca="false">(O333-E333)</f>
        <v>-219867</v>
      </c>
      <c r="E333" s="9" t="n">
        <v>2037550</v>
      </c>
      <c r="F333" s="10" t="n">
        <v>82.5</v>
      </c>
      <c r="G333" s="9" t="n">
        <v>2037550</v>
      </c>
      <c r="H333" s="10" t="n">
        <v>82.5</v>
      </c>
      <c r="I333" s="9" t="n">
        <v>2025101</v>
      </c>
      <c r="J333" s="6" t="n">
        <v>80.62</v>
      </c>
      <c r="K333" s="7" t="n">
        <v>1952645</v>
      </c>
      <c r="L333" s="6" t="n">
        <v>77.74</v>
      </c>
      <c r="M333" s="9" t="n">
        <v>1882999</v>
      </c>
      <c r="N333" s="6" t="n">
        <v>74.96</v>
      </c>
      <c r="O333" s="9" t="n">
        <v>1817683</v>
      </c>
      <c r="P333" s="6" t="n">
        <v>72.36</v>
      </c>
    </row>
    <row r="334" customFormat="false" ht="14.5" hidden="false" customHeight="false" outlineLevel="0" collapsed="false">
      <c r="A334" s="0" t="n">
        <v>328</v>
      </c>
      <c r="B334" s="0" t="s">
        <v>346</v>
      </c>
      <c r="C334" s="7" t="n">
        <v>18092926.6794239</v>
      </c>
      <c r="D334" s="8" t="n">
        <f aca="false">(O334-E334)</f>
        <v>-548507</v>
      </c>
      <c r="E334" s="9" t="n">
        <v>9652351</v>
      </c>
      <c r="F334" s="10" t="n">
        <v>60.71</v>
      </c>
      <c r="G334" s="9" t="n">
        <v>9561667</v>
      </c>
      <c r="H334" s="10" t="n">
        <v>58.23</v>
      </c>
      <c r="I334" s="9" t="n">
        <v>9561667</v>
      </c>
      <c r="J334" s="6" t="n">
        <v>56.06</v>
      </c>
      <c r="K334" s="7" t="n">
        <v>9470984</v>
      </c>
      <c r="L334" s="6" t="n">
        <v>54.05</v>
      </c>
      <c r="M334" s="9" t="n">
        <v>9430979</v>
      </c>
      <c r="N334" s="6" t="n">
        <v>52.13</v>
      </c>
      <c r="O334" s="9" t="n">
        <v>9103844</v>
      </c>
      <c r="P334" s="6" t="n">
        <v>50.32</v>
      </c>
    </row>
    <row r="335" customFormat="false" ht="14.5" hidden="false" customHeight="false" outlineLevel="0" collapsed="false">
      <c r="A335" s="0" t="n">
        <v>329</v>
      </c>
      <c r="B335" s="0" t="s">
        <v>347</v>
      </c>
      <c r="C335" s="7" t="n">
        <v>7593317.77412327</v>
      </c>
      <c r="D335" s="8" t="n">
        <f aca="false">(O335-E335)</f>
        <v>0</v>
      </c>
      <c r="E335" s="9" t="n">
        <v>6112616</v>
      </c>
      <c r="F335" s="10" t="n">
        <v>82.5</v>
      </c>
      <c r="G335" s="9" t="n">
        <v>6112616</v>
      </c>
      <c r="H335" s="10" t="n">
        <v>82.5</v>
      </c>
      <c r="I335" s="9" t="n">
        <v>6112616</v>
      </c>
      <c r="J335" s="6" t="n">
        <v>82.5</v>
      </c>
      <c r="K335" s="7" t="n">
        <v>6112616</v>
      </c>
      <c r="L335" s="6" t="n">
        <v>82.5</v>
      </c>
      <c r="M335" s="9" t="n">
        <v>6112616</v>
      </c>
      <c r="N335" s="6" t="n">
        <v>82.5</v>
      </c>
      <c r="O335" s="9" t="n">
        <v>6112616</v>
      </c>
      <c r="P335" s="6" t="n">
        <v>82.5</v>
      </c>
    </row>
    <row r="336" customFormat="false" ht="14.5" hidden="false" customHeight="false" outlineLevel="0" collapsed="false">
      <c r="A336" s="0" t="n">
        <v>330</v>
      </c>
      <c r="B336" s="0" t="s">
        <v>348</v>
      </c>
      <c r="C336" s="7" t="n">
        <v>26381907.903</v>
      </c>
      <c r="D336" s="8" t="n">
        <f aca="false">(O336-E336)</f>
        <v>0</v>
      </c>
      <c r="E336" s="9" t="n">
        <v>21765074</v>
      </c>
      <c r="F336" s="10" t="n">
        <v>82.5</v>
      </c>
      <c r="G336" s="9" t="n">
        <v>21765074</v>
      </c>
      <c r="H336" s="10" t="n">
        <v>82.5</v>
      </c>
      <c r="I336" s="9" t="n">
        <v>21765074</v>
      </c>
      <c r="J336" s="6" t="n">
        <v>82.5</v>
      </c>
      <c r="K336" s="7" t="n">
        <v>21765074</v>
      </c>
      <c r="L336" s="6" t="n">
        <v>82.5</v>
      </c>
      <c r="M336" s="9" t="n">
        <v>21765074</v>
      </c>
      <c r="N336" s="6" t="n">
        <v>82.5</v>
      </c>
      <c r="O336" s="9" t="n">
        <v>21765074</v>
      </c>
      <c r="P336" s="6" t="n">
        <v>82.5</v>
      </c>
    </row>
    <row r="337" customFormat="false" ht="14.5" hidden="false" customHeight="false" outlineLevel="0" collapsed="false">
      <c r="A337" s="0" t="n">
        <v>331</v>
      </c>
      <c r="B337" s="0" t="s">
        <v>349</v>
      </c>
      <c r="C337" s="7" t="n">
        <v>25402087.0325328</v>
      </c>
      <c r="D337" s="8" t="n">
        <f aca="false">(O337-E337)</f>
        <v>0</v>
      </c>
      <c r="E337" s="9" t="n">
        <v>18990082</v>
      </c>
      <c r="F337" s="10" t="n">
        <v>82.5</v>
      </c>
      <c r="G337" s="9" t="n">
        <v>18990082</v>
      </c>
      <c r="H337" s="10" t="n">
        <v>82.5</v>
      </c>
      <c r="I337" s="9" t="n">
        <v>18990082</v>
      </c>
      <c r="J337" s="6" t="n">
        <v>82.5</v>
      </c>
      <c r="K337" s="7" t="n">
        <v>18990082</v>
      </c>
      <c r="L337" s="6" t="n">
        <v>82.5</v>
      </c>
      <c r="M337" s="9" t="n">
        <v>18990082</v>
      </c>
      <c r="N337" s="6" t="n">
        <v>82.5</v>
      </c>
      <c r="O337" s="9" t="n">
        <v>18990082</v>
      </c>
      <c r="P337" s="6" t="n">
        <v>82.5</v>
      </c>
    </row>
    <row r="338" customFormat="false" ht="14.5" hidden="false" customHeight="false" outlineLevel="0" collapsed="false">
      <c r="A338" s="0" t="n">
        <v>332</v>
      </c>
      <c r="B338" s="0" t="s">
        <v>350</v>
      </c>
      <c r="C338" s="7" t="n">
        <v>68366792.9</v>
      </c>
      <c r="D338" s="8" t="n">
        <f aca="false">(O338-E338)</f>
        <v>-1016381</v>
      </c>
      <c r="E338" s="9" t="n">
        <v>24010686</v>
      </c>
      <c r="F338" s="10" t="n">
        <v>40.58</v>
      </c>
      <c r="G338" s="9" t="n">
        <v>24010686</v>
      </c>
      <c r="H338" s="10" t="n">
        <v>38.92</v>
      </c>
      <c r="I338" s="9" t="n">
        <v>24010686</v>
      </c>
      <c r="J338" s="6" t="n">
        <v>37.47</v>
      </c>
      <c r="K338" s="7" t="n">
        <v>23781620</v>
      </c>
      <c r="L338" s="6" t="n">
        <v>36.13</v>
      </c>
      <c r="M338" s="9" t="n">
        <v>23781620</v>
      </c>
      <c r="N338" s="6" t="n">
        <v>34.84</v>
      </c>
      <c r="O338" s="9" t="n">
        <v>22994305</v>
      </c>
      <c r="P338" s="6" t="n">
        <v>33.63</v>
      </c>
    </row>
    <row r="339" customFormat="false" ht="14.5" hidden="false" customHeight="false" outlineLevel="0" collapsed="false">
      <c r="A339" s="0" t="n">
        <v>333</v>
      </c>
      <c r="B339" s="0" t="s">
        <v>351</v>
      </c>
      <c r="C339" s="7" t="n">
        <v>1817852.54643504</v>
      </c>
      <c r="D339" s="8" t="n">
        <f aca="false">(O339-E339)</f>
        <v>-79461</v>
      </c>
      <c r="E339" s="9" t="n">
        <v>1499728</v>
      </c>
      <c r="F339" s="10" t="n">
        <v>82.5</v>
      </c>
      <c r="G339" s="9" t="n">
        <v>1499728</v>
      </c>
      <c r="H339" s="10" t="n">
        <v>82.5</v>
      </c>
      <c r="I339" s="9" t="n">
        <v>1499728</v>
      </c>
      <c r="J339" s="6" t="n">
        <v>82.5</v>
      </c>
      <c r="K339" s="7" t="n">
        <v>1420267</v>
      </c>
      <c r="L339" s="6" t="n">
        <v>82.5</v>
      </c>
      <c r="M339" s="9" t="n">
        <v>1420267</v>
      </c>
      <c r="N339" s="6" t="n">
        <v>82.5</v>
      </c>
      <c r="O339" s="9" t="n">
        <v>1420267</v>
      </c>
      <c r="P339" s="6" t="n">
        <v>82.5</v>
      </c>
    </row>
    <row r="340" customFormat="false" ht="14.5" hidden="false" customHeight="false" outlineLevel="0" collapsed="false">
      <c r="A340" s="0" t="n">
        <v>334</v>
      </c>
      <c r="B340" s="0" t="s">
        <v>352</v>
      </c>
      <c r="C340" s="7" t="n">
        <v>5793063.00148266</v>
      </c>
      <c r="D340" s="8" t="n">
        <f aca="false">(O340-E340)</f>
        <v>0</v>
      </c>
      <c r="E340" s="9" t="n">
        <v>4779277</v>
      </c>
      <c r="F340" s="10" t="n">
        <v>82.5</v>
      </c>
      <c r="G340" s="9" t="n">
        <v>4779277</v>
      </c>
      <c r="H340" s="10" t="n">
        <v>82.5</v>
      </c>
      <c r="I340" s="9" t="n">
        <v>4779277</v>
      </c>
      <c r="J340" s="6" t="n">
        <v>82.5</v>
      </c>
      <c r="K340" s="7" t="n">
        <v>4779277</v>
      </c>
      <c r="L340" s="6" t="n">
        <v>82.5</v>
      </c>
      <c r="M340" s="9" t="n">
        <v>4779277</v>
      </c>
      <c r="N340" s="6" t="n">
        <v>82.5</v>
      </c>
      <c r="O340" s="9" t="n">
        <v>4779277</v>
      </c>
      <c r="P340" s="6" t="n">
        <v>82.5</v>
      </c>
    </row>
    <row r="341" customFormat="false" ht="14.5" hidden="false" customHeight="false" outlineLevel="0" collapsed="false">
      <c r="A341" s="0" t="n">
        <v>335</v>
      </c>
      <c r="B341" s="0" t="s">
        <v>353</v>
      </c>
      <c r="C341" s="7" t="n">
        <v>37208152.2143415</v>
      </c>
      <c r="D341" s="8" t="n">
        <f aca="false">(O341-E341)</f>
        <v>0</v>
      </c>
      <c r="E341" s="9" t="n">
        <v>30389911</v>
      </c>
      <c r="F341" s="10" t="n">
        <v>82.5</v>
      </c>
      <c r="G341" s="9" t="n">
        <v>30389911</v>
      </c>
      <c r="H341" s="10" t="n">
        <v>82.5</v>
      </c>
      <c r="I341" s="9" t="n">
        <v>30389911</v>
      </c>
      <c r="J341" s="6" t="n">
        <v>82.5</v>
      </c>
      <c r="K341" s="7" t="n">
        <v>30389911</v>
      </c>
      <c r="L341" s="6" t="n">
        <v>82.5</v>
      </c>
      <c r="M341" s="9" t="n">
        <v>30389911</v>
      </c>
      <c r="N341" s="6" t="n">
        <v>82.5</v>
      </c>
      <c r="O341" s="9" t="n">
        <v>30389911</v>
      </c>
      <c r="P341" s="6" t="n">
        <v>82.5</v>
      </c>
    </row>
    <row r="342" customFormat="false" ht="14.5" hidden="false" customHeight="false" outlineLevel="0" collapsed="false">
      <c r="A342" s="0" t="n">
        <v>336</v>
      </c>
      <c r="B342" s="0" t="s">
        <v>354</v>
      </c>
      <c r="C342" s="7" t="n">
        <v>92964257.4078759</v>
      </c>
      <c r="D342" s="8" t="n">
        <f aca="false">(O342-E342)</f>
        <v>-5318583</v>
      </c>
      <c r="E342" s="9" t="n">
        <v>70147406</v>
      </c>
      <c r="F342" s="10" t="n">
        <v>82.5</v>
      </c>
      <c r="G342" s="9" t="n">
        <v>69486448</v>
      </c>
      <c r="H342" s="10" t="n">
        <v>80.7</v>
      </c>
      <c r="I342" s="9" t="n">
        <v>69486448</v>
      </c>
      <c r="J342" s="6" t="n">
        <v>77.69</v>
      </c>
      <c r="K342" s="7" t="n">
        <v>68825491</v>
      </c>
      <c r="L342" s="6" t="n">
        <v>74.91</v>
      </c>
      <c r="M342" s="9" t="n">
        <v>67158369</v>
      </c>
      <c r="N342" s="6" t="n">
        <v>72.24</v>
      </c>
      <c r="O342" s="9" t="n">
        <v>64828823</v>
      </c>
      <c r="P342" s="6" t="n">
        <v>69.74</v>
      </c>
    </row>
    <row r="343" customFormat="false" ht="14.5" hidden="false" customHeight="false" outlineLevel="0" collapsed="false">
      <c r="A343" s="0" t="n">
        <v>337</v>
      </c>
      <c r="B343" s="0" t="s">
        <v>355</v>
      </c>
      <c r="C343" s="7" t="n">
        <v>2284205.69419327</v>
      </c>
      <c r="D343" s="8" t="n">
        <f aca="false">(O343-E343)</f>
        <v>-166938</v>
      </c>
      <c r="E343" s="9" t="n">
        <v>1745591</v>
      </c>
      <c r="F343" s="10" t="n">
        <v>82.5</v>
      </c>
      <c r="G343" s="9" t="n">
        <v>1729102</v>
      </c>
      <c r="H343" s="10" t="n">
        <v>79.98</v>
      </c>
      <c r="I343" s="9" t="n">
        <v>1712612</v>
      </c>
      <c r="J343" s="6" t="n">
        <v>77</v>
      </c>
      <c r="K343" s="7" t="n">
        <v>1695867</v>
      </c>
      <c r="L343" s="6" t="n">
        <v>74.24</v>
      </c>
      <c r="M343" s="9" t="n">
        <v>1635380</v>
      </c>
      <c r="N343" s="6" t="n">
        <v>71.6</v>
      </c>
      <c r="O343" s="9" t="n">
        <v>1578653</v>
      </c>
      <c r="P343" s="6" t="n">
        <v>69.11</v>
      </c>
    </row>
    <row r="344" customFormat="false" ht="14.5" hidden="false" customHeight="false" outlineLevel="0" collapsed="false">
      <c r="A344" s="0" t="n">
        <v>338</v>
      </c>
      <c r="B344" s="0" t="s">
        <v>356</v>
      </c>
      <c r="C344" s="7" t="n">
        <v>33825134.4185089</v>
      </c>
      <c r="D344" s="8" t="n">
        <f aca="false">(O344-E344)</f>
        <v>-1062084</v>
      </c>
      <c r="E344" s="9" t="n">
        <v>14903717</v>
      </c>
      <c r="F344" s="10" t="n">
        <v>49.38</v>
      </c>
      <c r="G344" s="9" t="n">
        <v>14903717</v>
      </c>
      <c r="H344" s="10" t="n">
        <v>47.36</v>
      </c>
      <c r="I344" s="9" t="n">
        <v>14763565</v>
      </c>
      <c r="J344" s="6" t="n">
        <v>45.59</v>
      </c>
      <c r="K344" s="7" t="n">
        <v>14763565</v>
      </c>
      <c r="L344" s="6" t="n">
        <v>43.96</v>
      </c>
      <c r="M344" s="9" t="n">
        <v>14339016</v>
      </c>
      <c r="N344" s="6" t="n">
        <v>42.39</v>
      </c>
      <c r="O344" s="9" t="n">
        <v>13841633</v>
      </c>
      <c r="P344" s="6" t="n">
        <v>40.92</v>
      </c>
    </row>
    <row r="345" customFormat="false" ht="14.5" hidden="false" customHeight="false" outlineLevel="0" collapsed="false">
      <c r="A345" s="0" t="n">
        <v>339</v>
      </c>
      <c r="B345" s="0" t="s">
        <v>357</v>
      </c>
      <c r="C345" s="7" t="n">
        <v>29475167.009635</v>
      </c>
      <c r="D345" s="8" t="n">
        <f aca="false">(O345-E345)</f>
        <v>-2702424</v>
      </c>
      <c r="E345" s="9" t="n">
        <v>18893329</v>
      </c>
      <c r="F345" s="10" t="n">
        <v>66.28</v>
      </c>
      <c r="G345" s="9" t="n">
        <v>18737390</v>
      </c>
      <c r="H345" s="10" t="n">
        <v>63.57</v>
      </c>
      <c r="I345" s="9" t="n">
        <v>18038465</v>
      </c>
      <c r="J345" s="6" t="n">
        <v>61.2</v>
      </c>
      <c r="K345" s="7" t="n">
        <v>17393071</v>
      </c>
      <c r="L345" s="6" t="n">
        <v>59.01</v>
      </c>
      <c r="M345" s="9" t="n">
        <v>16772705</v>
      </c>
      <c r="N345" s="6" t="n">
        <v>56.9</v>
      </c>
      <c r="O345" s="9" t="n">
        <v>16190905</v>
      </c>
      <c r="P345" s="6" t="n">
        <v>54.93</v>
      </c>
    </row>
    <row r="346" customFormat="false" ht="14.5" hidden="false" customHeight="false" outlineLevel="0" collapsed="false">
      <c r="A346" s="0" t="n">
        <v>340</v>
      </c>
      <c r="B346" s="0" t="s">
        <v>358</v>
      </c>
      <c r="C346" s="7" t="n">
        <v>3548166.06851803</v>
      </c>
      <c r="D346" s="8" t="n">
        <f aca="false">(O346-E346)</f>
        <v>-246119</v>
      </c>
      <c r="E346" s="9" t="n">
        <v>2393489</v>
      </c>
      <c r="F346" s="10" t="n">
        <v>73.03</v>
      </c>
      <c r="G346" s="9" t="n">
        <v>2393489</v>
      </c>
      <c r="H346" s="10" t="n">
        <v>70.04</v>
      </c>
      <c r="I346" s="9" t="n">
        <v>2370521</v>
      </c>
      <c r="J346" s="6" t="n">
        <v>67.43</v>
      </c>
      <c r="K346" s="7" t="n">
        <v>2306811</v>
      </c>
      <c r="L346" s="6" t="n">
        <v>65.01</v>
      </c>
      <c r="M346" s="9" t="n">
        <v>2224533</v>
      </c>
      <c r="N346" s="6" t="n">
        <v>62.7</v>
      </c>
      <c r="O346" s="9" t="n">
        <v>2147370</v>
      </c>
      <c r="P346" s="6" t="n">
        <v>60.52</v>
      </c>
    </row>
    <row r="347" customFormat="false" ht="14.5" hidden="false" customHeight="false" outlineLevel="0" collapsed="false">
      <c r="A347" s="0" t="n">
        <v>341</v>
      </c>
      <c r="B347" s="0" t="s">
        <v>359</v>
      </c>
      <c r="C347" s="7" t="n">
        <v>10325256.3538102</v>
      </c>
      <c r="D347" s="8" t="n">
        <f aca="false">(O347-E347)</f>
        <v>-71800</v>
      </c>
      <c r="E347" s="9" t="n">
        <v>7603673</v>
      </c>
      <c r="F347" s="10" t="n">
        <v>82.5</v>
      </c>
      <c r="G347" s="9" t="n">
        <v>7603673</v>
      </c>
      <c r="H347" s="10" t="n">
        <v>82.5</v>
      </c>
      <c r="I347" s="9" t="n">
        <v>7603673</v>
      </c>
      <c r="J347" s="6" t="n">
        <v>82.5</v>
      </c>
      <c r="K347" s="7" t="n">
        <v>7603673</v>
      </c>
      <c r="L347" s="6" t="n">
        <v>82.5</v>
      </c>
      <c r="M347" s="9" t="n">
        <v>7603673</v>
      </c>
      <c r="N347" s="6" t="n">
        <v>80.25</v>
      </c>
      <c r="O347" s="9" t="n">
        <v>7531873</v>
      </c>
      <c r="P347" s="6" t="n">
        <v>77.47</v>
      </c>
    </row>
    <row r="348" customFormat="false" ht="14.5" hidden="false" customHeight="false" outlineLevel="0" collapsed="false">
      <c r="A348" s="0" t="n">
        <v>342</v>
      </c>
      <c r="B348" s="0" t="s">
        <v>360</v>
      </c>
      <c r="C348" s="7" t="n">
        <v>43087386.2058572</v>
      </c>
      <c r="D348" s="8" t="n">
        <f aca="false">(O348-E348)</f>
        <v>0</v>
      </c>
      <c r="E348" s="9" t="n">
        <v>34861311</v>
      </c>
      <c r="F348" s="10" t="n">
        <v>82.5</v>
      </c>
      <c r="G348" s="9" t="n">
        <v>34861311</v>
      </c>
      <c r="H348" s="10" t="n">
        <v>82.5</v>
      </c>
      <c r="I348" s="9" t="n">
        <v>34861311</v>
      </c>
      <c r="J348" s="6" t="n">
        <v>82.5</v>
      </c>
      <c r="K348" s="7" t="n">
        <v>34861311</v>
      </c>
      <c r="L348" s="6" t="n">
        <v>82.5</v>
      </c>
      <c r="M348" s="9" t="n">
        <v>34861311</v>
      </c>
      <c r="N348" s="6" t="n">
        <v>82.5</v>
      </c>
      <c r="O348" s="9" t="n">
        <v>34861311</v>
      </c>
      <c r="P348" s="6" t="n">
        <v>81.17</v>
      </c>
    </row>
    <row r="349" customFormat="false" ht="14.5" hidden="false" customHeight="false" outlineLevel="0" collapsed="false">
      <c r="A349" s="0" t="n">
        <v>343</v>
      </c>
      <c r="B349" s="0" t="s">
        <v>361</v>
      </c>
      <c r="C349" s="7" t="n">
        <v>22429432.3292915</v>
      </c>
      <c r="D349" s="8" t="n">
        <f aca="false">(O349-E349)</f>
        <v>-526212</v>
      </c>
      <c r="E349" s="9" t="n">
        <v>7076587</v>
      </c>
      <c r="F349" s="10" t="n">
        <v>35.24</v>
      </c>
      <c r="G349" s="9" t="n">
        <v>7076587</v>
      </c>
      <c r="H349" s="10" t="n">
        <v>33.8</v>
      </c>
      <c r="I349" s="9" t="n">
        <v>7008784</v>
      </c>
      <c r="J349" s="6" t="n">
        <v>32.54</v>
      </c>
      <c r="K349" s="7" t="n">
        <v>7008784</v>
      </c>
      <c r="L349" s="6" t="n">
        <v>31.37</v>
      </c>
      <c r="M349" s="9" t="n">
        <v>6785755</v>
      </c>
      <c r="N349" s="6" t="n">
        <v>30.25</v>
      </c>
      <c r="O349" s="9" t="n">
        <v>6550375</v>
      </c>
      <c r="P349" s="6" t="n">
        <v>29.2</v>
      </c>
    </row>
    <row r="350" customFormat="false" ht="14.5" hidden="false" customHeight="false" outlineLevel="0" collapsed="false">
      <c r="A350" s="0" t="n">
        <v>344</v>
      </c>
      <c r="B350" s="0" t="s">
        <v>362</v>
      </c>
      <c r="C350" s="7" t="n">
        <v>55493669.9099316</v>
      </c>
      <c r="D350" s="8" t="n">
        <f aca="false">(O350-E350)</f>
        <v>0</v>
      </c>
      <c r="E350" s="9" t="n">
        <v>45782278</v>
      </c>
      <c r="F350" s="10" t="n">
        <v>82.5</v>
      </c>
      <c r="G350" s="9" t="n">
        <v>45782278</v>
      </c>
      <c r="H350" s="10" t="n">
        <v>82.5</v>
      </c>
      <c r="I350" s="9" t="n">
        <v>45782278</v>
      </c>
      <c r="J350" s="6" t="n">
        <v>82.5</v>
      </c>
      <c r="K350" s="7" t="n">
        <v>45782278</v>
      </c>
      <c r="L350" s="6" t="n">
        <v>82.5</v>
      </c>
      <c r="M350" s="9" t="n">
        <v>45782278</v>
      </c>
      <c r="N350" s="6" t="n">
        <v>82.5</v>
      </c>
      <c r="O350" s="9" t="n">
        <v>45782278</v>
      </c>
      <c r="P350" s="6" t="n">
        <v>82.5</v>
      </c>
    </row>
    <row r="351" customFormat="false" ht="14.5" hidden="false" customHeight="false" outlineLevel="0" collapsed="false">
      <c r="A351" s="0" t="n">
        <v>345</v>
      </c>
      <c r="B351" s="0" t="s">
        <v>363</v>
      </c>
      <c r="C351" s="7" t="n">
        <v>924621.121261865</v>
      </c>
      <c r="D351" s="8" t="n">
        <f aca="false">(O351-E351)</f>
        <v>0</v>
      </c>
      <c r="E351" s="9" t="n">
        <v>746147</v>
      </c>
      <c r="F351" s="10" t="n">
        <v>82.5</v>
      </c>
      <c r="G351" s="9" t="n">
        <v>746147</v>
      </c>
      <c r="H351" s="10" t="n">
        <v>82.5</v>
      </c>
      <c r="I351" s="9" t="n">
        <v>746147</v>
      </c>
      <c r="J351" s="6" t="n">
        <v>82.5</v>
      </c>
      <c r="K351" s="7" t="n">
        <v>746147</v>
      </c>
      <c r="L351" s="6" t="n">
        <v>82.5</v>
      </c>
      <c r="M351" s="9" t="n">
        <v>746147</v>
      </c>
      <c r="N351" s="6" t="n">
        <v>82.5</v>
      </c>
      <c r="O351" s="9" t="n">
        <v>746147</v>
      </c>
      <c r="P351" s="6" t="n">
        <v>82.5</v>
      </c>
    </row>
    <row r="352" customFormat="false" ht="14.5" hidden="false" customHeight="false" outlineLevel="0" collapsed="false">
      <c r="A352" s="0" t="n">
        <v>346</v>
      </c>
      <c r="B352" s="0" t="s">
        <v>364</v>
      </c>
      <c r="C352" s="7" t="n">
        <v>31856490.3269382</v>
      </c>
      <c r="D352" s="8" t="n">
        <f aca="false">(O352-E352)</f>
        <v>-988090</v>
      </c>
      <c r="E352" s="9" t="n">
        <v>21215857</v>
      </c>
      <c r="F352" s="10" t="n">
        <v>76.62</v>
      </c>
      <c r="G352" s="9" t="n">
        <v>21215857</v>
      </c>
      <c r="H352" s="10" t="n">
        <v>73.48</v>
      </c>
      <c r="I352" s="9" t="n">
        <v>21016872</v>
      </c>
      <c r="J352" s="6" t="n">
        <v>70.74</v>
      </c>
      <c r="K352" s="7" t="n">
        <v>21016872</v>
      </c>
      <c r="L352" s="6" t="n">
        <v>68.21</v>
      </c>
      <c r="M352" s="9" t="n">
        <v>20817886</v>
      </c>
      <c r="N352" s="6" t="n">
        <v>65.78</v>
      </c>
      <c r="O352" s="9" t="n">
        <v>20227767</v>
      </c>
      <c r="P352" s="6" t="n">
        <v>63.5</v>
      </c>
    </row>
    <row r="353" customFormat="false" ht="14.5" hidden="false" customHeight="false" outlineLevel="0" collapsed="false">
      <c r="A353" s="0" t="n">
        <v>347</v>
      </c>
      <c r="B353" s="0" t="s">
        <v>365</v>
      </c>
      <c r="C353" s="7" t="n">
        <v>73645201.6424448</v>
      </c>
      <c r="D353" s="8" t="n">
        <f aca="false">(O353-E353)</f>
        <v>-540986</v>
      </c>
      <c r="E353" s="9" t="n">
        <v>58307421</v>
      </c>
      <c r="F353" s="10" t="n">
        <v>82.5</v>
      </c>
      <c r="G353" s="9" t="n">
        <v>58307421</v>
      </c>
      <c r="H353" s="10" t="n">
        <v>82.5</v>
      </c>
      <c r="I353" s="9" t="n">
        <v>58307421</v>
      </c>
      <c r="J353" s="6" t="n">
        <v>82.5</v>
      </c>
      <c r="K353" s="7" t="n">
        <v>58307421</v>
      </c>
      <c r="L353" s="6" t="n">
        <v>82.5</v>
      </c>
      <c r="M353" s="9" t="n">
        <v>58307421</v>
      </c>
      <c r="N353" s="6" t="n">
        <v>82.5</v>
      </c>
      <c r="O353" s="9" t="n">
        <v>57766435</v>
      </c>
      <c r="P353" s="6" t="n">
        <v>80.44</v>
      </c>
    </row>
    <row r="354" customFormat="false" ht="14.5" hidden="false" customHeight="false" outlineLevel="0" collapsed="false">
      <c r="A354" s="0" t="n">
        <v>348</v>
      </c>
      <c r="B354" s="0" t="s">
        <v>366</v>
      </c>
      <c r="C354" s="7" t="n">
        <v>505110665.75</v>
      </c>
      <c r="D354" s="8" t="n">
        <f aca="false">(O354-E354)</f>
        <v>-5040046</v>
      </c>
      <c r="E354" s="9" t="n">
        <v>127670996</v>
      </c>
      <c r="F354" s="10" t="n">
        <v>29.29</v>
      </c>
      <c r="G354" s="9" t="n">
        <v>127670996</v>
      </c>
      <c r="H354" s="10" t="n">
        <v>28.1</v>
      </c>
      <c r="I354" s="9" t="n">
        <v>126466666</v>
      </c>
      <c r="J354" s="6" t="n">
        <v>27.05</v>
      </c>
      <c r="K354" s="7" t="n">
        <v>126466666</v>
      </c>
      <c r="L354" s="6" t="n">
        <v>26.08</v>
      </c>
      <c r="M354" s="9" t="n">
        <v>126466666</v>
      </c>
      <c r="N354" s="6" t="n">
        <v>25.15</v>
      </c>
      <c r="O354" s="9" t="n">
        <v>122630950</v>
      </c>
      <c r="P354" s="6" t="n">
        <v>24.28</v>
      </c>
    </row>
    <row r="355" customFormat="false" ht="14.5" hidden="false" customHeight="false" outlineLevel="0" collapsed="false">
      <c r="A355" s="0" t="n">
        <v>349</v>
      </c>
      <c r="B355" s="0" t="s">
        <v>367</v>
      </c>
      <c r="C355" s="7" t="n">
        <v>1599602.04</v>
      </c>
      <c r="D355" s="8" t="n">
        <f aca="false">(O355-E355)</f>
        <v>-64874</v>
      </c>
      <c r="E355" s="9" t="n">
        <v>1175020</v>
      </c>
      <c r="F355" s="10" t="n">
        <v>82.5</v>
      </c>
      <c r="G355" s="9" t="n">
        <v>1175020</v>
      </c>
      <c r="H355" s="10" t="n">
        <v>80.32</v>
      </c>
      <c r="I355" s="9" t="n">
        <v>1163982</v>
      </c>
      <c r="J355" s="6" t="n">
        <v>77.32</v>
      </c>
      <c r="K355" s="7" t="n">
        <v>1152944</v>
      </c>
      <c r="L355" s="6" t="n">
        <v>74.55</v>
      </c>
      <c r="M355" s="9" t="n">
        <v>1150038</v>
      </c>
      <c r="N355" s="6" t="n">
        <v>71.9</v>
      </c>
      <c r="O355" s="9" t="n">
        <v>1110146</v>
      </c>
      <c r="P355" s="6" t="n">
        <v>69.4</v>
      </c>
    </row>
    <row r="356" customFormat="false" ht="14.5" hidden="false" customHeight="false" outlineLevel="0" collapsed="false">
      <c r="A356" s="0" t="n">
        <v>350</v>
      </c>
      <c r="B356" s="0" t="s">
        <v>368</v>
      </c>
      <c r="C356" s="7" t="n">
        <v>23819770.3527438</v>
      </c>
      <c r="D356" s="8" t="n">
        <f aca="false">(O356-E356)</f>
        <v>0</v>
      </c>
      <c r="E356" s="9" t="n">
        <v>18717306</v>
      </c>
      <c r="F356" s="10" t="n">
        <v>82.5</v>
      </c>
      <c r="G356" s="9" t="n">
        <v>18717306</v>
      </c>
      <c r="H356" s="10" t="n">
        <v>82.5</v>
      </c>
      <c r="I356" s="9" t="n">
        <v>18717306</v>
      </c>
      <c r="J356" s="6" t="n">
        <v>82.5</v>
      </c>
      <c r="K356" s="7" t="n">
        <v>18717306</v>
      </c>
      <c r="L356" s="6" t="n">
        <v>82.5</v>
      </c>
      <c r="M356" s="9" t="n">
        <v>18717306</v>
      </c>
      <c r="N356" s="6" t="n">
        <v>82.5</v>
      </c>
      <c r="O356" s="9" t="n">
        <v>18717306</v>
      </c>
      <c r="P356" s="6" t="n">
        <v>82.5</v>
      </c>
    </row>
    <row r="357" customFormat="false" ht="14.5" hidden="false" customHeight="false" outlineLevel="0" collapsed="false">
      <c r="A357" s="0" t="n">
        <v>351</v>
      </c>
      <c r="B357" s="0" t="s">
        <v>369</v>
      </c>
      <c r="C357" s="7" t="n">
        <v>40335005.1544497</v>
      </c>
      <c r="D357" s="8" t="n">
        <f aca="false">(O357-E357)</f>
        <v>0</v>
      </c>
      <c r="E357" s="9" t="n">
        <v>29728635</v>
      </c>
      <c r="F357" s="10" t="n">
        <v>82.5</v>
      </c>
      <c r="G357" s="9" t="n">
        <v>29728635</v>
      </c>
      <c r="H357" s="10" t="n">
        <v>82.5</v>
      </c>
      <c r="I357" s="9" t="n">
        <v>29728635</v>
      </c>
      <c r="J357" s="6" t="n">
        <v>82.5</v>
      </c>
      <c r="K357" s="7" t="n">
        <v>29728635</v>
      </c>
      <c r="L357" s="6" t="n">
        <v>82.5</v>
      </c>
      <c r="M357" s="9" t="n">
        <v>29728635</v>
      </c>
      <c r="N357" s="6" t="n">
        <v>82.5</v>
      </c>
      <c r="O357" s="9" t="n">
        <v>29728635</v>
      </c>
      <c r="P357" s="6" t="n">
        <v>82.5</v>
      </c>
    </row>
    <row r="358" customFormat="false" ht="15" hidden="false" customHeight="false" outlineLevel="0" collapsed="false">
      <c r="A358" s="0" t="n">
        <v>999</v>
      </c>
      <c r="B358" s="0" t="s">
        <v>370</v>
      </c>
      <c r="C358" s="7" t="n">
        <v>14535103399.7177</v>
      </c>
      <c r="D358" s="11" t="n">
        <f aca="false">(O358-E358)</f>
        <v>-281959626</v>
      </c>
      <c r="E358" s="12" t="n">
        <v>7972055326</v>
      </c>
      <c r="F358" s="13" t="n">
        <v>59.0000000011458</v>
      </c>
      <c r="G358" s="12" t="n">
        <v>7958839393</v>
      </c>
      <c r="H358" s="13" t="n">
        <v>58.0000000148862</v>
      </c>
      <c r="I358" s="12" t="n">
        <v>7936165553</v>
      </c>
      <c r="J358" s="14" t="n">
        <v>57.0000000561462</v>
      </c>
      <c r="K358" s="7" t="n">
        <v>7888620478</v>
      </c>
      <c r="L358" s="15" t="n">
        <v>55.9999999598082</v>
      </c>
      <c r="M358" s="12" t="n">
        <v>7800989039</v>
      </c>
      <c r="N358" s="14" t="n">
        <v>54.9999999597888</v>
      </c>
      <c r="O358" s="12" t="n">
        <v>7690095700</v>
      </c>
      <c r="P358" s="14" t="n">
        <v>53.9999999391297</v>
      </c>
    </row>
  </sheetData>
  <mergeCells count="6">
    <mergeCell ref="E3:F3"/>
    <mergeCell ref="G3:H3"/>
    <mergeCell ref="I3:J3"/>
    <mergeCell ref="K3:L3"/>
    <mergeCell ref="M3:N3"/>
    <mergeCell ref="O3:P3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0:AE3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3" activeCellId="1" sqref="242:242 L23"/>
    </sheetView>
  </sheetViews>
  <sheetFormatPr defaultColWidth="8.58203125" defaultRowHeight="14.5" zeroHeight="false" outlineLevelRow="0" outlineLevelCol="0"/>
  <cols>
    <col collapsed="false" customWidth="true" hidden="false" outlineLevel="0" max="2" min="2" style="0" width="13.27"/>
    <col collapsed="false" customWidth="true" hidden="false" outlineLevel="0" max="3" min="3" style="0" width="17.46"/>
    <col collapsed="false" customWidth="true" hidden="false" outlineLevel="0" max="4" min="4" style="0" width="16.45"/>
    <col collapsed="false" customWidth="true" hidden="false" outlineLevel="0" max="5" min="5" style="0" width="18.45"/>
    <col collapsed="false" customWidth="true" hidden="false" outlineLevel="0" max="6" min="6" style="0" width="14.45"/>
    <col collapsed="false" customWidth="true" hidden="false" outlineLevel="0" max="7" min="7" style="0" width="14.09"/>
    <col collapsed="false" customWidth="true" hidden="false" outlineLevel="0" max="8" min="8" style="0" width="12.27"/>
    <col collapsed="false" customWidth="true" hidden="false" outlineLevel="0" max="9" min="9" style="0" width="12.91"/>
    <col collapsed="false" customWidth="true" hidden="false" outlineLevel="0" max="10" min="10" style="0" width="11.45"/>
    <col collapsed="false" customWidth="true" hidden="false" outlineLevel="0" max="11" min="11" style="0" width="12.27"/>
    <col collapsed="false" customWidth="true" hidden="false" outlineLevel="0" max="12" min="12" style="0" width="10.09"/>
    <col collapsed="false" customWidth="true" hidden="false" outlineLevel="0" max="14" min="14" style="0" width="13.73"/>
    <col collapsed="false" customWidth="true" hidden="false" outlineLevel="0" max="15" min="15" style="0" width="11.01"/>
    <col collapsed="false" customWidth="true" hidden="false" outlineLevel="0" max="16" min="16" style="0" width="11.27"/>
    <col collapsed="false" customWidth="true" hidden="false" outlineLevel="0" max="17" min="17" style="0" width="12.82"/>
    <col collapsed="false" customWidth="true" hidden="false" outlineLevel="0" max="18" min="18" style="0" width="13"/>
    <col collapsed="false" customWidth="true" hidden="false" outlineLevel="0" max="19" min="19" style="0" width="12.18"/>
    <col collapsed="false" customWidth="true" hidden="false" outlineLevel="0" max="22" min="20" style="0" width="9.91"/>
    <col collapsed="false" customWidth="true" hidden="false" outlineLevel="0" max="23" min="23" style="0" width="8.91"/>
    <col collapsed="false" customWidth="true" hidden="false" outlineLevel="0" max="24" min="24" style="0" width="15.64"/>
    <col collapsed="false" customWidth="true" hidden="false" outlineLevel="0" max="25" min="25" style="0" width="10.63"/>
  </cols>
  <sheetData>
    <row r="20" customFormat="false" ht="14.5" hidden="false" customHeight="false" outlineLevel="0" collapsed="false">
      <c r="A20" s="0" t="n">
        <v>1</v>
      </c>
      <c r="C20" s="16" t="s">
        <v>371</v>
      </c>
      <c r="D20" s="0" t="n">
        <v>4</v>
      </c>
      <c r="E20" s="16" t="s">
        <v>372</v>
      </c>
      <c r="F20" s="0" t="n">
        <v>6</v>
      </c>
      <c r="G20" s="0" t="n">
        <v>7</v>
      </c>
      <c r="H20" s="0" t="n">
        <v>8</v>
      </c>
      <c r="I20" s="0" t="n">
        <v>9</v>
      </c>
      <c r="J20" s="0" t="n">
        <v>10</v>
      </c>
      <c r="K20" s="0" t="n">
        <v>11</v>
      </c>
      <c r="L20" s="0" t="n">
        <v>12</v>
      </c>
      <c r="M20" s="0" t="n">
        <v>13</v>
      </c>
      <c r="N20" s="16" t="s">
        <v>373</v>
      </c>
      <c r="O20" s="16" t="s">
        <v>374</v>
      </c>
      <c r="P20" s="0" t="n">
        <v>16</v>
      </c>
      <c r="Q20" s="0" t="n">
        <v>17</v>
      </c>
      <c r="R20" s="0" t="n">
        <v>18</v>
      </c>
      <c r="S20" s="0" t="n">
        <v>19</v>
      </c>
      <c r="T20" s="0" t="n">
        <v>20</v>
      </c>
      <c r="U20" s="0" t="n">
        <v>21</v>
      </c>
      <c r="V20" s="0" t="n">
        <v>22</v>
      </c>
      <c r="W20" s="0" t="n">
        <v>23</v>
      </c>
      <c r="X20" s="0" t="n">
        <v>24</v>
      </c>
      <c r="Y20" s="0" t="n">
        <v>25</v>
      </c>
      <c r="Z20" s="0" t="n">
        <v>26</v>
      </c>
      <c r="AA20" s="0" t="n">
        <v>27</v>
      </c>
      <c r="AB20" s="0" t="n">
        <v>28</v>
      </c>
      <c r="AC20" s="0" t="n">
        <v>29</v>
      </c>
      <c r="AD20" s="0" t="n">
        <v>30</v>
      </c>
      <c r="AE20" s="0" t="n">
        <v>29</v>
      </c>
    </row>
    <row r="21" customFormat="false" ht="14.5" hidden="false" customHeight="false" outlineLevel="0" collapsed="false">
      <c r="B21" s="0" t="s">
        <v>375</v>
      </c>
      <c r="C21" s="0" t="s">
        <v>376</v>
      </c>
      <c r="N21" s="0" t="s">
        <v>377</v>
      </c>
      <c r="AA21" s="0" t="s">
        <v>378</v>
      </c>
    </row>
    <row r="22" customFormat="false" ht="14.5" hidden="false" customHeight="false" outlineLevel="0" collapsed="false">
      <c r="B22" s="0" t="s">
        <v>379</v>
      </c>
      <c r="S22" s="0" t="s">
        <v>380</v>
      </c>
      <c r="T22" s="0" t="s">
        <v>381</v>
      </c>
    </row>
    <row r="23" customFormat="false" ht="14.5" hidden="false" customHeight="false" outlineLevel="0" collapsed="false">
      <c r="D23" s="0" t="s">
        <v>382</v>
      </c>
      <c r="F23" s="0" t="s">
        <v>383</v>
      </c>
      <c r="S23" s="0" t="n">
        <v>0.01</v>
      </c>
      <c r="T23" s="0" t="n">
        <v>2.5</v>
      </c>
      <c r="V23" s="0" t="s">
        <v>384</v>
      </c>
      <c r="W23" s="0" t="s">
        <v>385</v>
      </c>
    </row>
    <row r="24" customFormat="false" ht="14.5" hidden="false" customHeight="false" outlineLevel="0" collapsed="false">
      <c r="D24" s="0" t="n">
        <v>0.00390560810358346</v>
      </c>
      <c r="F24" s="0" t="n">
        <v>0.0143119005204317</v>
      </c>
      <c r="S24" s="0" t="n">
        <v>0.02</v>
      </c>
      <c r="T24" s="0" t="n">
        <v>7.5</v>
      </c>
      <c r="V24" s="0" t="n">
        <v>1</v>
      </c>
      <c r="W24" s="0" t="n">
        <v>1</v>
      </c>
    </row>
    <row r="25" customFormat="false" ht="14.5" hidden="false" customHeight="false" outlineLevel="0" collapsed="false">
      <c r="J25" s="0" t="s">
        <v>386</v>
      </c>
      <c r="K25" s="0" t="s">
        <v>387</v>
      </c>
      <c r="N25" s="0" t="s">
        <v>8</v>
      </c>
      <c r="Q25" s="0" t="s">
        <v>388</v>
      </c>
      <c r="S25" s="0" t="s">
        <v>389</v>
      </c>
      <c r="T25" s="0" t="s">
        <v>390</v>
      </c>
    </row>
    <row r="26" customFormat="false" ht="14.5" hidden="false" customHeight="false" outlineLevel="0" collapsed="false">
      <c r="D26" s="0" t="s">
        <v>391</v>
      </c>
      <c r="F26" s="0" t="s">
        <v>391</v>
      </c>
      <c r="G26" s="0" t="s">
        <v>392</v>
      </c>
      <c r="J26" s="0" t="s">
        <v>393</v>
      </c>
      <c r="K26" s="0" t="s">
        <v>12</v>
      </c>
      <c r="L26" s="0" t="s">
        <v>9</v>
      </c>
      <c r="N26" s="0" t="s">
        <v>394</v>
      </c>
      <c r="P26" s="0" t="s">
        <v>388</v>
      </c>
      <c r="Q26" s="0" t="s">
        <v>12</v>
      </c>
      <c r="R26" s="0" t="s">
        <v>395</v>
      </c>
      <c r="S26" s="0" t="s">
        <v>396</v>
      </c>
      <c r="T26" s="0" t="s">
        <v>396</v>
      </c>
      <c r="V26" s="0" t="s">
        <v>397</v>
      </c>
      <c r="X26" s="0" t="s">
        <v>8</v>
      </c>
      <c r="AA26" s="0" t="s">
        <v>398</v>
      </c>
      <c r="AB26" s="0" t="s">
        <v>399</v>
      </c>
    </row>
    <row r="27" customFormat="false" ht="14.5" hidden="false" customHeight="false" outlineLevel="0" collapsed="false">
      <c r="C27" s="0" t="s">
        <v>400</v>
      </c>
      <c r="D27" s="0" t="s">
        <v>401</v>
      </c>
      <c r="E27" s="0" t="s">
        <v>402</v>
      </c>
      <c r="F27" s="0" t="s">
        <v>403</v>
      </c>
      <c r="G27" s="0" t="s">
        <v>404</v>
      </c>
      <c r="H27" s="0" t="s">
        <v>10</v>
      </c>
      <c r="I27" s="0" t="s">
        <v>405</v>
      </c>
      <c r="J27" s="0" t="s">
        <v>406</v>
      </c>
      <c r="K27" s="0" t="s">
        <v>407</v>
      </c>
      <c r="L27" s="0" t="s">
        <v>13</v>
      </c>
      <c r="N27" s="0" t="s">
        <v>12</v>
      </c>
      <c r="O27" s="0" t="s">
        <v>408</v>
      </c>
      <c r="P27" s="0" t="s">
        <v>12</v>
      </c>
      <c r="Q27" s="0" t="s">
        <v>409</v>
      </c>
      <c r="R27" s="0" t="s">
        <v>410</v>
      </c>
      <c r="S27" s="0" t="s">
        <v>411</v>
      </c>
      <c r="T27" s="0" t="s">
        <v>411</v>
      </c>
      <c r="U27" s="0" t="s">
        <v>412</v>
      </c>
      <c r="V27" s="0" t="s">
        <v>413</v>
      </c>
      <c r="W27" s="0" t="s">
        <v>414</v>
      </c>
      <c r="X27" s="0" t="s">
        <v>12</v>
      </c>
      <c r="Y27" s="0" t="s">
        <v>415</v>
      </c>
      <c r="AA27" s="0" t="s">
        <v>416</v>
      </c>
      <c r="AB27" s="0" t="s">
        <v>416</v>
      </c>
      <c r="AC27" s="0" t="s">
        <v>417</v>
      </c>
      <c r="AD27" s="0" t="s">
        <v>418</v>
      </c>
    </row>
    <row r="28" customFormat="false" ht="14.5" hidden="false" customHeight="false" outlineLevel="0" collapsed="false">
      <c r="A28" s="0" t="s">
        <v>14</v>
      </c>
      <c r="B28" s="0" t="s">
        <v>15</v>
      </c>
      <c r="C28" s="0" t="s">
        <v>419</v>
      </c>
      <c r="D28" s="0" t="s">
        <v>420</v>
      </c>
      <c r="E28" s="0" t="s">
        <v>421</v>
      </c>
      <c r="F28" s="0" t="s">
        <v>420</v>
      </c>
      <c r="G28" s="0" t="s">
        <v>422</v>
      </c>
      <c r="H28" s="0" t="s">
        <v>16</v>
      </c>
      <c r="I28" s="0" t="s">
        <v>423</v>
      </c>
      <c r="J28" s="0" t="n">
        <v>0.825</v>
      </c>
      <c r="K28" s="0" t="s">
        <v>424</v>
      </c>
      <c r="L28" s="0" t="s">
        <v>18</v>
      </c>
      <c r="N28" s="0" t="s">
        <v>425</v>
      </c>
      <c r="O28" s="0" t="s">
        <v>10</v>
      </c>
      <c r="P28" s="0" t="s">
        <v>10</v>
      </c>
      <c r="Q28" s="0" t="s">
        <v>16</v>
      </c>
      <c r="R28" s="0" t="s">
        <v>426</v>
      </c>
      <c r="S28" s="0" t="s">
        <v>9</v>
      </c>
      <c r="T28" s="0" t="s">
        <v>9</v>
      </c>
      <c r="U28" s="0" t="s">
        <v>427</v>
      </c>
      <c r="V28" s="0" t="s">
        <v>428</v>
      </c>
      <c r="W28" s="0" t="s">
        <v>396</v>
      </c>
      <c r="X28" s="0" t="s">
        <v>10</v>
      </c>
      <c r="Y28" s="0" t="s">
        <v>429</v>
      </c>
      <c r="AA28" s="0" t="s">
        <v>395</v>
      </c>
      <c r="AB28" s="0" t="s">
        <v>395</v>
      </c>
      <c r="AC28" s="0" t="s">
        <v>412</v>
      </c>
      <c r="AD28" s="0" t="s">
        <v>9</v>
      </c>
    </row>
    <row r="29" customFormat="false" ht="14.5" hidden="false" customHeight="false" outlineLevel="0" collapsed="false">
      <c r="A29" s="0" t="n">
        <v>1</v>
      </c>
      <c r="B29" s="0" t="s">
        <v>19</v>
      </c>
      <c r="C29" s="7" t="n">
        <v>2693823800</v>
      </c>
      <c r="D29" s="7" t="n">
        <v>10521020.062906</v>
      </c>
      <c r="E29" s="7" t="n">
        <v>725757000</v>
      </c>
      <c r="F29" s="7" t="n">
        <v>10386961.9860069</v>
      </c>
      <c r="G29" s="7" t="n">
        <v>20907982</v>
      </c>
      <c r="H29" s="7" t="n">
        <v>34615457.7361827</v>
      </c>
      <c r="I29" s="17" t="n">
        <v>0.604007092997224</v>
      </c>
      <c r="J29" s="7" t="n">
        <v>28557753</v>
      </c>
      <c r="K29" s="7" t="n">
        <v>20907982</v>
      </c>
      <c r="L29" s="17" t="n">
        <v>60.4</v>
      </c>
      <c r="N29" s="7" t="n">
        <v>18276651</v>
      </c>
      <c r="O29" s="17" t="n">
        <v>0.0331</v>
      </c>
      <c r="P29" s="7" t="n">
        <v>18881608</v>
      </c>
      <c r="Q29" s="17" t="n">
        <v>54.5467523321625</v>
      </c>
      <c r="R29" s="17" t="n">
        <v>5.85324766783747</v>
      </c>
      <c r="S29" s="17" t="n">
        <v>0.01</v>
      </c>
      <c r="T29" s="7" t="n">
        <v>182767</v>
      </c>
      <c r="U29" s="7" t="n">
        <v>0</v>
      </c>
      <c r="V29" s="7" t="n">
        <v>0</v>
      </c>
      <c r="W29" s="7" t="n">
        <v>0</v>
      </c>
      <c r="X29" s="7" t="n">
        <v>19064375</v>
      </c>
      <c r="Y29" s="17" t="n">
        <v>55.0747447723982</v>
      </c>
      <c r="AA29" s="0" t="n">
        <v>-2026374</v>
      </c>
      <c r="AB29" s="0" t="n">
        <v>-1843607</v>
      </c>
      <c r="AC29" s="0" t="n">
        <v>0</v>
      </c>
      <c r="AD29" s="0" t="n">
        <v>-5.32525522760185</v>
      </c>
    </row>
    <row r="30" customFormat="false" ht="14.5" hidden="false" customHeight="false" outlineLevel="0" collapsed="false">
      <c r="A30" s="0" t="n">
        <v>2</v>
      </c>
      <c r="B30" s="0" t="s">
        <v>20</v>
      </c>
      <c r="C30" s="7" t="n">
        <v>5255138400</v>
      </c>
      <c r="D30" s="7" t="n">
        <v>20524511.1204926</v>
      </c>
      <c r="E30" s="7" t="n">
        <v>2210950000</v>
      </c>
      <c r="F30" s="7" t="n">
        <v>31642896.4556484</v>
      </c>
      <c r="G30" s="7" t="n">
        <v>52167408</v>
      </c>
      <c r="H30" s="7" t="n">
        <v>56026427.7976263</v>
      </c>
      <c r="I30" s="17" t="n">
        <v>0.93112143769784</v>
      </c>
      <c r="J30" s="7" t="n">
        <v>46221803</v>
      </c>
      <c r="K30" s="7" t="n">
        <v>46221803</v>
      </c>
      <c r="L30" s="17" t="n">
        <v>82.5</v>
      </c>
      <c r="N30" s="7" t="n">
        <v>43415702</v>
      </c>
      <c r="O30" s="17" t="n">
        <v>0.0386</v>
      </c>
      <c r="P30" s="7" t="n">
        <v>45091548</v>
      </c>
      <c r="Q30" s="17" t="n">
        <v>80.4826396622604</v>
      </c>
      <c r="R30" s="17" t="n">
        <v>2.01736033773966</v>
      </c>
      <c r="S30" s="17" t="n">
        <v>0</v>
      </c>
      <c r="T30" s="7" t="n">
        <v>0</v>
      </c>
      <c r="U30" s="7" t="n">
        <v>0</v>
      </c>
      <c r="V30" s="7" t="n">
        <v>0</v>
      </c>
      <c r="W30" s="7" t="n">
        <v>0</v>
      </c>
      <c r="X30" s="7" t="n">
        <v>45091548</v>
      </c>
      <c r="Y30" s="17" t="n">
        <v>80.4826396622604</v>
      </c>
      <c r="AA30" s="0" t="n">
        <v>-1130255</v>
      </c>
      <c r="AB30" s="0" t="n">
        <v>-1130255</v>
      </c>
      <c r="AC30" s="0" t="n">
        <v>0</v>
      </c>
      <c r="AD30" s="0" t="n">
        <v>-2.01736033773966</v>
      </c>
    </row>
    <row r="31" customFormat="false" ht="14.5" hidden="false" customHeight="false" outlineLevel="0" collapsed="false">
      <c r="A31" s="0" t="n">
        <v>3</v>
      </c>
      <c r="B31" s="0" t="s">
        <v>21</v>
      </c>
      <c r="C31" s="7" t="n">
        <v>1630578800</v>
      </c>
      <c r="D31" s="7" t="n">
        <v>6368401.7748114</v>
      </c>
      <c r="E31" s="7" t="n">
        <v>427553000</v>
      </c>
      <c r="F31" s="7" t="n">
        <v>6119096.00321212</v>
      </c>
      <c r="G31" s="7" t="n">
        <v>12487498</v>
      </c>
      <c r="H31" s="7" t="n">
        <v>19766306.25389</v>
      </c>
      <c r="I31" s="17" t="n">
        <v>0.631756780432484</v>
      </c>
      <c r="J31" s="7" t="n">
        <v>16307203</v>
      </c>
      <c r="K31" s="7" t="n">
        <v>12487498</v>
      </c>
      <c r="L31" s="17" t="n">
        <v>63.18</v>
      </c>
      <c r="N31" s="7" t="n">
        <v>10679653</v>
      </c>
      <c r="O31" s="17" t="n">
        <v>0.0388</v>
      </c>
      <c r="P31" s="7" t="n">
        <v>11094024</v>
      </c>
      <c r="Q31" s="17" t="n">
        <v>56.1259339883834</v>
      </c>
      <c r="R31" s="17" t="n">
        <v>7.05406601161656</v>
      </c>
      <c r="S31" s="17" t="n">
        <v>0.01</v>
      </c>
      <c r="T31" s="7" t="n">
        <v>106797</v>
      </c>
      <c r="U31" s="7" t="n">
        <v>0</v>
      </c>
      <c r="V31" s="7" t="n">
        <v>0</v>
      </c>
      <c r="W31" s="7" t="n">
        <v>0</v>
      </c>
      <c r="X31" s="7" t="n">
        <v>11200821</v>
      </c>
      <c r="Y31" s="17" t="n">
        <v>56.6662322040857</v>
      </c>
      <c r="AA31" s="0" t="n">
        <v>-1393474</v>
      </c>
      <c r="AB31" s="0" t="n">
        <v>-1286677</v>
      </c>
      <c r="AC31" s="0" t="n">
        <v>0</v>
      </c>
      <c r="AD31" s="0" t="n">
        <v>-6.51376779591435</v>
      </c>
    </row>
    <row r="32" customFormat="false" ht="14.5" hidden="false" customHeight="false" outlineLevel="0" collapsed="false">
      <c r="A32" s="0" t="n">
        <v>4</v>
      </c>
      <c r="B32" s="0" t="s">
        <v>22</v>
      </c>
      <c r="C32" s="7" t="n">
        <v>593584400</v>
      </c>
      <c r="D32" s="7" t="n">
        <v>2318308.04280073</v>
      </c>
      <c r="E32" s="7" t="n">
        <v>214031000</v>
      </c>
      <c r="F32" s="7" t="n">
        <v>3063190.38028851</v>
      </c>
      <c r="G32" s="7" t="n">
        <v>5381498</v>
      </c>
      <c r="H32" s="7" t="n">
        <v>16696571.408689</v>
      </c>
      <c r="I32" s="17" t="n">
        <v>0.322311561354413</v>
      </c>
      <c r="J32" s="7" t="n">
        <v>13774671</v>
      </c>
      <c r="K32" s="7" t="n">
        <v>5381498</v>
      </c>
      <c r="L32" s="17" t="n">
        <v>32.23</v>
      </c>
      <c r="N32" s="7" t="n">
        <v>4840721</v>
      </c>
      <c r="O32" s="17" t="n">
        <v>0.0326</v>
      </c>
      <c r="P32" s="7" t="n">
        <v>4998529</v>
      </c>
      <c r="Q32" s="17" t="n">
        <v>29.937457683071</v>
      </c>
      <c r="R32" s="17" t="n">
        <v>2.29254231692898</v>
      </c>
      <c r="S32" s="17" t="n">
        <v>0</v>
      </c>
      <c r="T32" s="7" t="n">
        <v>0</v>
      </c>
      <c r="U32" s="7" t="n">
        <v>0</v>
      </c>
      <c r="V32" s="7" t="n">
        <v>0</v>
      </c>
      <c r="W32" s="7" t="n">
        <v>0</v>
      </c>
      <c r="X32" s="7" t="n">
        <v>4998529</v>
      </c>
      <c r="Y32" s="17" t="n">
        <v>29.937457683071</v>
      </c>
      <c r="AA32" s="0" t="n">
        <v>-382969</v>
      </c>
      <c r="AB32" s="0" t="n">
        <v>-382969</v>
      </c>
      <c r="AC32" s="0" t="n">
        <v>0</v>
      </c>
      <c r="AD32" s="0" t="n">
        <v>-2.29254231692898</v>
      </c>
    </row>
    <row r="33" customFormat="false" ht="14.5" hidden="false" customHeight="false" outlineLevel="0" collapsed="false">
      <c r="A33" s="0" t="n">
        <v>5</v>
      </c>
      <c r="B33" s="0" t="s">
        <v>23</v>
      </c>
      <c r="C33" s="7" t="n">
        <v>3580768800</v>
      </c>
      <c r="D33" s="7" t="n">
        <v>13985079.6423388</v>
      </c>
      <c r="E33" s="7" t="n">
        <v>1013311000</v>
      </c>
      <c r="F33" s="7" t="n">
        <v>14502406.2282591</v>
      </c>
      <c r="G33" s="7" t="n">
        <v>28487486</v>
      </c>
      <c r="H33" s="7" t="n">
        <v>52988778.25</v>
      </c>
      <c r="I33" s="17" t="n">
        <v>0.537613565377873</v>
      </c>
      <c r="J33" s="7" t="n">
        <v>43715742</v>
      </c>
      <c r="K33" s="7" t="n">
        <v>28487486</v>
      </c>
      <c r="L33" s="17" t="n">
        <v>53.76</v>
      </c>
      <c r="N33" s="7" t="n">
        <v>25373043</v>
      </c>
      <c r="O33" s="17" t="n">
        <v>0.0503</v>
      </c>
      <c r="P33" s="7" t="n">
        <v>26649307</v>
      </c>
      <c r="Q33" s="17" t="n">
        <v>50.2923597790255</v>
      </c>
      <c r="R33" s="17" t="n">
        <v>3.46764022097453</v>
      </c>
      <c r="S33" s="17" t="n">
        <v>0.01</v>
      </c>
      <c r="T33" s="7" t="n">
        <v>253730</v>
      </c>
      <c r="U33" s="7" t="n">
        <v>0</v>
      </c>
      <c r="V33" s="7" t="n">
        <v>0</v>
      </c>
      <c r="W33" s="7" t="n">
        <v>0</v>
      </c>
      <c r="X33" s="7" t="n">
        <v>26903037</v>
      </c>
      <c r="Y33" s="17" t="n">
        <v>50.7711970128317</v>
      </c>
      <c r="AA33" s="0" t="n">
        <v>-1838179</v>
      </c>
      <c r="AB33" s="0" t="n">
        <v>-1584449</v>
      </c>
      <c r="AC33" s="0" t="n">
        <v>0</v>
      </c>
      <c r="AD33" s="0" t="n">
        <v>-2.98880298716833</v>
      </c>
    </row>
    <row r="34" customFormat="false" ht="14.5" hidden="false" customHeight="false" outlineLevel="0" collapsed="false">
      <c r="A34" s="0" t="n">
        <v>6</v>
      </c>
      <c r="B34" s="0" t="s">
        <v>24</v>
      </c>
      <c r="C34" s="7" t="n">
        <v>308074200</v>
      </c>
      <c r="D34" s="7" t="n">
        <v>1203217.09202499</v>
      </c>
      <c r="E34" s="7" t="n">
        <v>40805000</v>
      </c>
      <c r="F34" s="7" t="n">
        <v>583997.100736214</v>
      </c>
      <c r="G34" s="7" t="n">
        <v>1787214</v>
      </c>
      <c r="H34" s="7" t="n">
        <v>279039.065210578</v>
      </c>
      <c r="I34" s="17" t="n">
        <v>6.40488814227954</v>
      </c>
      <c r="J34" s="7" t="n">
        <v>230207</v>
      </c>
      <c r="K34" s="7" t="n">
        <v>230207</v>
      </c>
      <c r="L34" s="17" t="n">
        <v>82.5</v>
      </c>
      <c r="N34" s="7" t="n">
        <v>229564</v>
      </c>
      <c r="O34" s="17" t="n">
        <v>0.0319</v>
      </c>
      <c r="P34" s="7" t="n">
        <v>236887</v>
      </c>
      <c r="Q34" s="17" t="n">
        <v>84.8938480428294</v>
      </c>
      <c r="R34" s="17" t="n">
        <v>0</v>
      </c>
      <c r="S34" s="17" t="n">
        <v>0</v>
      </c>
      <c r="T34" s="7" t="n">
        <v>0</v>
      </c>
      <c r="U34" s="7" t="n">
        <v>6680</v>
      </c>
      <c r="V34" s="7" t="n">
        <v>6680</v>
      </c>
      <c r="W34" s="7" t="n">
        <v>0</v>
      </c>
      <c r="X34" s="7" t="n">
        <v>230207</v>
      </c>
      <c r="Y34" s="17" t="n">
        <v>82.4999180047687</v>
      </c>
      <c r="AA34" s="0" t="n">
        <v>0</v>
      </c>
      <c r="AB34" s="0" t="n">
        <v>0</v>
      </c>
      <c r="AC34" s="0" t="n">
        <v>0</v>
      </c>
      <c r="AD34" s="0" t="n">
        <v>-8.19952313264594E-005</v>
      </c>
    </row>
    <row r="35" customFormat="false" ht="14.5" hidden="false" customHeight="false" outlineLevel="0" collapsed="false">
      <c r="A35" s="0" t="n">
        <v>7</v>
      </c>
      <c r="B35" s="0" t="s">
        <v>25</v>
      </c>
      <c r="C35" s="7" t="n">
        <v>2989453900</v>
      </c>
      <c r="D35" s="7" t="n">
        <v>11675635.3771292</v>
      </c>
      <c r="E35" s="7" t="n">
        <v>825009000</v>
      </c>
      <c r="F35" s="7" t="n">
        <v>11807446.7364608</v>
      </c>
      <c r="G35" s="7" t="n">
        <v>23483082</v>
      </c>
      <c r="H35" s="7" t="n">
        <v>29121417.3783829</v>
      </c>
      <c r="I35" s="17" t="n">
        <v>0.806385269469462</v>
      </c>
      <c r="J35" s="7" t="n">
        <v>24025169</v>
      </c>
      <c r="K35" s="7" t="n">
        <v>23483082</v>
      </c>
      <c r="L35" s="17" t="n">
        <v>80.64</v>
      </c>
      <c r="N35" s="7" t="n">
        <v>20012026</v>
      </c>
      <c r="O35" s="17" t="n">
        <v>0.0323</v>
      </c>
      <c r="P35" s="7" t="n">
        <v>20658414</v>
      </c>
      <c r="Q35" s="17" t="n">
        <v>70.9389029097702</v>
      </c>
      <c r="R35" s="17" t="n">
        <v>9.70109709022982</v>
      </c>
      <c r="S35" s="17" t="n">
        <v>0.02</v>
      </c>
      <c r="T35" s="7" t="n">
        <v>400241</v>
      </c>
      <c r="U35" s="7" t="n">
        <v>0</v>
      </c>
      <c r="V35" s="7" t="n">
        <v>0</v>
      </c>
      <c r="W35" s="7" t="n">
        <v>0</v>
      </c>
      <c r="X35" s="7" t="n">
        <v>21058655</v>
      </c>
      <c r="Y35" s="17" t="n">
        <v>72.3132899967706</v>
      </c>
      <c r="AA35" s="0" t="n">
        <v>-2824668</v>
      </c>
      <c r="AB35" s="0" t="n">
        <v>-2424427</v>
      </c>
      <c r="AC35" s="0" t="n">
        <v>0</v>
      </c>
      <c r="AD35" s="0" t="n">
        <v>-8.32671000322938</v>
      </c>
    </row>
    <row r="36" customFormat="false" ht="14.5" hidden="false" customHeight="false" outlineLevel="0" collapsed="false">
      <c r="A36" s="0" t="n">
        <v>8</v>
      </c>
      <c r="B36" s="0" t="s">
        <v>26</v>
      </c>
      <c r="C36" s="7" t="n">
        <v>2913802400</v>
      </c>
      <c r="D36" s="7" t="n">
        <v>11380170.2656809</v>
      </c>
      <c r="E36" s="7" t="n">
        <v>952563000</v>
      </c>
      <c r="F36" s="7" t="n">
        <v>13632986.895444</v>
      </c>
      <c r="G36" s="7" t="n">
        <v>25013157</v>
      </c>
      <c r="H36" s="7" t="n">
        <v>27410644.260187</v>
      </c>
      <c r="I36" s="17" t="n">
        <v>0.912534443283069</v>
      </c>
      <c r="J36" s="7" t="n">
        <v>22613782</v>
      </c>
      <c r="K36" s="7" t="n">
        <v>22613782</v>
      </c>
      <c r="L36" s="17" t="n">
        <v>82.5</v>
      </c>
      <c r="N36" s="7" t="n">
        <v>22289606</v>
      </c>
      <c r="O36" s="17" t="n">
        <v>0.0367</v>
      </c>
      <c r="P36" s="7" t="n">
        <v>23107635</v>
      </c>
      <c r="Q36" s="17" t="n">
        <v>84.3016850704346</v>
      </c>
      <c r="R36" s="17" t="n">
        <v>0</v>
      </c>
      <c r="S36" s="17" t="n">
        <v>0</v>
      </c>
      <c r="T36" s="7" t="n">
        <v>0</v>
      </c>
      <c r="U36" s="7" t="n">
        <v>493853</v>
      </c>
      <c r="V36" s="7" t="n">
        <v>493853</v>
      </c>
      <c r="W36" s="7" t="n">
        <v>0</v>
      </c>
      <c r="X36" s="7" t="n">
        <v>22613782</v>
      </c>
      <c r="Y36" s="17" t="n">
        <v>82.500001770647</v>
      </c>
      <c r="AA36" s="0" t="n">
        <v>0</v>
      </c>
      <c r="AB36" s="0" t="n">
        <v>0</v>
      </c>
      <c r="AC36" s="0" t="n">
        <v>0</v>
      </c>
      <c r="AD36" s="0" t="n">
        <v>1.77064694639739E-006</v>
      </c>
    </row>
    <row r="37" customFormat="false" ht="14.5" hidden="false" customHeight="false" outlineLevel="0" collapsed="false">
      <c r="A37" s="0" t="n">
        <v>9</v>
      </c>
      <c r="B37" s="0" t="s">
        <v>27</v>
      </c>
      <c r="C37" s="7" t="n">
        <v>10204123200</v>
      </c>
      <c r="D37" s="7" t="n">
        <v>39853306.259884</v>
      </c>
      <c r="E37" s="7" t="n">
        <v>4352871000</v>
      </c>
      <c r="F37" s="7" t="n">
        <v>62297856.7302719</v>
      </c>
      <c r="G37" s="7" t="n">
        <v>102151163</v>
      </c>
      <c r="H37" s="7" t="n">
        <v>73868962.2418672</v>
      </c>
      <c r="I37" s="17" t="n">
        <v>1.3828698806615</v>
      </c>
      <c r="J37" s="7" t="n">
        <v>60941894</v>
      </c>
      <c r="K37" s="7" t="n">
        <v>60941894</v>
      </c>
      <c r="L37" s="17" t="n">
        <v>82.5</v>
      </c>
      <c r="N37" s="7" t="n">
        <v>59359726</v>
      </c>
      <c r="O37" s="17" t="n">
        <v>0.036</v>
      </c>
      <c r="P37" s="7" t="n">
        <v>61496676</v>
      </c>
      <c r="Q37" s="17" t="n">
        <v>83.251035527808</v>
      </c>
      <c r="R37" s="17" t="n">
        <v>0</v>
      </c>
      <c r="S37" s="17" t="n">
        <v>0</v>
      </c>
      <c r="T37" s="7" t="n">
        <v>0</v>
      </c>
      <c r="U37" s="7" t="n">
        <v>554782</v>
      </c>
      <c r="V37" s="7" t="n">
        <v>554782</v>
      </c>
      <c r="W37" s="7" t="n">
        <v>0</v>
      </c>
      <c r="X37" s="7" t="n">
        <v>60941894</v>
      </c>
      <c r="Y37" s="17" t="n">
        <v>82.5000002036844</v>
      </c>
      <c r="AA37" s="0" t="n">
        <v>0</v>
      </c>
      <c r="AB37" s="0" t="n">
        <v>0</v>
      </c>
      <c r="AC37" s="0" t="n">
        <v>0</v>
      </c>
      <c r="AD37" s="0" t="n">
        <v>2.03684365374102E-007</v>
      </c>
    </row>
    <row r="38" customFormat="false" ht="14.5" hidden="false" customHeight="false" outlineLevel="0" collapsed="false">
      <c r="A38" s="0" t="n">
        <v>10</v>
      </c>
      <c r="B38" s="0" t="s">
        <v>28</v>
      </c>
      <c r="C38" s="7" t="n">
        <v>13535163100</v>
      </c>
      <c r="D38" s="7" t="n">
        <v>52863042.6866839</v>
      </c>
      <c r="E38" s="7" t="n">
        <v>4037248000</v>
      </c>
      <c r="F38" s="7" t="n">
        <v>57780691.7523117</v>
      </c>
      <c r="G38" s="7" t="n">
        <v>110643734</v>
      </c>
      <c r="H38" s="7" t="n">
        <v>81960405.8162344</v>
      </c>
      <c r="I38" s="17" t="n">
        <v>1.34996566815539</v>
      </c>
      <c r="J38" s="7" t="n">
        <v>67617335</v>
      </c>
      <c r="K38" s="7" t="n">
        <v>67617335</v>
      </c>
      <c r="L38" s="17" t="n">
        <v>82.5</v>
      </c>
      <c r="N38" s="7" t="n">
        <v>59605871</v>
      </c>
      <c r="O38" s="17" t="n">
        <v>0.0356</v>
      </c>
      <c r="P38" s="7" t="n">
        <v>61727840</v>
      </c>
      <c r="Q38" s="17" t="n">
        <v>75.3142195737801</v>
      </c>
      <c r="R38" s="17" t="n">
        <v>7.18578042621988</v>
      </c>
      <c r="S38" s="17" t="n">
        <v>0.01</v>
      </c>
      <c r="T38" s="7" t="n">
        <v>596059</v>
      </c>
      <c r="U38" s="7" t="n">
        <v>0</v>
      </c>
      <c r="V38" s="7" t="n">
        <v>0</v>
      </c>
      <c r="W38" s="7" t="n">
        <v>0</v>
      </c>
      <c r="X38" s="7" t="n">
        <v>62323899</v>
      </c>
      <c r="Y38" s="17" t="n">
        <v>76.0414719513933</v>
      </c>
      <c r="AA38" s="0" t="n">
        <v>-5889495</v>
      </c>
      <c r="AB38" s="0" t="n">
        <v>-5293436</v>
      </c>
      <c r="AC38" s="0" t="n">
        <v>0</v>
      </c>
      <c r="AD38" s="0" t="n">
        <v>-6.45852804860667</v>
      </c>
    </row>
    <row r="39" customFormat="false" ht="14.5" hidden="false" customHeight="false" outlineLevel="0" collapsed="false">
      <c r="A39" s="0" t="n">
        <v>11</v>
      </c>
      <c r="B39" s="0" t="s">
        <v>29</v>
      </c>
      <c r="C39" s="7" t="n">
        <v>852436100</v>
      </c>
      <c r="D39" s="7" t="n">
        <v>3329281.33994708</v>
      </c>
      <c r="E39" s="7" t="n">
        <v>252007000</v>
      </c>
      <c r="F39" s="7" t="n">
        <v>3606699.11445242</v>
      </c>
      <c r="G39" s="7" t="n">
        <v>6935980</v>
      </c>
      <c r="H39" s="7" t="n">
        <v>14307953.2886838</v>
      </c>
      <c r="I39" s="17" t="n">
        <v>0.484763953310197</v>
      </c>
      <c r="J39" s="7" t="n">
        <v>11804061</v>
      </c>
      <c r="K39" s="7" t="n">
        <v>6935980</v>
      </c>
      <c r="L39" s="17" t="n">
        <v>48.48</v>
      </c>
      <c r="N39" s="7" t="n">
        <v>6256339</v>
      </c>
      <c r="O39" s="17" t="n">
        <v>0.0392</v>
      </c>
      <c r="P39" s="7" t="n">
        <v>6501587</v>
      </c>
      <c r="Q39" s="17" t="n">
        <v>45.4403706024265</v>
      </c>
      <c r="R39" s="17" t="n">
        <v>3.03962939757347</v>
      </c>
      <c r="S39" s="17" t="n">
        <v>0.01</v>
      </c>
      <c r="T39" s="7" t="n">
        <v>62563</v>
      </c>
      <c r="U39" s="7" t="n">
        <v>0</v>
      </c>
      <c r="V39" s="7" t="n">
        <v>0</v>
      </c>
      <c r="W39" s="7" t="n">
        <v>0</v>
      </c>
      <c r="X39" s="7" t="n">
        <v>6564150</v>
      </c>
      <c r="Y39" s="17" t="n">
        <v>45.8776309061031</v>
      </c>
      <c r="AA39" s="0" t="n">
        <v>-434393</v>
      </c>
      <c r="AB39" s="0" t="n">
        <v>-371830</v>
      </c>
      <c r="AC39" s="0" t="n">
        <v>0</v>
      </c>
      <c r="AD39" s="0" t="n">
        <v>-2.6023690938969</v>
      </c>
    </row>
    <row r="40" customFormat="false" ht="14.5" hidden="false" customHeight="false" outlineLevel="0" collapsed="false">
      <c r="A40" s="0" t="n">
        <v>12</v>
      </c>
      <c r="B40" s="0" t="s">
        <v>30</v>
      </c>
      <c r="C40" s="7" t="n">
        <v>417224700</v>
      </c>
      <c r="D40" s="7" t="n">
        <v>1629516.16933518</v>
      </c>
      <c r="E40" s="7" t="n">
        <v>121033000</v>
      </c>
      <c r="F40" s="7" t="n">
        <v>1732212.25568941</v>
      </c>
      <c r="G40" s="7" t="n">
        <v>3361728</v>
      </c>
      <c r="H40" s="7" t="n">
        <v>6079883.0043758</v>
      </c>
      <c r="I40" s="17" t="n">
        <v>0.55292642927183</v>
      </c>
      <c r="J40" s="7" t="n">
        <v>5015903</v>
      </c>
      <c r="K40" s="7" t="n">
        <v>3361728</v>
      </c>
      <c r="L40" s="17" t="n">
        <v>55.29</v>
      </c>
      <c r="N40" s="7" t="n">
        <v>2992812</v>
      </c>
      <c r="O40" s="17" t="n">
        <v>0.0455</v>
      </c>
      <c r="P40" s="7" t="n">
        <v>3128985</v>
      </c>
      <c r="Q40" s="17" t="n">
        <v>51.4645593960938</v>
      </c>
      <c r="R40" s="17" t="n">
        <v>3.82544060390617</v>
      </c>
      <c r="S40" s="17" t="n">
        <v>0.01</v>
      </c>
      <c r="T40" s="7" t="n">
        <v>29928</v>
      </c>
      <c r="U40" s="7" t="n">
        <v>0</v>
      </c>
      <c r="V40" s="7" t="n">
        <v>0</v>
      </c>
      <c r="W40" s="7" t="n">
        <v>0</v>
      </c>
      <c r="X40" s="7" t="n">
        <v>3158913</v>
      </c>
      <c r="Y40" s="17" t="n">
        <v>51.9568057103479</v>
      </c>
      <c r="AA40" s="0" t="n">
        <v>-232743</v>
      </c>
      <c r="AB40" s="0" t="n">
        <v>-202815</v>
      </c>
      <c r="AC40" s="0" t="n">
        <v>0</v>
      </c>
      <c r="AD40" s="0" t="n">
        <v>-3.33319428965208</v>
      </c>
    </row>
    <row r="41" customFormat="false" ht="14.5" hidden="false" customHeight="false" outlineLevel="0" collapsed="false">
      <c r="A41" s="0" t="n">
        <v>13</v>
      </c>
      <c r="B41" s="0" t="s">
        <v>31</v>
      </c>
      <c r="C41" s="7" t="n">
        <v>293407600</v>
      </c>
      <c r="D41" s="7" t="n">
        <v>1145935.10021298</v>
      </c>
      <c r="E41" s="7" t="n">
        <v>82357000</v>
      </c>
      <c r="F41" s="7" t="n">
        <v>1178685.19116119</v>
      </c>
      <c r="G41" s="7" t="n">
        <v>2324620</v>
      </c>
      <c r="H41" s="7" t="n">
        <v>2352337.96250074</v>
      </c>
      <c r="I41" s="17" t="n">
        <v>0.988216845137648</v>
      </c>
      <c r="J41" s="7" t="n">
        <v>1940679</v>
      </c>
      <c r="K41" s="7" t="n">
        <v>1940679</v>
      </c>
      <c r="L41" s="17" t="n">
        <v>82.5</v>
      </c>
      <c r="N41" s="7" t="n">
        <v>1608103</v>
      </c>
      <c r="O41" s="17" t="n">
        <v>0.0503</v>
      </c>
      <c r="P41" s="7" t="n">
        <v>1688991</v>
      </c>
      <c r="Q41" s="17" t="n">
        <v>71.8005247088075</v>
      </c>
      <c r="R41" s="17" t="n">
        <v>10.6994752911925</v>
      </c>
      <c r="S41" s="17" t="n">
        <v>0.02</v>
      </c>
      <c r="T41" s="7" t="n">
        <v>32162</v>
      </c>
      <c r="U41" s="7" t="n">
        <v>0</v>
      </c>
      <c r="V41" s="7" t="n">
        <v>0</v>
      </c>
      <c r="W41" s="7" t="n">
        <v>0</v>
      </c>
      <c r="X41" s="7" t="n">
        <v>1721153</v>
      </c>
      <c r="Y41" s="17" t="n">
        <v>73.1677602214211</v>
      </c>
      <c r="AA41" s="0" t="n">
        <v>-251688</v>
      </c>
      <c r="AB41" s="0" t="n">
        <v>-219526</v>
      </c>
      <c r="AC41" s="0" t="n">
        <v>0</v>
      </c>
      <c r="AD41" s="0" t="n">
        <v>-9.33223977857894</v>
      </c>
    </row>
    <row r="42" customFormat="false" ht="14.5" hidden="false" customHeight="false" outlineLevel="0" collapsed="false">
      <c r="A42" s="0" t="n">
        <v>14</v>
      </c>
      <c r="B42" s="0" t="s">
        <v>32</v>
      </c>
      <c r="C42" s="7" t="n">
        <v>3593981200</v>
      </c>
      <c r="D42" s="7" t="n">
        <v>14036682.0988466</v>
      </c>
      <c r="E42" s="7" t="n">
        <v>1254293000</v>
      </c>
      <c r="F42" s="7" t="n">
        <v>17951316.6394738</v>
      </c>
      <c r="G42" s="7" t="n">
        <v>31987999</v>
      </c>
      <c r="H42" s="7" t="n">
        <v>39226711.0706529</v>
      </c>
      <c r="I42" s="17" t="n">
        <v>0.815464721026065</v>
      </c>
      <c r="J42" s="7" t="n">
        <v>32362037</v>
      </c>
      <c r="K42" s="7" t="n">
        <v>31987999</v>
      </c>
      <c r="L42" s="17" t="n">
        <v>81.55</v>
      </c>
      <c r="N42" s="7" t="n">
        <v>26422222</v>
      </c>
      <c r="O42" s="17" t="n">
        <v>0.0332</v>
      </c>
      <c r="P42" s="7" t="n">
        <v>27299440</v>
      </c>
      <c r="Q42" s="17" t="n">
        <v>69.5940068766658</v>
      </c>
      <c r="R42" s="17" t="n">
        <v>11.9559931233342</v>
      </c>
      <c r="S42" s="17" t="n">
        <v>0.02</v>
      </c>
      <c r="T42" s="7" t="n">
        <v>528444</v>
      </c>
      <c r="U42" s="7" t="n">
        <v>0</v>
      </c>
      <c r="V42" s="7" t="n">
        <v>0</v>
      </c>
      <c r="W42" s="7" t="n">
        <v>0</v>
      </c>
      <c r="X42" s="7" t="n">
        <v>27827884</v>
      </c>
      <c r="Y42" s="17" t="n">
        <v>70.9411603483097</v>
      </c>
      <c r="AA42" s="0" t="n">
        <v>-4688559</v>
      </c>
      <c r="AB42" s="0" t="n">
        <v>-4160115</v>
      </c>
      <c r="AC42" s="0" t="n">
        <v>0</v>
      </c>
      <c r="AD42" s="0" t="n">
        <v>-10.6088396516903</v>
      </c>
    </row>
    <row r="43" customFormat="false" ht="14.5" hidden="false" customHeight="false" outlineLevel="0" collapsed="false">
      <c r="A43" s="0" t="n">
        <v>15</v>
      </c>
      <c r="B43" s="0" t="s">
        <v>33</v>
      </c>
      <c r="C43" s="7" t="n">
        <v>1060563000</v>
      </c>
      <c r="D43" s="7" t="n">
        <v>4142143.44716079</v>
      </c>
      <c r="E43" s="7" t="n">
        <v>297621000</v>
      </c>
      <c r="F43" s="7" t="n">
        <v>4259522.14479139</v>
      </c>
      <c r="G43" s="7" t="n">
        <v>8401666</v>
      </c>
      <c r="H43" s="7" t="n">
        <v>28908222.9191843</v>
      </c>
      <c r="I43" s="17" t="n">
        <v>0.290632392848486</v>
      </c>
      <c r="J43" s="7" t="n">
        <v>23849284</v>
      </c>
      <c r="K43" s="7" t="n">
        <v>8401666</v>
      </c>
      <c r="L43" s="17" t="n">
        <v>29.06</v>
      </c>
      <c r="N43" s="7" t="n">
        <v>4052122</v>
      </c>
      <c r="O43" s="17" t="n">
        <v>0.0539</v>
      </c>
      <c r="P43" s="7" t="n">
        <v>4270531</v>
      </c>
      <c r="Q43" s="17" t="n">
        <v>14.7727205921259</v>
      </c>
      <c r="R43" s="17" t="n">
        <v>14.2872794078741</v>
      </c>
      <c r="S43" s="17" t="n">
        <v>0.02</v>
      </c>
      <c r="T43" s="7" t="n">
        <v>81042</v>
      </c>
      <c r="U43" s="7" t="n">
        <v>0</v>
      </c>
      <c r="V43" s="7" t="n">
        <v>0</v>
      </c>
      <c r="W43" s="7" t="n">
        <v>0</v>
      </c>
      <c r="X43" s="7" t="n">
        <v>4351573</v>
      </c>
      <c r="Y43" s="17" t="n">
        <v>15.0530629716162</v>
      </c>
      <c r="AA43" s="0" t="n">
        <v>-4131135</v>
      </c>
      <c r="AB43" s="0" t="n">
        <v>-4050093</v>
      </c>
      <c r="AC43" s="0" t="n">
        <v>0</v>
      </c>
      <c r="AD43" s="0" t="n">
        <v>-14.0069370283838</v>
      </c>
    </row>
    <row r="44" customFormat="false" ht="14.5" hidden="false" customHeight="false" outlineLevel="0" collapsed="false">
      <c r="A44" s="0" t="n">
        <v>16</v>
      </c>
      <c r="B44" s="0" t="s">
        <v>34</v>
      </c>
      <c r="C44" s="7" t="n">
        <v>5949246000</v>
      </c>
      <c r="D44" s="7" t="n">
        <v>23235423.3878115</v>
      </c>
      <c r="E44" s="7" t="n">
        <v>1863620000</v>
      </c>
      <c r="F44" s="7" t="n">
        <v>26671944.0478869</v>
      </c>
      <c r="G44" s="7" t="n">
        <v>49907367</v>
      </c>
      <c r="H44" s="7" t="n">
        <v>102442302.429853</v>
      </c>
      <c r="I44" s="17" t="n">
        <v>0.487175374003078</v>
      </c>
      <c r="J44" s="7" t="n">
        <v>84514900</v>
      </c>
      <c r="K44" s="7" t="n">
        <v>49907367</v>
      </c>
      <c r="L44" s="17" t="n">
        <v>48.72</v>
      </c>
      <c r="N44" s="7" t="n">
        <v>43887130</v>
      </c>
      <c r="O44" s="17" t="n">
        <v>0.0433</v>
      </c>
      <c r="P44" s="7" t="n">
        <v>45787443</v>
      </c>
      <c r="Q44" s="17" t="n">
        <v>44.6958355229793</v>
      </c>
      <c r="R44" s="17" t="n">
        <v>4.02416447702074</v>
      </c>
      <c r="S44" s="17" t="n">
        <v>0.01</v>
      </c>
      <c r="T44" s="7" t="n">
        <v>438871</v>
      </c>
      <c r="U44" s="7" t="n">
        <v>0</v>
      </c>
      <c r="V44" s="7" t="n">
        <v>0</v>
      </c>
      <c r="W44" s="7" t="n">
        <v>0</v>
      </c>
      <c r="X44" s="7" t="n">
        <v>46226314</v>
      </c>
      <c r="Y44" s="17" t="n">
        <v>45.1242435044384</v>
      </c>
      <c r="AA44" s="0" t="n">
        <v>-4119924</v>
      </c>
      <c r="AB44" s="0" t="n">
        <v>-3681053</v>
      </c>
      <c r="AC44" s="0" t="n">
        <v>0</v>
      </c>
      <c r="AD44" s="0" t="n">
        <v>-3.59575649556159</v>
      </c>
    </row>
    <row r="45" customFormat="false" ht="14.5" hidden="false" customHeight="false" outlineLevel="0" collapsed="false">
      <c r="A45" s="0" t="n">
        <v>17</v>
      </c>
      <c r="B45" s="0" t="s">
        <v>35</v>
      </c>
      <c r="C45" s="7" t="n">
        <v>2748972400</v>
      </c>
      <c r="D45" s="7" t="n">
        <v>10736408.8819673</v>
      </c>
      <c r="E45" s="7" t="n">
        <v>708058000</v>
      </c>
      <c r="F45" s="7" t="n">
        <v>10133655.6586958</v>
      </c>
      <c r="G45" s="7" t="n">
        <v>20870065</v>
      </c>
      <c r="H45" s="7" t="n">
        <v>35176860.0260911</v>
      </c>
      <c r="I45" s="17" t="n">
        <v>0.593289593912601</v>
      </c>
      <c r="J45" s="7" t="n">
        <v>29020910</v>
      </c>
      <c r="K45" s="7" t="n">
        <v>20870065</v>
      </c>
      <c r="L45" s="17" t="n">
        <v>59.33</v>
      </c>
      <c r="N45" s="7" t="n">
        <v>18294872</v>
      </c>
      <c r="O45" s="17" t="n">
        <v>0.0416</v>
      </c>
      <c r="P45" s="7" t="n">
        <v>19055939</v>
      </c>
      <c r="Q45" s="17" t="n">
        <v>54.1718021047529</v>
      </c>
      <c r="R45" s="17" t="n">
        <v>5.15819789524706</v>
      </c>
      <c r="S45" s="17" t="n">
        <v>0.01</v>
      </c>
      <c r="T45" s="7" t="n">
        <v>182949</v>
      </c>
      <c r="U45" s="7" t="n">
        <v>0</v>
      </c>
      <c r="V45" s="7" t="n">
        <v>0</v>
      </c>
      <c r="W45" s="7" t="n">
        <v>0</v>
      </c>
      <c r="X45" s="7" t="n">
        <v>19238888</v>
      </c>
      <c r="Y45" s="17" t="n">
        <v>54.6918854773573</v>
      </c>
      <c r="AA45" s="0" t="n">
        <v>-1814126</v>
      </c>
      <c r="AB45" s="0" t="n">
        <v>-1631177</v>
      </c>
      <c r="AC45" s="0" t="n">
        <v>0</v>
      </c>
      <c r="AD45" s="0" t="n">
        <v>-4.63811452264273</v>
      </c>
    </row>
    <row r="46" customFormat="false" ht="14.5" hidden="false" customHeight="false" outlineLevel="0" collapsed="false">
      <c r="A46" s="0" t="n">
        <v>18</v>
      </c>
      <c r="B46" s="0" t="s">
        <v>36</v>
      </c>
      <c r="C46" s="7" t="n">
        <v>1081305500</v>
      </c>
      <c r="D46" s="7" t="n">
        <v>4223155.52324937</v>
      </c>
      <c r="E46" s="7" t="n">
        <v>213586000</v>
      </c>
      <c r="F46" s="7" t="n">
        <v>3056821.58455692</v>
      </c>
      <c r="G46" s="7" t="n">
        <v>7279977</v>
      </c>
      <c r="H46" s="7" t="n">
        <v>10582128.1891146</v>
      </c>
      <c r="I46" s="17" t="n">
        <v>0.687950180710208</v>
      </c>
      <c r="J46" s="7" t="n">
        <v>8730256</v>
      </c>
      <c r="K46" s="7" t="n">
        <v>7279977</v>
      </c>
      <c r="L46" s="17" t="n">
        <v>68.8</v>
      </c>
      <c r="N46" s="7" t="n">
        <v>6019496</v>
      </c>
      <c r="O46" s="17" t="n">
        <v>0.0285</v>
      </c>
      <c r="P46" s="7" t="n">
        <v>6191052</v>
      </c>
      <c r="Q46" s="17" t="n">
        <v>58.5047911852784</v>
      </c>
      <c r="R46" s="17" t="n">
        <v>10.2952088147216</v>
      </c>
      <c r="S46" s="17" t="n">
        <v>0.02</v>
      </c>
      <c r="T46" s="7" t="n">
        <v>120390</v>
      </c>
      <c r="U46" s="7" t="n">
        <v>0</v>
      </c>
      <c r="V46" s="7" t="n">
        <v>0</v>
      </c>
      <c r="W46" s="7" t="n">
        <v>0</v>
      </c>
      <c r="X46" s="7" t="n">
        <v>6311442</v>
      </c>
      <c r="Y46" s="17" t="n">
        <v>59.6424640413286</v>
      </c>
      <c r="AA46" s="0" t="n">
        <v>-1088925</v>
      </c>
      <c r="AB46" s="0" t="n">
        <v>-968535</v>
      </c>
      <c r="AC46" s="0" t="n">
        <v>0</v>
      </c>
      <c r="AD46" s="0" t="n">
        <v>-9.15753595867137</v>
      </c>
    </row>
    <row r="47" customFormat="false" ht="14.5" hidden="false" customHeight="false" outlineLevel="0" collapsed="false">
      <c r="A47" s="0" t="n">
        <v>19</v>
      </c>
      <c r="B47" s="0" t="s">
        <v>37</v>
      </c>
      <c r="C47" s="7" t="n">
        <v>1529467100</v>
      </c>
      <c r="D47" s="7" t="n">
        <v>5973499.0999243</v>
      </c>
      <c r="E47" s="7" t="n">
        <v>374452000</v>
      </c>
      <c r="F47" s="7" t="n">
        <v>5359119.77367668</v>
      </c>
      <c r="G47" s="7" t="n">
        <v>11332619</v>
      </c>
      <c r="H47" s="7" t="n">
        <v>14950369.3422251</v>
      </c>
      <c r="I47" s="17" t="n">
        <v>0.758015988808563</v>
      </c>
      <c r="J47" s="7" t="n">
        <v>12334055</v>
      </c>
      <c r="K47" s="7" t="n">
        <v>11332619</v>
      </c>
      <c r="L47" s="17" t="n">
        <v>75.8</v>
      </c>
      <c r="N47" s="7" t="n">
        <v>10060490</v>
      </c>
      <c r="O47" s="17" t="n">
        <v>0.0498</v>
      </c>
      <c r="P47" s="7" t="n">
        <v>10561502</v>
      </c>
      <c r="Q47" s="17" t="n">
        <v>70.643753062144</v>
      </c>
      <c r="R47" s="17" t="n">
        <v>5.15624693785603</v>
      </c>
      <c r="S47" s="17" t="n">
        <v>0.01</v>
      </c>
      <c r="T47" s="7" t="n">
        <v>100605</v>
      </c>
      <c r="U47" s="7" t="n">
        <v>0</v>
      </c>
      <c r="V47" s="7" t="n">
        <v>0</v>
      </c>
      <c r="W47" s="7" t="n">
        <v>0</v>
      </c>
      <c r="X47" s="7" t="n">
        <v>10662107</v>
      </c>
      <c r="Y47" s="17" t="n">
        <v>71.3166795811956</v>
      </c>
      <c r="AA47" s="0" t="n">
        <v>-771117</v>
      </c>
      <c r="AB47" s="0" t="n">
        <v>-670512</v>
      </c>
      <c r="AC47" s="0" t="n">
        <v>0</v>
      </c>
      <c r="AD47" s="0" t="n">
        <v>-4.48332041880437</v>
      </c>
    </row>
    <row r="48" customFormat="false" ht="14.5" hidden="false" customHeight="false" outlineLevel="0" collapsed="false">
      <c r="A48" s="0" t="n">
        <v>20</v>
      </c>
      <c r="B48" s="0" t="s">
        <v>38</v>
      </c>
      <c r="C48" s="7" t="n">
        <v>18221137000</v>
      </c>
      <c r="D48" s="7" t="n">
        <v>71164620.3237045</v>
      </c>
      <c r="E48" s="7" t="n">
        <v>2661860000</v>
      </c>
      <c r="F48" s="7" t="n">
        <v>38096275.5193162</v>
      </c>
      <c r="G48" s="7" t="n">
        <v>109260896</v>
      </c>
      <c r="H48" s="7" t="n">
        <v>92829766.9038181</v>
      </c>
      <c r="I48" s="17" t="n">
        <v>1.17700280464139</v>
      </c>
      <c r="J48" s="7" t="n">
        <v>76584558</v>
      </c>
      <c r="K48" s="7" t="n">
        <v>76584558</v>
      </c>
      <c r="L48" s="17" t="n">
        <v>82.5</v>
      </c>
      <c r="N48" s="7" t="n">
        <v>62777242</v>
      </c>
      <c r="O48" s="17" t="n">
        <v>0.0433</v>
      </c>
      <c r="P48" s="7" t="n">
        <v>65495497</v>
      </c>
      <c r="Q48" s="17" t="n">
        <v>70.5544128618362</v>
      </c>
      <c r="R48" s="17" t="n">
        <v>11.9455871381638</v>
      </c>
      <c r="S48" s="17" t="n">
        <v>0.02</v>
      </c>
      <c r="T48" s="7" t="n">
        <v>1255545</v>
      </c>
      <c r="U48" s="7" t="n">
        <v>0</v>
      </c>
      <c r="V48" s="7" t="n">
        <v>0</v>
      </c>
      <c r="W48" s="7" t="n">
        <v>0</v>
      </c>
      <c r="X48" s="7" t="n">
        <v>66751042</v>
      </c>
      <c r="Y48" s="17" t="n">
        <v>71.9069369948558</v>
      </c>
      <c r="AA48" s="0" t="n">
        <v>-11089061</v>
      </c>
      <c r="AB48" s="0" t="n">
        <v>-9833516</v>
      </c>
      <c r="AC48" s="0" t="n">
        <v>0</v>
      </c>
      <c r="AD48" s="0" t="n">
        <v>-10.5930630051442</v>
      </c>
    </row>
    <row r="49" customFormat="false" ht="14.5" hidden="false" customHeight="false" outlineLevel="0" collapsed="false">
      <c r="A49" s="0" t="n">
        <v>21</v>
      </c>
      <c r="B49" s="0" t="s">
        <v>39</v>
      </c>
      <c r="C49" s="7" t="n">
        <v>583632100</v>
      </c>
      <c r="D49" s="7" t="n">
        <v>2279438.25927143</v>
      </c>
      <c r="E49" s="7" t="n">
        <v>181866000</v>
      </c>
      <c r="F49" s="7" t="n">
        <v>2602848.10004883</v>
      </c>
      <c r="G49" s="7" t="n">
        <v>4882286</v>
      </c>
      <c r="H49" s="7" t="n">
        <v>11329708.362249</v>
      </c>
      <c r="I49" s="17" t="n">
        <v>0.430927773592829</v>
      </c>
      <c r="J49" s="7" t="n">
        <v>9347009</v>
      </c>
      <c r="K49" s="7" t="n">
        <v>4882286</v>
      </c>
      <c r="L49" s="17" t="n">
        <v>43.09</v>
      </c>
      <c r="N49" s="7" t="n">
        <v>4168364</v>
      </c>
      <c r="O49" s="17" t="n">
        <v>0.0307</v>
      </c>
      <c r="P49" s="7" t="n">
        <v>4296333</v>
      </c>
      <c r="Q49" s="17" t="n">
        <v>37.9209496187524</v>
      </c>
      <c r="R49" s="17" t="n">
        <v>5.16905038124762</v>
      </c>
      <c r="S49" s="17" t="n">
        <v>0.01</v>
      </c>
      <c r="T49" s="7" t="n">
        <v>41684</v>
      </c>
      <c r="U49" s="7" t="n">
        <v>0</v>
      </c>
      <c r="V49" s="7" t="n">
        <v>0</v>
      </c>
      <c r="W49" s="7" t="n">
        <v>0</v>
      </c>
      <c r="X49" s="7" t="n">
        <v>4338017</v>
      </c>
      <c r="Y49" s="17" t="n">
        <v>38.2888672973653</v>
      </c>
      <c r="AA49" s="0" t="n">
        <v>-585953</v>
      </c>
      <c r="AB49" s="0" t="n">
        <v>-544269</v>
      </c>
      <c r="AC49" s="0" t="n">
        <v>0</v>
      </c>
      <c r="AD49" s="0" t="n">
        <v>-4.8011327026347</v>
      </c>
    </row>
    <row r="50" customFormat="false" ht="14.5" hidden="false" customHeight="false" outlineLevel="0" collapsed="false">
      <c r="A50" s="0" t="n">
        <v>22</v>
      </c>
      <c r="B50" s="0" t="s">
        <v>40</v>
      </c>
      <c r="C50" s="7" t="n">
        <v>630004600</v>
      </c>
      <c r="D50" s="7" t="n">
        <v>2460551.07105486</v>
      </c>
      <c r="E50" s="7" t="n">
        <v>69919000</v>
      </c>
      <c r="F50" s="7" t="n">
        <v>1000673.77248806</v>
      </c>
      <c r="G50" s="7" t="n">
        <v>3461225</v>
      </c>
      <c r="H50" s="7" t="n">
        <v>2959823.79148997</v>
      </c>
      <c r="I50" s="17" t="n">
        <v>1.16940238467967</v>
      </c>
      <c r="J50" s="7" t="n">
        <v>2441855</v>
      </c>
      <c r="K50" s="7" t="n">
        <v>2441855</v>
      </c>
      <c r="L50" s="17" t="n">
        <v>82.5</v>
      </c>
      <c r="N50" s="7" t="n">
        <v>2256532</v>
      </c>
      <c r="O50" s="17" t="n">
        <v>0.0304</v>
      </c>
      <c r="P50" s="7" t="n">
        <v>2325131</v>
      </c>
      <c r="Q50" s="17" t="n">
        <v>78.5563994277352</v>
      </c>
      <c r="R50" s="17" t="n">
        <v>3.94360057226476</v>
      </c>
      <c r="S50" s="17" t="n">
        <v>0.01</v>
      </c>
      <c r="T50" s="7" t="n">
        <v>22565</v>
      </c>
      <c r="U50" s="7" t="n">
        <v>0</v>
      </c>
      <c r="V50" s="7" t="n">
        <v>0</v>
      </c>
      <c r="W50" s="7" t="n">
        <v>0</v>
      </c>
      <c r="X50" s="7" t="n">
        <v>2347696</v>
      </c>
      <c r="Y50" s="17" t="n">
        <v>79.3187758930126</v>
      </c>
      <c r="AA50" s="0" t="n">
        <v>-116724</v>
      </c>
      <c r="AB50" s="0" t="n">
        <v>-94159</v>
      </c>
      <c r="AC50" s="0" t="n">
        <v>0</v>
      </c>
      <c r="AD50" s="0" t="n">
        <v>-3.18122410698737</v>
      </c>
    </row>
    <row r="51" customFormat="false" ht="14.5" hidden="false" customHeight="false" outlineLevel="0" collapsed="false">
      <c r="A51" s="0" t="n">
        <v>23</v>
      </c>
      <c r="B51" s="0" t="s">
        <v>41</v>
      </c>
      <c r="C51" s="7" t="n">
        <v>4632427000</v>
      </c>
      <c r="D51" s="7" t="n">
        <v>18092444.4304588</v>
      </c>
      <c r="E51" s="7" t="n">
        <v>1482905000</v>
      </c>
      <c r="F51" s="7" t="n">
        <v>21223188.8412507</v>
      </c>
      <c r="G51" s="7" t="n">
        <v>39315633</v>
      </c>
      <c r="H51" s="7" t="n">
        <v>35598813.1678156</v>
      </c>
      <c r="I51" s="17" t="n">
        <v>1.10440853223569</v>
      </c>
      <c r="J51" s="7" t="n">
        <v>29369021</v>
      </c>
      <c r="K51" s="7" t="n">
        <v>29369021</v>
      </c>
      <c r="L51" s="17" t="n">
        <v>82.5</v>
      </c>
      <c r="N51" s="7" t="n">
        <v>28048469</v>
      </c>
      <c r="O51" s="17" t="n">
        <v>0.0511</v>
      </c>
      <c r="P51" s="7" t="n">
        <v>29481746</v>
      </c>
      <c r="Q51" s="17" t="n">
        <v>82.8166541986125</v>
      </c>
      <c r="R51" s="17" t="n">
        <v>0</v>
      </c>
      <c r="S51" s="17" t="n">
        <v>0</v>
      </c>
      <c r="T51" s="7" t="n">
        <v>0</v>
      </c>
      <c r="U51" s="7" t="n">
        <v>112725</v>
      </c>
      <c r="V51" s="7" t="n">
        <v>112725</v>
      </c>
      <c r="W51" s="7" t="n">
        <v>0</v>
      </c>
      <c r="X51" s="7" t="n">
        <v>29369021</v>
      </c>
      <c r="Y51" s="17" t="n">
        <v>82.5000003835861</v>
      </c>
      <c r="AA51" s="0" t="n">
        <v>0</v>
      </c>
      <c r="AB51" s="0" t="n">
        <v>0</v>
      </c>
      <c r="AC51" s="0" t="n">
        <v>0</v>
      </c>
      <c r="AD51" s="0" t="n">
        <v>3.83586069574449E-007</v>
      </c>
    </row>
    <row r="52" customFormat="false" ht="14.5" hidden="false" customHeight="false" outlineLevel="0" collapsed="false">
      <c r="A52" s="0" t="n">
        <v>24</v>
      </c>
      <c r="B52" s="0" t="s">
        <v>42</v>
      </c>
      <c r="C52" s="7" t="n">
        <v>1889367600</v>
      </c>
      <c r="D52" s="7" t="n">
        <v>7379129.40920804</v>
      </c>
      <c r="E52" s="7" t="n">
        <v>643145000</v>
      </c>
      <c r="F52" s="7" t="n">
        <v>9204627.26021303</v>
      </c>
      <c r="G52" s="7" t="n">
        <v>16583757</v>
      </c>
      <c r="H52" s="7" t="n">
        <v>30425890.9325522</v>
      </c>
      <c r="I52" s="17" t="n">
        <v>0.545054113181523</v>
      </c>
      <c r="J52" s="7" t="n">
        <v>25101360</v>
      </c>
      <c r="K52" s="7" t="n">
        <v>16583757</v>
      </c>
      <c r="L52" s="17" t="n">
        <v>54.51</v>
      </c>
      <c r="N52" s="7" t="n">
        <v>14881810</v>
      </c>
      <c r="O52" s="17" t="n">
        <v>0.0344</v>
      </c>
      <c r="P52" s="7" t="n">
        <v>15393744</v>
      </c>
      <c r="Q52" s="17" t="n">
        <v>50.5942259312132</v>
      </c>
      <c r="R52" s="17" t="n">
        <v>3.91577406878677</v>
      </c>
      <c r="S52" s="17" t="n">
        <v>0.01</v>
      </c>
      <c r="T52" s="7" t="n">
        <v>148818</v>
      </c>
      <c r="U52" s="7" t="n">
        <v>0</v>
      </c>
      <c r="V52" s="7" t="n">
        <v>0</v>
      </c>
      <c r="W52" s="7" t="n">
        <v>0</v>
      </c>
      <c r="X52" s="7" t="n">
        <v>15542562</v>
      </c>
      <c r="Y52" s="17" t="n">
        <v>51.0833422576008</v>
      </c>
      <c r="AA52" s="0" t="n">
        <v>-1190013</v>
      </c>
      <c r="AB52" s="0" t="n">
        <v>-1041195</v>
      </c>
      <c r="AC52" s="0" t="n">
        <v>0</v>
      </c>
      <c r="AD52" s="0" t="n">
        <v>-3.42665774239916</v>
      </c>
    </row>
    <row r="53" customFormat="false" ht="14.5" hidden="false" customHeight="false" outlineLevel="0" collapsed="false">
      <c r="A53" s="0" t="n">
        <v>25</v>
      </c>
      <c r="B53" s="0" t="s">
        <v>43</v>
      </c>
      <c r="C53" s="7" t="n">
        <v>3317158400</v>
      </c>
      <c r="D53" s="7" t="n">
        <v>12955520.72791</v>
      </c>
      <c r="E53" s="7" t="n">
        <v>746199000</v>
      </c>
      <c r="F53" s="7" t="n">
        <v>10679525.8564456</v>
      </c>
      <c r="G53" s="7" t="n">
        <v>23635047</v>
      </c>
      <c r="H53" s="7" t="n">
        <v>31868986.6432434</v>
      </c>
      <c r="I53" s="17" t="n">
        <v>0.741631582597275</v>
      </c>
      <c r="J53" s="7" t="n">
        <v>26291914</v>
      </c>
      <c r="K53" s="7" t="n">
        <v>23635047</v>
      </c>
      <c r="L53" s="17" t="n">
        <v>74.16</v>
      </c>
      <c r="N53" s="7" t="n">
        <v>20868907</v>
      </c>
      <c r="O53" s="17" t="n">
        <v>0.0468</v>
      </c>
      <c r="P53" s="7" t="n">
        <v>21845572</v>
      </c>
      <c r="Q53" s="17" t="n">
        <v>68.5480597313927</v>
      </c>
      <c r="R53" s="17" t="n">
        <v>5.61194026860734</v>
      </c>
      <c r="S53" s="17" t="n">
        <v>0.01</v>
      </c>
      <c r="T53" s="7" t="n">
        <v>208689</v>
      </c>
      <c r="U53" s="7" t="n">
        <v>0</v>
      </c>
      <c r="V53" s="7" t="n">
        <v>0</v>
      </c>
      <c r="W53" s="7" t="n">
        <v>0</v>
      </c>
      <c r="X53" s="7" t="n">
        <v>22054261</v>
      </c>
      <c r="Y53" s="17" t="n">
        <v>69.2028938569209</v>
      </c>
      <c r="AA53" s="0" t="n">
        <v>-1789475</v>
      </c>
      <c r="AB53" s="0" t="n">
        <v>-1580786</v>
      </c>
      <c r="AC53" s="0" t="n">
        <v>0</v>
      </c>
      <c r="AD53" s="0" t="n">
        <v>-4.95710614307909</v>
      </c>
    </row>
    <row r="54" customFormat="false" ht="14.5" hidden="false" customHeight="false" outlineLevel="0" collapsed="false">
      <c r="A54" s="0" t="n">
        <v>26</v>
      </c>
      <c r="B54" s="0" t="s">
        <v>44</v>
      </c>
      <c r="C54" s="7" t="n">
        <v>10384380400</v>
      </c>
      <c r="D54" s="7" t="n">
        <v>40557320.2409333</v>
      </c>
      <c r="E54" s="7" t="n">
        <v>3763630000</v>
      </c>
      <c r="F54" s="7" t="n">
        <v>53864698.1557123</v>
      </c>
      <c r="G54" s="7" t="n">
        <v>94422018</v>
      </c>
      <c r="H54" s="7" t="n">
        <v>59533725.07406</v>
      </c>
      <c r="I54" s="17" t="n">
        <v>1.5860257002655</v>
      </c>
      <c r="J54" s="7" t="n">
        <v>49115323</v>
      </c>
      <c r="K54" s="7" t="n">
        <v>49115323</v>
      </c>
      <c r="L54" s="17" t="n">
        <v>82.5</v>
      </c>
      <c r="N54" s="7" t="n">
        <v>45639441</v>
      </c>
      <c r="O54" s="17" t="n">
        <v>0.0493</v>
      </c>
      <c r="P54" s="7" t="n">
        <v>47889465</v>
      </c>
      <c r="Q54" s="17" t="n">
        <v>80.4409012545838</v>
      </c>
      <c r="R54" s="17" t="n">
        <v>2.05909874541618</v>
      </c>
      <c r="S54" s="17" t="n">
        <v>0</v>
      </c>
      <c r="T54" s="7" t="n">
        <v>0</v>
      </c>
      <c r="U54" s="7" t="n">
        <v>0</v>
      </c>
      <c r="V54" s="7" t="n">
        <v>0</v>
      </c>
      <c r="W54" s="7" t="n">
        <v>0</v>
      </c>
      <c r="X54" s="7" t="n">
        <v>47889465</v>
      </c>
      <c r="Y54" s="17" t="n">
        <v>80.4409012545838</v>
      </c>
      <c r="AA54" s="0" t="n">
        <v>-1225858</v>
      </c>
      <c r="AB54" s="0" t="n">
        <v>-1225858</v>
      </c>
      <c r="AC54" s="0" t="n">
        <v>0</v>
      </c>
      <c r="AD54" s="0" t="n">
        <v>-2.05909874541618</v>
      </c>
    </row>
    <row r="55" customFormat="false" ht="14.5" hidden="false" customHeight="false" outlineLevel="0" collapsed="false">
      <c r="A55" s="0" t="n">
        <v>27</v>
      </c>
      <c r="B55" s="0" t="s">
        <v>45</v>
      </c>
      <c r="C55" s="7" t="n">
        <v>1087861600</v>
      </c>
      <c r="D55" s="7" t="n">
        <v>4248761.08053727</v>
      </c>
      <c r="E55" s="7" t="n">
        <v>323269000</v>
      </c>
      <c r="F55" s="7" t="n">
        <v>4626593.76933943</v>
      </c>
      <c r="G55" s="7" t="n">
        <v>8875355</v>
      </c>
      <c r="H55" s="7" t="n">
        <v>14879075.1745746</v>
      </c>
      <c r="I55" s="17" t="n">
        <v>0.596499103329099</v>
      </c>
      <c r="J55" s="7" t="n">
        <v>12275237</v>
      </c>
      <c r="K55" s="7" t="n">
        <v>8875355</v>
      </c>
      <c r="L55" s="17" t="n">
        <v>59.65</v>
      </c>
      <c r="N55" s="7" t="n">
        <v>7901373</v>
      </c>
      <c r="O55" s="17" t="n">
        <v>0.0522</v>
      </c>
      <c r="P55" s="7" t="n">
        <v>8313825</v>
      </c>
      <c r="Q55" s="17" t="n">
        <v>55.8759526546831</v>
      </c>
      <c r="R55" s="17" t="n">
        <v>3.77404734531688</v>
      </c>
      <c r="S55" s="17" t="n">
        <v>0.01</v>
      </c>
      <c r="T55" s="7" t="n">
        <v>79014</v>
      </c>
      <c r="U55" s="7" t="n">
        <v>0</v>
      </c>
      <c r="V55" s="7" t="n">
        <v>0</v>
      </c>
      <c r="W55" s="7" t="n">
        <v>0</v>
      </c>
      <c r="X55" s="7" t="n">
        <v>8392839</v>
      </c>
      <c r="Y55" s="17" t="n">
        <v>56.4069937245946</v>
      </c>
      <c r="AA55" s="0" t="n">
        <v>-561530</v>
      </c>
      <c r="AB55" s="0" t="n">
        <v>-482516</v>
      </c>
      <c r="AC55" s="0" t="n">
        <v>0</v>
      </c>
      <c r="AD55" s="0" t="n">
        <v>-3.24300627540536</v>
      </c>
    </row>
    <row r="56" customFormat="false" ht="14.5" hidden="false" customHeight="false" outlineLevel="0" collapsed="false">
      <c r="A56" s="0" t="n">
        <v>28</v>
      </c>
      <c r="B56" s="0" t="s">
        <v>46</v>
      </c>
      <c r="C56" s="7" t="n">
        <v>775450700</v>
      </c>
      <c r="D56" s="7" t="n">
        <v>3028606.53784947</v>
      </c>
      <c r="E56" s="7" t="n">
        <v>255252000</v>
      </c>
      <c r="F56" s="7" t="n">
        <v>3653141.23164122</v>
      </c>
      <c r="G56" s="7" t="n">
        <v>6681748</v>
      </c>
      <c r="H56" s="7" t="n">
        <v>6163198.09972198</v>
      </c>
      <c r="I56" s="17" t="n">
        <v>1.08413649730023</v>
      </c>
      <c r="J56" s="7" t="n">
        <v>5084638</v>
      </c>
      <c r="K56" s="7" t="n">
        <v>5084638</v>
      </c>
      <c r="L56" s="17" t="n">
        <v>82.5</v>
      </c>
      <c r="N56" s="7" t="n">
        <v>4061620</v>
      </c>
      <c r="O56" s="17" t="n">
        <v>0.0507</v>
      </c>
      <c r="P56" s="7" t="n">
        <v>4267544</v>
      </c>
      <c r="Q56" s="17" t="n">
        <v>69.2423629899631</v>
      </c>
      <c r="R56" s="17" t="n">
        <v>13.2576370100369</v>
      </c>
      <c r="S56" s="17" t="n">
        <v>0.02</v>
      </c>
      <c r="T56" s="7" t="n">
        <v>81232</v>
      </c>
      <c r="U56" s="7" t="n">
        <v>0</v>
      </c>
      <c r="V56" s="7" t="n">
        <v>0</v>
      </c>
      <c r="W56" s="7" t="n">
        <v>0</v>
      </c>
      <c r="X56" s="7" t="n">
        <v>4348776</v>
      </c>
      <c r="Y56" s="17" t="n">
        <v>70.5603800110883</v>
      </c>
      <c r="AA56" s="0" t="n">
        <v>-817094</v>
      </c>
      <c r="AB56" s="0" t="n">
        <v>-735862</v>
      </c>
      <c r="AC56" s="0" t="n">
        <v>0</v>
      </c>
      <c r="AD56" s="0" t="n">
        <v>-11.9396199889117</v>
      </c>
    </row>
    <row r="57" customFormat="false" ht="14.5" hidden="false" customHeight="false" outlineLevel="0" collapsed="false">
      <c r="A57" s="0" t="n">
        <v>29</v>
      </c>
      <c r="B57" s="0" t="s">
        <v>47</v>
      </c>
      <c r="C57" s="7" t="n">
        <v>289619100</v>
      </c>
      <c r="D57" s="7" t="n">
        <v>1131138.70391255</v>
      </c>
      <c r="E57" s="7" t="n">
        <v>78888000</v>
      </c>
      <c r="F57" s="7" t="n">
        <v>1129037.20825581</v>
      </c>
      <c r="G57" s="7" t="n">
        <v>2260176</v>
      </c>
      <c r="H57" s="7" t="n">
        <v>3732459.20889818</v>
      </c>
      <c r="I57" s="17" t="n">
        <v>0.605546068557627</v>
      </c>
      <c r="J57" s="7" t="n">
        <v>3079279</v>
      </c>
      <c r="K57" s="7" t="n">
        <v>2260176</v>
      </c>
      <c r="L57" s="17" t="n">
        <v>60.55</v>
      </c>
      <c r="N57" s="7" t="n">
        <v>1902064</v>
      </c>
      <c r="O57" s="17" t="n">
        <v>0.0365</v>
      </c>
      <c r="P57" s="7" t="n">
        <v>1971489</v>
      </c>
      <c r="Q57" s="17" t="n">
        <v>52.8201083966296</v>
      </c>
      <c r="R57" s="17" t="n">
        <v>7.72989160337041</v>
      </c>
      <c r="S57" s="17" t="n">
        <v>0.02</v>
      </c>
      <c r="T57" s="7" t="n">
        <v>38041</v>
      </c>
      <c r="U57" s="7" t="n">
        <v>0</v>
      </c>
      <c r="V57" s="7" t="n">
        <v>0</v>
      </c>
      <c r="W57" s="7" t="n">
        <v>0</v>
      </c>
      <c r="X57" s="7" t="n">
        <v>2009530</v>
      </c>
      <c r="Y57" s="17" t="n">
        <v>53.8393023883365</v>
      </c>
      <c r="AA57" s="0" t="n">
        <v>-288687</v>
      </c>
      <c r="AB57" s="0" t="n">
        <v>-250646</v>
      </c>
      <c r="AC57" s="0" t="n">
        <v>0</v>
      </c>
      <c r="AD57" s="0" t="n">
        <v>-6.71069761166354</v>
      </c>
    </row>
    <row r="58" customFormat="false" ht="14.5" hidden="false" customHeight="false" outlineLevel="0" collapsed="false">
      <c r="A58" s="0" t="n">
        <v>30</v>
      </c>
      <c r="B58" s="0" t="s">
        <v>48</v>
      </c>
      <c r="C58" s="7" t="n">
        <v>8971044300</v>
      </c>
      <c r="D58" s="7" t="n">
        <v>35037383.3156862</v>
      </c>
      <c r="E58" s="7" t="n">
        <v>2638106000</v>
      </c>
      <c r="F58" s="7" t="n">
        <v>37756310.6343539</v>
      </c>
      <c r="G58" s="7" t="n">
        <v>72793694</v>
      </c>
      <c r="H58" s="7" t="n">
        <v>66701995.5121162</v>
      </c>
      <c r="I58" s="17" t="n">
        <v>1.09132708011378</v>
      </c>
      <c r="J58" s="7" t="n">
        <v>55029146</v>
      </c>
      <c r="K58" s="7" t="n">
        <v>55029146</v>
      </c>
      <c r="L58" s="17" t="n">
        <v>82.5</v>
      </c>
      <c r="N58" s="7" t="n">
        <v>49847871</v>
      </c>
      <c r="O58" s="17" t="n">
        <v>0.0392</v>
      </c>
      <c r="P58" s="7" t="n">
        <v>51801908</v>
      </c>
      <c r="Q58" s="17" t="n">
        <v>77.6617065235933</v>
      </c>
      <c r="R58" s="17" t="n">
        <v>4.83829347640675</v>
      </c>
      <c r="S58" s="17" t="n">
        <v>0.01</v>
      </c>
      <c r="T58" s="7" t="n">
        <v>498479</v>
      </c>
      <c r="U58" s="7" t="n">
        <v>0</v>
      </c>
      <c r="V58" s="7" t="n">
        <v>0</v>
      </c>
      <c r="W58" s="7" t="n">
        <v>0</v>
      </c>
      <c r="X58" s="7" t="n">
        <v>52300387</v>
      </c>
      <c r="Y58" s="17" t="n">
        <v>78.4090289929929</v>
      </c>
      <c r="AA58" s="0" t="n">
        <v>-3227238</v>
      </c>
      <c r="AB58" s="0" t="n">
        <v>-2728759</v>
      </c>
      <c r="AC58" s="0" t="n">
        <v>0</v>
      </c>
      <c r="AD58" s="0" t="n">
        <v>-4.09097100700708</v>
      </c>
    </row>
    <row r="59" customFormat="false" ht="14.5" hidden="false" customHeight="false" outlineLevel="0" collapsed="false">
      <c r="A59" s="0" t="n">
        <v>31</v>
      </c>
      <c r="B59" s="0" t="s">
        <v>49</v>
      </c>
      <c r="C59" s="7" t="n">
        <v>9046472000</v>
      </c>
      <c r="D59" s="7" t="n">
        <v>35331974.3520409</v>
      </c>
      <c r="E59" s="7" t="n">
        <v>2117423000</v>
      </c>
      <c r="F59" s="7" t="n">
        <v>30304347.335674</v>
      </c>
      <c r="G59" s="7" t="n">
        <v>65636322</v>
      </c>
      <c r="H59" s="7" t="n">
        <v>74519187.9685291</v>
      </c>
      <c r="I59" s="17" t="n">
        <v>0.880797601118781</v>
      </c>
      <c r="J59" s="7" t="n">
        <v>61478330</v>
      </c>
      <c r="K59" s="7" t="n">
        <v>61478330</v>
      </c>
      <c r="L59" s="17" t="n">
        <v>82.5</v>
      </c>
      <c r="N59" s="7" t="n">
        <v>56649439</v>
      </c>
      <c r="O59" s="17" t="n">
        <v>0.0485</v>
      </c>
      <c r="P59" s="7" t="n">
        <v>59396937</v>
      </c>
      <c r="Q59" s="17" t="n">
        <v>79.7069031738302</v>
      </c>
      <c r="R59" s="17" t="n">
        <v>2.79309682616984</v>
      </c>
      <c r="S59" s="17" t="n">
        <v>0.01</v>
      </c>
      <c r="T59" s="7" t="n">
        <v>566494</v>
      </c>
      <c r="U59" s="7" t="n">
        <v>0</v>
      </c>
      <c r="V59" s="7" t="n">
        <v>0</v>
      </c>
      <c r="W59" s="7" t="n">
        <v>0</v>
      </c>
      <c r="X59" s="7" t="n">
        <v>59963431</v>
      </c>
      <c r="Y59" s="17" t="n">
        <v>80.4671020104563</v>
      </c>
      <c r="AA59" s="0" t="n">
        <v>-2081393</v>
      </c>
      <c r="AB59" s="0" t="n">
        <v>-1514899</v>
      </c>
      <c r="AC59" s="0" t="n">
        <v>0</v>
      </c>
      <c r="AD59" s="0" t="n">
        <v>-2.03289798954371</v>
      </c>
    </row>
    <row r="60" customFormat="false" ht="14.5" hidden="false" customHeight="false" outlineLevel="0" collapsed="false">
      <c r="A60" s="0" t="n">
        <v>32</v>
      </c>
      <c r="B60" s="0" t="s">
        <v>50</v>
      </c>
      <c r="C60" s="7" t="n">
        <v>1231116000</v>
      </c>
      <c r="D60" s="7" t="n">
        <v>4808256.62605126</v>
      </c>
      <c r="E60" s="7" t="n">
        <v>354452000</v>
      </c>
      <c r="F60" s="7" t="n">
        <v>5072881.76326805</v>
      </c>
      <c r="G60" s="7" t="n">
        <v>9881138</v>
      </c>
      <c r="H60" s="7" t="n">
        <v>17964353.587392</v>
      </c>
      <c r="I60" s="17" t="n">
        <v>0.55004138901691</v>
      </c>
      <c r="J60" s="7" t="n">
        <v>14820592</v>
      </c>
      <c r="K60" s="7" t="n">
        <v>9881138</v>
      </c>
      <c r="L60" s="17" t="n">
        <v>55</v>
      </c>
      <c r="N60" s="7" t="n">
        <v>8736520</v>
      </c>
      <c r="O60" s="17" t="n">
        <v>0.0471</v>
      </c>
      <c r="P60" s="7" t="n">
        <v>9148010</v>
      </c>
      <c r="Q60" s="17" t="n">
        <v>50.9231237043809</v>
      </c>
      <c r="R60" s="17" t="n">
        <v>4.07687629561913</v>
      </c>
      <c r="S60" s="17" t="n">
        <v>0.01</v>
      </c>
      <c r="T60" s="7" t="n">
        <v>87365</v>
      </c>
      <c r="U60" s="7" t="n">
        <v>0</v>
      </c>
      <c r="V60" s="7" t="n">
        <v>0</v>
      </c>
      <c r="W60" s="7" t="n">
        <v>0</v>
      </c>
      <c r="X60" s="7" t="n">
        <v>9235375</v>
      </c>
      <c r="Y60" s="17" t="n">
        <v>51.4094479106764</v>
      </c>
      <c r="AA60" s="0" t="n">
        <v>-733128</v>
      </c>
      <c r="AB60" s="0" t="n">
        <v>-645763</v>
      </c>
      <c r="AC60" s="0" t="n">
        <v>0</v>
      </c>
      <c r="AD60" s="0" t="n">
        <v>-3.59055208932364</v>
      </c>
    </row>
    <row r="61" customFormat="false" ht="14.5" hidden="false" customHeight="false" outlineLevel="0" collapsed="false">
      <c r="A61" s="0" t="n">
        <v>33</v>
      </c>
      <c r="B61" s="0" t="s">
        <v>51</v>
      </c>
      <c r="C61" s="7" t="n">
        <v>241062700</v>
      </c>
      <c r="D61" s="7" t="n">
        <v>941496.434591709</v>
      </c>
      <c r="E61" s="7" t="n">
        <v>43557000</v>
      </c>
      <c r="F61" s="7" t="n">
        <v>623383.450968442</v>
      </c>
      <c r="G61" s="7" t="n">
        <v>1564880</v>
      </c>
      <c r="H61" s="7" t="n">
        <v>1711169.73128026</v>
      </c>
      <c r="I61" s="17" t="n">
        <v>0.914508929999127</v>
      </c>
      <c r="J61" s="7" t="n">
        <v>1411715</v>
      </c>
      <c r="K61" s="7" t="n">
        <v>1411715</v>
      </c>
      <c r="L61" s="17" t="n">
        <v>82.5</v>
      </c>
      <c r="N61" s="7" t="n">
        <v>1142266</v>
      </c>
      <c r="O61" s="17" t="n">
        <v>0.0141</v>
      </c>
      <c r="P61" s="7" t="n">
        <v>1158372</v>
      </c>
      <c r="Q61" s="17" t="n">
        <v>67.69474581188</v>
      </c>
      <c r="R61" s="17" t="n">
        <v>14.80525418812</v>
      </c>
      <c r="S61" s="17" t="n">
        <v>0.02</v>
      </c>
      <c r="T61" s="7" t="n">
        <v>22845</v>
      </c>
      <c r="U61" s="7" t="n">
        <v>0</v>
      </c>
      <c r="V61" s="7" t="n">
        <v>0</v>
      </c>
      <c r="W61" s="7" t="n">
        <v>0</v>
      </c>
      <c r="X61" s="7" t="n">
        <v>1181217</v>
      </c>
      <c r="Y61" s="17" t="n">
        <v>69.029797477556</v>
      </c>
      <c r="AA61" s="0" t="n">
        <v>-253343</v>
      </c>
      <c r="AB61" s="0" t="n">
        <v>-230498</v>
      </c>
      <c r="AC61" s="0" t="n">
        <v>0</v>
      </c>
      <c r="AD61" s="0" t="n">
        <v>-13.470202522444</v>
      </c>
    </row>
    <row r="62" customFormat="false" ht="14.5" hidden="false" customHeight="false" outlineLevel="0" collapsed="false">
      <c r="A62" s="0" t="n">
        <v>34</v>
      </c>
      <c r="B62" s="0" t="s">
        <v>52</v>
      </c>
      <c r="C62" s="7" t="n">
        <v>1307897000</v>
      </c>
      <c r="D62" s="7" t="n">
        <v>5108133.1218525</v>
      </c>
      <c r="E62" s="7" t="n">
        <v>568334000</v>
      </c>
      <c r="F62" s="7" t="n">
        <v>8133939.67037901</v>
      </c>
      <c r="G62" s="7" t="n">
        <v>13242073</v>
      </c>
      <c r="H62" s="7" t="n">
        <v>13671066.2382128</v>
      </c>
      <c r="I62" s="17" t="n">
        <v>0.968620352594471</v>
      </c>
      <c r="J62" s="7" t="n">
        <v>11278630</v>
      </c>
      <c r="K62" s="7" t="n">
        <v>11278630</v>
      </c>
      <c r="L62" s="17" t="n">
        <v>82.5</v>
      </c>
      <c r="N62" s="7" t="n">
        <v>10584415</v>
      </c>
      <c r="O62" s="17" t="n">
        <v>0.043</v>
      </c>
      <c r="P62" s="7" t="n">
        <v>11039545</v>
      </c>
      <c r="Q62" s="17" t="n">
        <v>80.7511631327099</v>
      </c>
      <c r="R62" s="17" t="n">
        <v>1.74883686729012</v>
      </c>
      <c r="S62" s="17" t="n">
        <v>0</v>
      </c>
      <c r="T62" s="7" t="n">
        <v>0</v>
      </c>
      <c r="U62" s="7" t="n">
        <v>0</v>
      </c>
      <c r="V62" s="7" t="n">
        <v>0</v>
      </c>
      <c r="W62" s="7" t="n">
        <v>0</v>
      </c>
      <c r="X62" s="7" t="n">
        <v>11039545</v>
      </c>
      <c r="Y62" s="17" t="n">
        <v>80.7511631327099</v>
      </c>
      <c r="AA62" s="0" t="n">
        <v>-239085</v>
      </c>
      <c r="AB62" s="0" t="n">
        <v>-239085</v>
      </c>
      <c r="AC62" s="0" t="n">
        <v>0</v>
      </c>
      <c r="AD62" s="0" t="n">
        <v>-1.74883686729012</v>
      </c>
    </row>
    <row r="63" customFormat="false" ht="14.5" hidden="false" customHeight="false" outlineLevel="0" collapsed="false">
      <c r="A63" s="0" t="n">
        <v>35</v>
      </c>
      <c r="B63" s="0" t="s">
        <v>53</v>
      </c>
      <c r="C63" s="7" t="n">
        <v>226367656500</v>
      </c>
      <c r="D63" s="7" t="n">
        <v>884103353.615598</v>
      </c>
      <c r="E63" s="7" t="n">
        <v>49961353000</v>
      </c>
      <c r="F63" s="7" t="n">
        <v>715041914.002171</v>
      </c>
      <c r="G63" s="7" t="n">
        <v>1599145268</v>
      </c>
      <c r="H63" s="7" t="n">
        <v>1145949554.13321</v>
      </c>
      <c r="I63" s="17" t="n">
        <v>1.39547614660017</v>
      </c>
      <c r="J63" s="7" t="n">
        <v>945408382</v>
      </c>
      <c r="K63" s="7" t="n">
        <v>945408382</v>
      </c>
      <c r="L63" s="17" t="n">
        <v>82.5</v>
      </c>
      <c r="N63" s="7" t="n">
        <v>880485066</v>
      </c>
      <c r="O63" s="17" t="n">
        <v>0.0842</v>
      </c>
      <c r="P63" s="7" t="n">
        <v>954621909</v>
      </c>
      <c r="Q63" s="17" t="n">
        <v>83.3040080653525</v>
      </c>
      <c r="R63" s="17" t="n">
        <v>0</v>
      </c>
      <c r="S63" s="17" t="n">
        <v>0</v>
      </c>
      <c r="T63" s="7" t="n">
        <v>0</v>
      </c>
      <c r="U63" s="7" t="n">
        <v>9213527</v>
      </c>
      <c r="V63" s="7" t="n">
        <v>9213527</v>
      </c>
      <c r="W63" s="7" t="n">
        <v>0</v>
      </c>
      <c r="X63" s="7" t="n">
        <v>945408382</v>
      </c>
      <c r="Y63" s="17" t="n">
        <v>82.4999999860467</v>
      </c>
      <c r="AA63" s="0" t="n">
        <v>0</v>
      </c>
      <c r="AB63" s="0" t="n">
        <v>0</v>
      </c>
      <c r="AC63" s="0" t="n">
        <v>0</v>
      </c>
      <c r="AD63" s="0" t="n">
        <v>-1.39533398169078E-008</v>
      </c>
    </row>
    <row r="64" customFormat="false" ht="14.5" hidden="false" customHeight="false" outlineLevel="0" collapsed="false">
      <c r="A64" s="0" t="n">
        <v>36</v>
      </c>
      <c r="B64" s="0" t="s">
        <v>54</v>
      </c>
      <c r="C64" s="7" t="n">
        <v>5710427600</v>
      </c>
      <c r="D64" s="7" t="n">
        <v>22302692.3094867</v>
      </c>
      <c r="E64" s="7" t="n">
        <v>1041101000</v>
      </c>
      <c r="F64" s="7" t="n">
        <v>14900133.9437219</v>
      </c>
      <c r="G64" s="7" t="n">
        <v>37202826</v>
      </c>
      <c r="H64" s="7" t="n">
        <v>28339240.4426869</v>
      </c>
      <c r="I64" s="17" t="n">
        <v>1.31276722378071</v>
      </c>
      <c r="J64" s="7" t="n">
        <v>23379873</v>
      </c>
      <c r="K64" s="7" t="n">
        <v>23379873</v>
      </c>
      <c r="L64" s="17" t="n">
        <v>82.5</v>
      </c>
      <c r="N64" s="7" t="n">
        <v>21662971</v>
      </c>
      <c r="O64" s="17" t="n">
        <v>0.0483</v>
      </c>
      <c r="P64" s="7" t="n">
        <v>22709292</v>
      </c>
      <c r="Q64" s="17" t="n">
        <v>80.1337355739196</v>
      </c>
      <c r="R64" s="17" t="n">
        <v>2.36626442608042</v>
      </c>
      <c r="S64" s="17" t="n">
        <v>0</v>
      </c>
      <c r="T64" s="7" t="n">
        <v>0</v>
      </c>
      <c r="U64" s="7" t="n">
        <v>0</v>
      </c>
      <c r="V64" s="7" t="n">
        <v>0</v>
      </c>
      <c r="W64" s="7" t="n">
        <v>0</v>
      </c>
      <c r="X64" s="7" t="n">
        <v>22709292</v>
      </c>
      <c r="Y64" s="17" t="n">
        <v>80.1337355739196</v>
      </c>
      <c r="AA64" s="0" t="n">
        <v>-670581</v>
      </c>
      <c r="AB64" s="0" t="n">
        <v>-670581</v>
      </c>
      <c r="AC64" s="0" t="n">
        <v>0</v>
      </c>
      <c r="AD64" s="0" t="n">
        <v>-2.36626442608042</v>
      </c>
    </row>
    <row r="65" customFormat="false" ht="14.5" hidden="false" customHeight="false" outlineLevel="0" collapsed="false">
      <c r="A65" s="0" t="n">
        <v>37</v>
      </c>
      <c r="B65" s="0" t="s">
        <v>55</v>
      </c>
      <c r="C65" s="7" t="n">
        <v>1364276100</v>
      </c>
      <c r="D65" s="7" t="n">
        <v>5328327.79168524</v>
      </c>
      <c r="E65" s="7" t="n">
        <v>502257000</v>
      </c>
      <c r="F65" s="7" t="n">
        <v>7188252.21969045</v>
      </c>
      <c r="G65" s="7" t="n">
        <v>12516580</v>
      </c>
      <c r="H65" s="7" t="n">
        <v>11701440.6818157</v>
      </c>
      <c r="I65" s="17" t="n">
        <v>1.06966144941887</v>
      </c>
      <c r="J65" s="7" t="n">
        <v>9653689</v>
      </c>
      <c r="K65" s="7" t="n">
        <v>9653689</v>
      </c>
      <c r="L65" s="17" t="n">
        <v>82.5</v>
      </c>
      <c r="N65" s="7" t="n">
        <v>8509382</v>
      </c>
      <c r="O65" s="17" t="n">
        <v>0.0385</v>
      </c>
      <c r="P65" s="7" t="n">
        <v>8836993</v>
      </c>
      <c r="Q65" s="17" t="n">
        <v>75.5205554623103</v>
      </c>
      <c r="R65" s="17" t="n">
        <v>6.97944453768969</v>
      </c>
      <c r="S65" s="17" t="n">
        <v>0.01</v>
      </c>
      <c r="T65" s="7" t="n">
        <v>85094</v>
      </c>
      <c r="U65" s="7" t="n">
        <v>0</v>
      </c>
      <c r="V65" s="7" t="n">
        <v>0</v>
      </c>
      <c r="W65" s="7" t="n">
        <v>0</v>
      </c>
      <c r="X65" s="7" t="n">
        <v>8922087</v>
      </c>
      <c r="Y65" s="17" t="n">
        <v>76.2477650625114</v>
      </c>
      <c r="AA65" s="0" t="n">
        <v>-816696</v>
      </c>
      <c r="AB65" s="0" t="n">
        <v>-731602</v>
      </c>
      <c r="AC65" s="0" t="n">
        <v>0</v>
      </c>
      <c r="AD65" s="0" t="n">
        <v>-6.2522349374886</v>
      </c>
    </row>
    <row r="66" customFormat="false" ht="14.5" hidden="false" customHeight="false" outlineLevel="0" collapsed="false">
      <c r="A66" s="0" t="n">
        <v>38</v>
      </c>
      <c r="B66" s="0" t="s">
        <v>56</v>
      </c>
      <c r="C66" s="7" t="n">
        <v>2248921600</v>
      </c>
      <c r="D66" s="7" t="n">
        <v>8783406.42528388</v>
      </c>
      <c r="E66" s="7" t="n">
        <v>1174940000</v>
      </c>
      <c r="F66" s="7" t="n">
        <v>16815624.397476</v>
      </c>
      <c r="G66" s="7" t="n">
        <v>25599031</v>
      </c>
      <c r="H66" s="7" t="n">
        <v>17454887.359076</v>
      </c>
      <c r="I66" s="17" t="n">
        <v>1.46658242321394</v>
      </c>
      <c r="J66" s="7" t="n">
        <v>14400282</v>
      </c>
      <c r="K66" s="7" t="n">
        <v>14400282</v>
      </c>
      <c r="L66" s="17" t="n">
        <v>82.5</v>
      </c>
      <c r="N66" s="7" t="n">
        <v>13214112</v>
      </c>
      <c r="O66" s="17" t="n">
        <v>0.0351</v>
      </c>
      <c r="P66" s="7" t="n">
        <v>13677927</v>
      </c>
      <c r="Q66" s="17" t="n">
        <v>78.361588468733</v>
      </c>
      <c r="R66" s="17" t="n">
        <v>4.13841153126704</v>
      </c>
      <c r="S66" s="17" t="n">
        <v>0.01</v>
      </c>
      <c r="T66" s="7" t="n">
        <v>132141</v>
      </c>
      <c r="U66" s="7" t="n">
        <v>0</v>
      </c>
      <c r="V66" s="7" t="n">
        <v>0</v>
      </c>
      <c r="W66" s="7" t="n">
        <v>0</v>
      </c>
      <c r="X66" s="7" t="n">
        <v>13810068</v>
      </c>
      <c r="Y66" s="17" t="n">
        <v>79.1186314520627</v>
      </c>
      <c r="AA66" s="0" t="n">
        <v>-722355</v>
      </c>
      <c r="AB66" s="0" t="n">
        <v>-590214</v>
      </c>
      <c r="AC66" s="0" t="n">
        <v>0</v>
      </c>
      <c r="AD66" s="0" t="n">
        <v>-3.38136854793727</v>
      </c>
    </row>
    <row r="67" customFormat="false" ht="14.5" hidden="false" customHeight="false" outlineLevel="0" collapsed="false">
      <c r="A67" s="0" t="n">
        <v>39</v>
      </c>
      <c r="B67" s="0" t="s">
        <v>57</v>
      </c>
      <c r="C67" s="7" t="n">
        <v>1023674500</v>
      </c>
      <c r="D67" s="7" t="n">
        <v>3998071.42263175</v>
      </c>
      <c r="E67" s="7" t="n">
        <v>387762000</v>
      </c>
      <c r="F67" s="7" t="n">
        <v>5549611.16960363</v>
      </c>
      <c r="G67" s="7" t="n">
        <v>9547683</v>
      </c>
      <c r="H67" s="7" t="n">
        <v>8419159.9859478</v>
      </c>
      <c r="I67" s="17" t="n">
        <v>1.1340422341345</v>
      </c>
      <c r="J67" s="7" t="n">
        <v>6945807</v>
      </c>
      <c r="K67" s="7" t="n">
        <v>6945807</v>
      </c>
      <c r="L67" s="17" t="n">
        <v>82.5</v>
      </c>
      <c r="N67" s="7" t="n">
        <v>6610813</v>
      </c>
      <c r="O67" s="17" t="n">
        <v>0.0554</v>
      </c>
      <c r="P67" s="7" t="n">
        <v>6977052</v>
      </c>
      <c r="Q67" s="17" t="n">
        <v>82.8711179220399</v>
      </c>
      <c r="R67" s="17" t="n">
        <v>0</v>
      </c>
      <c r="S67" s="17" t="n">
        <v>0</v>
      </c>
      <c r="T67" s="7" t="n">
        <v>0</v>
      </c>
      <c r="U67" s="7" t="n">
        <v>31245</v>
      </c>
      <c r="V67" s="7" t="n">
        <v>31245</v>
      </c>
      <c r="W67" s="7" t="n">
        <v>0</v>
      </c>
      <c r="X67" s="7" t="n">
        <v>6945807</v>
      </c>
      <c r="Y67" s="17" t="n">
        <v>82.5000001376986</v>
      </c>
      <c r="AA67" s="0" t="n">
        <v>0</v>
      </c>
      <c r="AB67" s="0" t="n">
        <v>0</v>
      </c>
      <c r="AC67" s="0" t="n">
        <v>0</v>
      </c>
      <c r="AD67" s="0" t="n">
        <v>1.37698592084234E-007</v>
      </c>
    </row>
    <row r="68" customFormat="false" ht="14.5" hidden="false" customHeight="false" outlineLevel="0" collapsed="false">
      <c r="A68" s="0" t="n">
        <v>40</v>
      </c>
      <c r="B68" s="0" t="s">
        <v>58</v>
      </c>
      <c r="C68" s="7" t="n">
        <v>8924863200</v>
      </c>
      <c r="D68" s="7" t="n">
        <v>34857018.0372938</v>
      </c>
      <c r="E68" s="7" t="n">
        <v>2074879000</v>
      </c>
      <c r="F68" s="7" t="n">
        <v>29695461.8399327</v>
      </c>
      <c r="G68" s="7" t="n">
        <v>64552480</v>
      </c>
      <c r="H68" s="7" t="n">
        <v>77487823.9511223</v>
      </c>
      <c r="I68" s="17" t="n">
        <v>0.833066109079516</v>
      </c>
      <c r="J68" s="7" t="n">
        <v>63927455</v>
      </c>
      <c r="K68" s="7" t="n">
        <v>63927455</v>
      </c>
      <c r="L68" s="17" t="n">
        <v>82.5</v>
      </c>
      <c r="N68" s="7" t="n">
        <v>54636896</v>
      </c>
      <c r="O68" s="17" t="n">
        <v>0.0442</v>
      </c>
      <c r="P68" s="7" t="n">
        <v>57051847</v>
      </c>
      <c r="Q68" s="17" t="n">
        <v>73.6268539893276</v>
      </c>
      <c r="R68" s="17" t="n">
        <v>8.87314601067243</v>
      </c>
      <c r="S68" s="17" t="n">
        <v>0.02</v>
      </c>
      <c r="T68" s="7" t="n">
        <v>1092738</v>
      </c>
      <c r="U68" s="7" t="n">
        <v>0</v>
      </c>
      <c r="V68" s="7" t="n">
        <v>0</v>
      </c>
      <c r="W68" s="7" t="n">
        <v>0</v>
      </c>
      <c r="X68" s="7" t="n">
        <v>58144585</v>
      </c>
      <c r="Y68" s="17" t="n">
        <v>75.0370600633674</v>
      </c>
      <c r="AA68" s="0" t="n">
        <v>-6875608</v>
      </c>
      <c r="AB68" s="0" t="n">
        <v>-5782870</v>
      </c>
      <c r="AC68" s="0" t="n">
        <v>0</v>
      </c>
      <c r="AD68" s="0" t="n">
        <v>-7.46293993663262</v>
      </c>
    </row>
    <row r="69" customFormat="false" ht="14.5" hidden="false" customHeight="false" outlineLevel="0" collapsed="false">
      <c r="A69" s="0" t="n">
        <v>41</v>
      </c>
      <c r="B69" s="0" t="s">
        <v>59</v>
      </c>
      <c r="C69" s="7" t="n">
        <v>4941374200</v>
      </c>
      <c r="D69" s="7" t="n">
        <v>19299071.1183582</v>
      </c>
      <c r="E69" s="7" t="n">
        <v>548709000</v>
      </c>
      <c r="F69" s="7" t="n">
        <v>7853068.62266554</v>
      </c>
      <c r="G69" s="7" t="n">
        <v>27152140</v>
      </c>
      <c r="H69" s="7" t="n">
        <v>15036995.4182324</v>
      </c>
      <c r="I69" s="17" t="n">
        <v>1.80568918489381</v>
      </c>
      <c r="J69" s="7" t="n">
        <v>12405521</v>
      </c>
      <c r="K69" s="7" t="n">
        <v>12405521</v>
      </c>
      <c r="L69" s="17" t="n">
        <v>82.5</v>
      </c>
      <c r="N69" s="7" t="n">
        <v>11559348</v>
      </c>
      <c r="O69" s="17" t="n">
        <v>0.0445</v>
      </c>
      <c r="P69" s="7" t="n">
        <v>12073739</v>
      </c>
      <c r="Q69" s="17" t="n">
        <v>80.2935604100843</v>
      </c>
      <c r="R69" s="17" t="n">
        <v>2.2064395899157</v>
      </c>
      <c r="S69" s="17" t="n">
        <v>0</v>
      </c>
      <c r="T69" s="7" t="n">
        <v>0</v>
      </c>
      <c r="U69" s="7" t="n">
        <v>0</v>
      </c>
      <c r="V69" s="7" t="n">
        <v>0</v>
      </c>
      <c r="W69" s="7" t="n">
        <v>331782</v>
      </c>
      <c r="X69" s="7" t="n">
        <v>12405521</v>
      </c>
      <c r="Y69" s="17" t="n">
        <v>82.4999985366645</v>
      </c>
      <c r="AA69" s="0" t="n">
        <v>-331782</v>
      </c>
      <c r="AB69" s="0" t="n">
        <v>0</v>
      </c>
      <c r="AC69" s="0" t="n">
        <v>0</v>
      </c>
      <c r="AD69" s="0" t="n">
        <v>-1.46333547945687E-006</v>
      </c>
    </row>
    <row r="70" customFormat="false" ht="14.5" hidden="false" customHeight="false" outlineLevel="0" collapsed="false">
      <c r="A70" s="0" t="n">
        <v>42</v>
      </c>
      <c r="B70" s="0" t="s">
        <v>60</v>
      </c>
      <c r="C70" s="7" t="n">
        <v>3904478200</v>
      </c>
      <c r="D70" s="7" t="n">
        <v>15249361.698185</v>
      </c>
      <c r="E70" s="7" t="n">
        <v>1184040000</v>
      </c>
      <c r="F70" s="7" t="n">
        <v>16945862.6922119</v>
      </c>
      <c r="G70" s="7" t="n">
        <v>32195224</v>
      </c>
      <c r="H70" s="7" t="n">
        <v>50265336.5173976</v>
      </c>
      <c r="I70" s="17" t="n">
        <v>0.640505490077774</v>
      </c>
      <c r="J70" s="7" t="n">
        <v>41468903</v>
      </c>
      <c r="K70" s="7" t="n">
        <v>32195224</v>
      </c>
      <c r="L70" s="17" t="n">
        <v>64.05</v>
      </c>
      <c r="N70" s="7" t="n">
        <v>27661871</v>
      </c>
      <c r="O70" s="17" t="n">
        <v>0.0504</v>
      </c>
      <c r="P70" s="7" t="n">
        <v>29056029</v>
      </c>
      <c r="Q70" s="17" t="n">
        <v>57.8053008556767</v>
      </c>
      <c r="R70" s="17" t="n">
        <v>6.24469914432331</v>
      </c>
      <c r="S70" s="17" t="n">
        <v>0.01</v>
      </c>
      <c r="T70" s="7" t="n">
        <v>276619</v>
      </c>
      <c r="U70" s="7" t="n">
        <v>0</v>
      </c>
      <c r="V70" s="7" t="n">
        <v>0</v>
      </c>
      <c r="W70" s="7" t="n">
        <v>0</v>
      </c>
      <c r="X70" s="7" t="n">
        <v>29332648</v>
      </c>
      <c r="Y70" s="17" t="n">
        <v>58.3556184684997</v>
      </c>
      <c r="AA70" s="0" t="n">
        <v>-3139195</v>
      </c>
      <c r="AB70" s="0" t="n">
        <v>-2862576</v>
      </c>
      <c r="AC70" s="0" t="n">
        <v>0</v>
      </c>
      <c r="AD70" s="0" t="n">
        <v>-5.69438153150029</v>
      </c>
    </row>
    <row r="71" customFormat="false" ht="14.5" hidden="false" customHeight="false" outlineLevel="0" collapsed="false">
      <c r="A71" s="0" t="n">
        <v>43</v>
      </c>
      <c r="B71" s="0" t="s">
        <v>61</v>
      </c>
      <c r="C71" s="7" t="n">
        <v>523323600</v>
      </c>
      <c r="D71" s="7" t="n">
        <v>2043896.89295647</v>
      </c>
      <c r="E71" s="7" t="n">
        <v>165106000</v>
      </c>
      <c r="F71" s="7" t="n">
        <v>2362980.64732639</v>
      </c>
      <c r="G71" s="7" t="n">
        <v>4406878</v>
      </c>
      <c r="H71" s="7" t="n">
        <v>7722618.25024478</v>
      </c>
      <c r="I71" s="17" t="n">
        <v>0.570645583816126</v>
      </c>
      <c r="J71" s="7" t="n">
        <v>6371160</v>
      </c>
      <c r="K71" s="7" t="n">
        <v>4406878</v>
      </c>
      <c r="L71" s="17" t="n">
        <v>57.06</v>
      </c>
      <c r="N71" s="7" t="n">
        <v>3879027</v>
      </c>
      <c r="O71" s="17" t="n">
        <v>0.0312</v>
      </c>
      <c r="P71" s="7" t="n">
        <v>4000053</v>
      </c>
      <c r="Q71" s="17" t="n">
        <v>51.7965911350495</v>
      </c>
      <c r="R71" s="17" t="n">
        <v>5.2634088649505</v>
      </c>
      <c r="S71" s="17" t="n">
        <v>0.01</v>
      </c>
      <c r="T71" s="7" t="n">
        <v>38790</v>
      </c>
      <c r="U71" s="7" t="n">
        <v>0</v>
      </c>
      <c r="V71" s="7" t="n">
        <v>0</v>
      </c>
      <c r="W71" s="7" t="n">
        <v>0</v>
      </c>
      <c r="X71" s="7" t="n">
        <v>4038843</v>
      </c>
      <c r="Y71" s="17" t="n">
        <v>52.2988819222287</v>
      </c>
      <c r="AA71" s="0" t="n">
        <v>-406825</v>
      </c>
      <c r="AB71" s="0" t="n">
        <v>-368035</v>
      </c>
      <c r="AC71" s="0" t="n">
        <v>0</v>
      </c>
      <c r="AD71" s="0" t="n">
        <v>-4.76111807777129</v>
      </c>
    </row>
    <row r="72" customFormat="false" ht="14.5" hidden="false" customHeight="false" outlineLevel="0" collapsed="false">
      <c r="A72" s="0" t="n">
        <v>44</v>
      </c>
      <c r="B72" s="0" t="s">
        <v>62</v>
      </c>
      <c r="C72" s="7" t="n">
        <v>10593077300</v>
      </c>
      <c r="D72" s="7" t="n">
        <v>41372408.544766</v>
      </c>
      <c r="E72" s="7" t="n">
        <v>2588984000</v>
      </c>
      <c r="F72" s="7" t="n">
        <v>37053281.4569893</v>
      </c>
      <c r="G72" s="7" t="n">
        <v>78425690</v>
      </c>
      <c r="H72" s="7" t="n">
        <v>337644898.447249</v>
      </c>
      <c r="I72" s="17" t="n">
        <v>0.232272693473711</v>
      </c>
      <c r="J72" s="7" t="n">
        <v>278557041</v>
      </c>
      <c r="K72" s="7" t="n">
        <v>78425690</v>
      </c>
      <c r="L72" s="17" t="n">
        <v>23.23</v>
      </c>
      <c r="N72" s="7" t="n">
        <v>58519115</v>
      </c>
      <c r="O72" s="17" t="n">
        <v>0.0605</v>
      </c>
      <c r="P72" s="7" t="n">
        <v>62059521</v>
      </c>
      <c r="Q72" s="17" t="n">
        <v>18.3801151106969</v>
      </c>
      <c r="R72" s="17" t="n">
        <v>4.84988488930308</v>
      </c>
      <c r="S72" s="17" t="n">
        <v>0.01</v>
      </c>
      <c r="T72" s="7" t="n">
        <v>585191</v>
      </c>
      <c r="U72" s="7" t="n">
        <v>0</v>
      </c>
      <c r="V72" s="7" t="n">
        <v>0</v>
      </c>
      <c r="W72" s="7" t="n">
        <v>0</v>
      </c>
      <c r="X72" s="7" t="n">
        <v>62644712</v>
      </c>
      <c r="Y72" s="17" t="n">
        <v>18.5534306272918</v>
      </c>
      <c r="AA72" s="0" t="n">
        <v>-16366169</v>
      </c>
      <c r="AB72" s="0" t="n">
        <v>-15780978</v>
      </c>
      <c r="AC72" s="0" t="n">
        <v>0</v>
      </c>
      <c r="AD72" s="0" t="n">
        <v>-4.67656937270823</v>
      </c>
    </row>
    <row r="73" customFormat="false" ht="14.5" hidden="false" customHeight="false" outlineLevel="0" collapsed="false">
      <c r="A73" s="0" t="n">
        <v>45</v>
      </c>
      <c r="B73" s="0" t="s">
        <v>63</v>
      </c>
      <c r="C73" s="7" t="n">
        <v>370083900</v>
      </c>
      <c r="D73" s="7" t="n">
        <v>1445402.67884577</v>
      </c>
      <c r="E73" s="7" t="n">
        <v>119304000</v>
      </c>
      <c r="F73" s="7" t="n">
        <v>1707466.97968958</v>
      </c>
      <c r="G73" s="7" t="n">
        <v>3152870</v>
      </c>
      <c r="H73" s="7" t="n">
        <v>6491929.13609383</v>
      </c>
      <c r="I73" s="17" t="n">
        <v>0.485659953136375</v>
      </c>
      <c r="J73" s="7" t="n">
        <v>5355842</v>
      </c>
      <c r="K73" s="7" t="n">
        <v>3152870</v>
      </c>
      <c r="L73" s="17" t="n">
        <v>48.57</v>
      </c>
      <c r="N73" s="7" t="n">
        <v>2685192</v>
      </c>
      <c r="O73" s="17" t="n">
        <v>0.0422</v>
      </c>
      <c r="P73" s="7" t="n">
        <v>2798507</v>
      </c>
      <c r="Q73" s="17" t="n">
        <v>43.1074791688785</v>
      </c>
      <c r="R73" s="17" t="n">
        <v>5.46252083112155</v>
      </c>
      <c r="S73" s="17" t="n">
        <v>0.01</v>
      </c>
      <c r="T73" s="7" t="n">
        <v>26852</v>
      </c>
      <c r="U73" s="7" t="n">
        <v>0</v>
      </c>
      <c r="V73" s="7" t="n">
        <v>0</v>
      </c>
      <c r="W73" s="7" t="n">
        <v>0</v>
      </c>
      <c r="X73" s="7" t="n">
        <v>2825359</v>
      </c>
      <c r="Y73" s="17" t="n">
        <v>43.5211004428802</v>
      </c>
      <c r="AA73" s="0" t="n">
        <v>-354363</v>
      </c>
      <c r="AB73" s="0" t="n">
        <v>-327511</v>
      </c>
      <c r="AC73" s="0" t="n">
        <v>0</v>
      </c>
      <c r="AD73" s="0" t="n">
        <v>-5.04889955711983</v>
      </c>
    </row>
    <row r="74" customFormat="false" ht="14.5" hidden="false" customHeight="false" outlineLevel="0" collapsed="false">
      <c r="A74" s="0" t="n">
        <v>46</v>
      </c>
      <c r="B74" s="0" t="s">
        <v>64</v>
      </c>
      <c r="C74" s="7" t="n">
        <v>29895594800</v>
      </c>
      <c r="D74" s="7" t="n">
        <v>116760477.312328</v>
      </c>
      <c r="E74" s="7" t="n">
        <v>8103015000</v>
      </c>
      <c r="F74" s="7" t="n">
        <v>115969544.595566</v>
      </c>
      <c r="G74" s="7" t="n">
        <v>232730022</v>
      </c>
      <c r="H74" s="7" t="n">
        <v>91993751.55796</v>
      </c>
      <c r="I74" s="17" t="n">
        <v>2.52984597386889</v>
      </c>
      <c r="J74" s="7" t="n">
        <v>75894845</v>
      </c>
      <c r="K74" s="7" t="n">
        <v>75894845</v>
      </c>
      <c r="L74" s="17" t="n">
        <v>82.5</v>
      </c>
      <c r="N74" s="7" t="n">
        <v>73750578</v>
      </c>
      <c r="O74" s="17" t="n">
        <v>0.0369</v>
      </c>
      <c r="P74" s="7" t="n">
        <v>76471974</v>
      </c>
      <c r="Q74" s="17" t="n">
        <v>83.1273567007639</v>
      </c>
      <c r="R74" s="17" t="n">
        <v>0</v>
      </c>
      <c r="S74" s="17" t="n">
        <v>0</v>
      </c>
      <c r="T74" s="7" t="n">
        <v>0</v>
      </c>
      <c r="U74" s="7" t="n">
        <v>577129</v>
      </c>
      <c r="V74" s="7" t="n">
        <v>577129</v>
      </c>
      <c r="W74" s="7" t="n">
        <v>0</v>
      </c>
      <c r="X74" s="7" t="n">
        <v>75894845</v>
      </c>
      <c r="Y74" s="17" t="n">
        <v>82.4999999616093</v>
      </c>
      <c r="AA74" s="0" t="n">
        <v>0</v>
      </c>
      <c r="AB74" s="0" t="n">
        <v>0</v>
      </c>
      <c r="AC74" s="0" t="n">
        <v>0</v>
      </c>
      <c r="AD74" s="0" t="n">
        <v>-3.83906524348276E-008</v>
      </c>
    </row>
    <row r="75" customFormat="false" ht="14.5" hidden="false" customHeight="false" outlineLevel="0" collapsed="false">
      <c r="A75" s="0" t="n">
        <v>47</v>
      </c>
      <c r="B75" s="0" t="s">
        <v>65</v>
      </c>
      <c r="C75" s="7" t="n">
        <v>270428900</v>
      </c>
      <c r="D75" s="7" t="n">
        <v>1056189.30328316</v>
      </c>
      <c r="E75" s="7" t="n">
        <v>45980212</v>
      </c>
      <c r="F75" s="7" t="n">
        <v>658064.220052359</v>
      </c>
      <c r="G75" s="7" t="n">
        <v>1714254</v>
      </c>
      <c r="H75" s="7" t="n">
        <v>2984635.54886524</v>
      </c>
      <c r="I75" s="17" t="n">
        <v>0.574359573198731</v>
      </c>
      <c r="J75" s="7" t="n">
        <v>2462324</v>
      </c>
      <c r="K75" s="7" t="n">
        <v>1714254</v>
      </c>
      <c r="L75" s="17" t="n">
        <v>57.44</v>
      </c>
      <c r="N75" s="7" t="n">
        <v>1513778</v>
      </c>
      <c r="O75" s="17" t="n">
        <v>0.0368</v>
      </c>
      <c r="P75" s="7" t="n">
        <v>1569485</v>
      </c>
      <c r="Q75" s="17" t="n">
        <v>52.5854823580292</v>
      </c>
      <c r="R75" s="17" t="n">
        <v>4.85451764197077</v>
      </c>
      <c r="S75" s="17" t="n">
        <v>0.01</v>
      </c>
      <c r="T75" s="7" t="n">
        <v>15138</v>
      </c>
      <c r="U75" s="7" t="n">
        <v>0</v>
      </c>
      <c r="V75" s="7" t="n">
        <v>0</v>
      </c>
      <c r="W75" s="7" t="n">
        <v>0</v>
      </c>
      <c r="X75" s="7" t="n">
        <v>1584623</v>
      </c>
      <c r="Y75" s="17" t="n">
        <v>53.092679962298</v>
      </c>
      <c r="AA75" s="0" t="n">
        <v>-144769</v>
      </c>
      <c r="AB75" s="0" t="n">
        <v>-129631</v>
      </c>
      <c r="AC75" s="0" t="n">
        <v>0</v>
      </c>
      <c r="AD75" s="0" t="n">
        <v>-4.34732003770196</v>
      </c>
    </row>
    <row r="76" customFormat="false" ht="14.5" hidden="false" customHeight="false" outlineLevel="0" collapsed="false">
      <c r="A76" s="0" t="n">
        <v>48</v>
      </c>
      <c r="B76" s="0" t="s">
        <v>66</v>
      </c>
      <c r="C76" s="7" t="n">
        <v>9008541100</v>
      </c>
      <c r="D76" s="7" t="n">
        <v>35183831.1216247</v>
      </c>
      <c r="E76" s="7" t="n">
        <v>1715507000</v>
      </c>
      <c r="F76" s="7" t="n">
        <v>24552165.5261042</v>
      </c>
      <c r="G76" s="7" t="n">
        <v>59735997</v>
      </c>
      <c r="H76" s="7" t="n">
        <v>51365007.5091684</v>
      </c>
      <c r="I76" s="17" t="n">
        <v>1.16297066615511</v>
      </c>
      <c r="J76" s="7" t="n">
        <v>42376131</v>
      </c>
      <c r="K76" s="7" t="n">
        <v>42376131</v>
      </c>
      <c r="L76" s="17" t="n">
        <v>82.5</v>
      </c>
      <c r="N76" s="7" t="n">
        <v>38789889</v>
      </c>
      <c r="O76" s="17" t="n">
        <v>0.0448</v>
      </c>
      <c r="P76" s="7" t="n">
        <v>40527676</v>
      </c>
      <c r="Q76" s="17" t="n">
        <v>78.9013337392504</v>
      </c>
      <c r="R76" s="17" t="n">
        <v>3.59866626074961</v>
      </c>
      <c r="S76" s="17" t="n">
        <v>0.01</v>
      </c>
      <c r="T76" s="7" t="n">
        <v>387899</v>
      </c>
      <c r="U76" s="7" t="n">
        <v>0</v>
      </c>
      <c r="V76" s="7" t="n">
        <v>0</v>
      </c>
      <c r="W76" s="7" t="n">
        <v>0</v>
      </c>
      <c r="X76" s="7" t="n">
        <v>40915575</v>
      </c>
      <c r="Y76" s="17" t="n">
        <v>79.6565151727015</v>
      </c>
      <c r="AA76" s="0" t="n">
        <v>-1848455</v>
      </c>
      <c r="AB76" s="0" t="n">
        <v>-1460556</v>
      </c>
      <c r="AC76" s="0" t="n">
        <v>0</v>
      </c>
      <c r="AD76" s="0" t="n">
        <v>-2.84348482729852</v>
      </c>
    </row>
    <row r="77" customFormat="false" ht="14.5" hidden="false" customHeight="false" outlineLevel="0" collapsed="false">
      <c r="A77" s="0" t="n">
        <v>49</v>
      </c>
      <c r="B77" s="0" t="s">
        <v>67</v>
      </c>
      <c r="C77" s="7" t="n">
        <v>70337058800</v>
      </c>
      <c r="D77" s="7" t="n">
        <v>274708986.831506</v>
      </c>
      <c r="E77" s="7" t="n">
        <v>11053450000</v>
      </c>
      <c r="F77" s="7" t="n">
        <v>158195876.807565</v>
      </c>
      <c r="G77" s="7" t="n">
        <v>432904864</v>
      </c>
      <c r="H77" s="7" t="n">
        <v>118963463.14608</v>
      </c>
      <c r="I77" s="17" t="n">
        <v>3.63897328264913</v>
      </c>
      <c r="J77" s="7" t="n">
        <v>98144857</v>
      </c>
      <c r="K77" s="7" t="n">
        <v>98144857</v>
      </c>
      <c r="L77" s="17" t="n">
        <v>82.5</v>
      </c>
      <c r="N77" s="7" t="n">
        <v>93004291</v>
      </c>
      <c r="O77" s="17" t="n">
        <v>0.0687</v>
      </c>
      <c r="P77" s="7" t="n">
        <v>99393686</v>
      </c>
      <c r="Q77" s="17" t="n">
        <v>83.5497583640033</v>
      </c>
      <c r="R77" s="17" t="n">
        <v>0</v>
      </c>
      <c r="S77" s="17" t="n">
        <v>0</v>
      </c>
      <c r="T77" s="7" t="n">
        <v>0</v>
      </c>
      <c r="U77" s="7" t="n">
        <v>1248829</v>
      </c>
      <c r="V77" s="7" t="n">
        <v>1248829</v>
      </c>
      <c r="W77" s="7" t="n">
        <v>0</v>
      </c>
      <c r="X77" s="7" t="n">
        <v>98144857</v>
      </c>
      <c r="Y77" s="17" t="n">
        <v>82.4999999197098</v>
      </c>
      <c r="AA77" s="0" t="n">
        <v>0</v>
      </c>
      <c r="AB77" s="0" t="n">
        <v>0</v>
      </c>
      <c r="AC77" s="0" t="n">
        <v>0</v>
      </c>
      <c r="AD77" s="0" t="n">
        <v>-8.02902064833688E-008</v>
      </c>
    </row>
    <row r="78" customFormat="false" ht="14.5" hidden="false" customHeight="false" outlineLevel="0" collapsed="false">
      <c r="A78" s="0" t="n">
        <v>50</v>
      </c>
      <c r="B78" s="0" t="s">
        <v>68</v>
      </c>
      <c r="C78" s="7" t="n">
        <v>6376735000</v>
      </c>
      <c r="D78" s="7" t="n">
        <v>24905027.8904043</v>
      </c>
      <c r="E78" s="7" t="n">
        <v>1924272000</v>
      </c>
      <c r="F78" s="7" t="n">
        <v>27539989.4382521</v>
      </c>
      <c r="G78" s="7" t="n">
        <v>52445017</v>
      </c>
      <c r="H78" s="7" t="n">
        <v>46822040.9418559</v>
      </c>
      <c r="I78" s="17" t="n">
        <v>1.12009250227103</v>
      </c>
      <c r="J78" s="7" t="n">
        <v>38628184</v>
      </c>
      <c r="K78" s="7" t="n">
        <v>38628184</v>
      </c>
      <c r="L78" s="17" t="n">
        <v>82.5</v>
      </c>
      <c r="N78" s="7" t="n">
        <v>36271351</v>
      </c>
      <c r="O78" s="17" t="n">
        <v>0.0496</v>
      </c>
      <c r="P78" s="7" t="n">
        <v>38070410</v>
      </c>
      <c r="Q78" s="17" t="n">
        <v>81.3087367278078</v>
      </c>
      <c r="R78" s="17" t="n">
        <v>1.19126327219216</v>
      </c>
      <c r="S78" s="17" t="n">
        <v>0</v>
      </c>
      <c r="T78" s="7" t="n">
        <v>0</v>
      </c>
      <c r="U78" s="7" t="n">
        <v>0</v>
      </c>
      <c r="V78" s="7" t="n">
        <v>0</v>
      </c>
      <c r="W78" s="7" t="n">
        <v>0</v>
      </c>
      <c r="X78" s="7" t="n">
        <v>38070410</v>
      </c>
      <c r="Y78" s="17" t="n">
        <v>81.3087367278078</v>
      </c>
      <c r="AA78" s="0" t="n">
        <v>-557774</v>
      </c>
      <c r="AB78" s="0" t="n">
        <v>-557774</v>
      </c>
      <c r="AC78" s="0" t="n">
        <v>0</v>
      </c>
      <c r="AD78" s="0" t="n">
        <v>-1.19126327219216</v>
      </c>
    </row>
    <row r="79" customFormat="false" ht="14.5" hidden="false" customHeight="false" outlineLevel="0" collapsed="false">
      <c r="A79" s="0" t="n">
        <v>51</v>
      </c>
      <c r="B79" s="0" t="s">
        <v>69</v>
      </c>
      <c r="C79" s="7" t="n">
        <v>1841728700</v>
      </c>
      <c r="D79" s="7" t="n">
        <v>7193070.53532224</v>
      </c>
      <c r="E79" s="7" t="n">
        <v>1066804000</v>
      </c>
      <c r="F79" s="7" t="n">
        <v>15267992.7227986</v>
      </c>
      <c r="G79" s="7" t="n">
        <v>22461063</v>
      </c>
      <c r="H79" s="7" t="n">
        <v>11040307.6589685</v>
      </c>
      <c r="I79" s="17" t="n">
        <v>2.03445988045033</v>
      </c>
      <c r="J79" s="7" t="n">
        <v>9108254</v>
      </c>
      <c r="K79" s="7" t="n">
        <v>9108254</v>
      </c>
      <c r="L79" s="17" t="n">
        <v>82.5</v>
      </c>
      <c r="N79" s="7" t="n">
        <v>9058143</v>
      </c>
      <c r="O79" s="17" t="n">
        <v>0.0356</v>
      </c>
      <c r="P79" s="7" t="n">
        <v>9380613</v>
      </c>
      <c r="Q79" s="17" t="n">
        <v>84.9669528220049</v>
      </c>
      <c r="R79" s="17" t="n">
        <v>0</v>
      </c>
      <c r="S79" s="17" t="n">
        <v>0</v>
      </c>
      <c r="T79" s="7" t="n">
        <v>0</v>
      </c>
      <c r="U79" s="7" t="n">
        <v>272359</v>
      </c>
      <c r="V79" s="7" t="n">
        <v>272359</v>
      </c>
      <c r="W79" s="7" t="n">
        <v>0</v>
      </c>
      <c r="X79" s="7" t="n">
        <v>9108254</v>
      </c>
      <c r="Y79" s="17" t="n">
        <v>82.5000016426259</v>
      </c>
      <c r="AA79" s="0" t="n">
        <v>0</v>
      </c>
      <c r="AB79" s="0" t="n">
        <v>0</v>
      </c>
      <c r="AC79" s="0" t="n">
        <v>0</v>
      </c>
      <c r="AD79" s="0" t="n">
        <v>1.64262586110908E-006</v>
      </c>
    </row>
    <row r="80" customFormat="false" ht="14.5" hidden="false" customHeight="false" outlineLevel="0" collapsed="false">
      <c r="A80" s="0" t="n">
        <v>52</v>
      </c>
      <c r="B80" s="0" t="s">
        <v>70</v>
      </c>
      <c r="C80" s="7" t="n">
        <v>1736816700</v>
      </c>
      <c r="D80" s="7" t="n">
        <v>6783325.37795909</v>
      </c>
      <c r="E80" s="7" t="n">
        <v>443993000</v>
      </c>
      <c r="F80" s="7" t="n">
        <v>6354383.64776802</v>
      </c>
      <c r="G80" s="7" t="n">
        <v>13137709</v>
      </c>
      <c r="H80" s="7" t="n">
        <v>22497080.0855675</v>
      </c>
      <c r="I80" s="17" t="n">
        <v>0.583973962400046</v>
      </c>
      <c r="J80" s="7" t="n">
        <v>18560091</v>
      </c>
      <c r="K80" s="7" t="n">
        <v>13137709</v>
      </c>
      <c r="L80" s="17" t="n">
        <v>58.4</v>
      </c>
      <c r="N80" s="7" t="n">
        <v>11709088</v>
      </c>
      <c r="O80" s="17" t="n">
        <v>0.0364</v>
      </c>
      <c r="P80" s="7" t="n">
        <v>12135299</v>
      </c>
      <c r="Q80" s="17" t="n">
        <v>53.9416624461641</v>
      </c>
      <c r="R80" s="17" t="n">
        <v>4.45833755383595</v>
      </c>
      <c r="S80" s="17" t="n">
        <v>0.01</v>
      </c>
      <c r="T80" s="7" t="n">
        <v>117091</v>
      </c>
      <c r="U80" s="7" t="n">
        <v>0</v>
      </c>
      <c r="V80" s="7" t="n">
        <v>0</v>
      </c>
      <c r="W80" s="7" t="n">
        <v>0</v>
      </c>
      <c r="X80" s="7" t="n">
        <v>12252390</v>
      </c>
      <c r="Y80" s="17" t="n">
        <v>54.4621344343272</v>
      </c>
      <c r="AA80" s="0" t="n">
        <v>-1002410</v>
      </c>
      <c r="AB80" s="0" t="n">
        <v>-885319</v>
      </c>
      <c r="AC80" s="0" t="n">
        <v>0</v>
      </c>
      <c r="AD80" s="0" t="n">
        <v>-3.93786556567284</v>
      </c>
    </row>
    <row r="81" customFormat="false" ht="14.5" hidden="false" customHeight="false" outlineLevel="0" collapsed="false">
      <c r="A81" s="0" t="n">
        <v>53</v>
      </c>
      <c r="B81" s="0" t="s">
        <v>71</v>
      </c>
      <c r="C81" s="7" t="n">
        <v>155406800</v>
      </c>
      <c r="D81" s="7" t="n">
        <v>606958.057431975</v>
      </c>
      <c r="E81" s="7" t="n">
        <v>34318000</v>
      </c>
      <c r="F81" s="7" t="n">
        <v>491155.802060174</v>
      </c>
      <c r="G81" s="7" t="n">
        <v>1098114</v>
      </c>
      <c r="H81" s="7" t="n">
        <v>1839295.64099676</v>
      </c>
      <c r="I81" s="17" t="n">
        <v>0.597029632172077</v>
      </c>
      <c r="J81" s="7" t="n">
        <v>1517419</v>
      </c>
      <c r="K81" s="7" t="n">
        <v>1098114</v>
      </c>
      <c r="L81" s="17" t="n">
        <v>59.7</v>
      </c>
      <c r="N81" s="7" t="n">
        <v>969108</v>
      </c>
      <c r="O81" s="17" t="n">
        <v>0.0557</v>
      </c>
      <c r="P81" s="7" t="n">
        <v>1023087</v>
      </c>
      <c r="Q81" s="17" t="n">
        <v>55.6238473683091</v>
      </c>
      <c r="R81" s="17" t="n">
        <v>4.07615263169094</v>
      </c>
      <c r="S81" s="17" t="n">
        <v>0.01</v>
      </c>
      <c r="T81" s="7" t="n">
        <v>9691</v>
      </c>
      <c r="U81" s="7" t="n">
        <v>0</v>
      </c>
      <c r="V81" s="7" t="n">
        <v>0</v>
      </c>
      <c r="W81" s="7" t="n">
        <v>0</v>
      </c>
      <c r="X81" s="7" t="n">
        <v>1032778</v>
      </c>
      <c r="Y81" s="17" t="n">
        <v>56.1507338450665</v>
      </c>
      <c r="AA81" s="0" t="n">
        <v>-75027</v>
      </c>
      <c r="AB81" s="0" t="n">
        <v>-65336</v>
      </c>
      <c r="AC81" s="0" t="n">
        <v>0</v>
      </c>
      <c r="AD81" s="0" t="n">
        <v>-3.54926615493356</v>
      </c>
    </row>
    <row r="82" customFormat="false" ht="14.5" hidden="false" customHeight="false" outlineLevel="0" collapsed="false">
      <c r="A82" s="0" t="n">
        <v>54</v>
      </c>
      <c r="B82" s="0" t="s">
        <v>72</v>
      </c>
      <c r="C82" s="7" t="n">
        <v>2225215400</v>
      </c>
      <c r="D82" s="7" t="n">
        <v>8690819.29845872</v>
      </c>
      <c r="E82" s="7" t="n">
        <v>625937000</v>
      </c>
      <c r="F82" s="7" t="n">
        <v>8958348.07605744</v>
      </c>
      <c r="G82" s="7" t="n">
        <v>17649167</v>
      </c>
      <c r="H82" s="7" t="n">
        <v>28934620.7459885</v>
      </c>
      <c r="I82" s="17" t="n">
        <v>0.609967110159786</v>
      </c>
      <c r="J82" s="7" t="n">
        <v>23871062</v>
      </c>
      <c r="K82" s="7" t="n">
        <v>17649167</v>
      </c>
      <c r="L82" s="17" t="n">
        <v>61</v>
      </c>
      <c r="N82" s="7" t="n">
        <v>14999738</v>
      </c>
      <c r="O82" s="17" t="n">
        <v>0.0717</v>
      </c>
      <c r="P82" s="7" t="n">
        <v>16075219</v>
      </c>
      <c r="Q82" s="17" t="n">
        <v>55.5570406162267</v>
      </c>
      <c r="R82" s="17" t="n">
        <v>5.44295938377326</v>
      </c>
      <c r="S82" s="17" t="n">
        <v>0.01</v>
      </c>
      <c r="T82" s="7" t="n">
        <v>149997</v>
      </c>
      <c r="U82" s="7" t="n">
        <v>0</v>
      </c>
      <c r="V82" s="7" t="n">
        <v>0</v>
      </c>
      <c r="W82" s="7" t="n">
        <v>0</v>
      </c>
      <c r="X82" s="7" t="n">
        <v>16225216</v>
      </c>
      <c r="Y82" s="17" t="n">
        <v>56.0754403606602</v>
      </c>
      <c r="AA82" s="0" t="n">
        <v>-1573948</v>
      </c>
      <c r="AB82" s="0" t="n">
        <v>-1423951</v>
      </c>
      <c r="AC82" s="0" t="n">
        <v>0</v>
      </c>
      <c r="AD82" s="0" t="n">
        <v>-4.92455963933979</v>
      </c>
    </row>
    <row r="83" customFormat="false" ht="14.5" hidden="false" customHeight="false" outlineLevel="0" collapsed="false">
      <c r="A83" s="0" t="n">
        <v>55</v>
      </c>
      <c r="B83" s="0" t="s">
        <v>73</v>
      </c>
      <c r="C83" s="7" t="n">
        <v>8768778800</v>
      </c>
      <c r="D83" s="7" t="n">
        <v>34247413.5398109</v>
      </c>
      <c r="E83" s="7" t="n">
        <v>641046000</v>
      </c>
      <c r="F83" s="7" t="n">
        <v>9174586.58102064</v>
      </c>
      <c r="G83" s="7" t="n">
        <v>43422000</v>
      </c>
      <c r="H83" s="7" t="n">
        <v>5863011.47551904</v>
      </c>
      <c r="I83" s="17" t="n">
        <v>7.40609159325514</v>
      </c>
      <c r="J83" s="7" t="n">
        <v>4836984</v>
      </c>
      <c r="K83" s="7" t="n">
        <v>4836984</v>
      </c>
      <c r="L83" s="17" t="n">
        <v>82.5</v>
      </c>
      <c r="N83" s="7" t="n">
        <v>4800170</v>
      </c>
      <c r="O83" s="17" t="n">
        <v>0.0737</v>
      </c>
      <c r="P83" s="7" t="n">
        <v>5153943</v>
      </c>
      <c r="Q83" s="17" t="n">
        <v>87.9060704813601</v>
      </c>
      <c r="R83" s="17" t="n">
        <v>0</v>
      </c>
      <c r="S83" s="17" t="n">
        <v>0</v>
      </c>
      <c r="T83" s="7" t="n">
        <v>0</v>
      </c>
      <c r="U83" s="7" t="n">
        <v>316959</v>
      </c>
      <c r="V83" s="7" t="n">
        <v>316959</v>
      </c>
      <c r="W83" s="7" t="n">
        <v>0</v>
      </c>
      <c r="X83" s="7" t="n">
        <v>4836984</v>
      </c>
      <c r="Y83" s="17" t="n">
        <v>82.4999920296385</v>
      </c>
      <c r="AA83" s="0" t="n">
        <v>0</v>
      </c>
      <c r="AB83" s="0" t="n">
        <v>0</v>
      </c>
      <c r="AC83" s="0" t="n">
        <v>0</v>
      </c>
      <c r="AD83" s="0" t="n">
        <v>-7.97036150856911E-006</v>
      </c>
    </row>
    <row r="84" customFormat="false" ht="14.5" hidden="false" customHeight="false" outlineLevel="0" collapsed="false">
      <c r="A84" s="0" t="n">
        <v>56</v>
      </c>
      <c r="B84" s="0" t="s">
        <v>74</v>
      </c>
      <c r="C84" s="7" t="n">
        <v>7194279300</v>
      </c>
      <c r="D84" s="7" t="n">
        <v>28098035.5335228</v>
      </c>
      <c r="E84" s="7" t="n">
        <v>2403772000</v>
      </c>
      <c r="F84" s="7" t="n">
        <v>34402545.7377991</v>
      </c>
      <c r="G84" s="7" t="n">
        <v>62500581</v>
      </c>
      <c r="H84" s="7" t="n">
        <v>71380151.427392</v>
      </c>
      <c r="I84" s="17" t="n">
        <v>0.875601686885964</v>
      </c>
      <c r="J84" s="7" t="n">
        <v>58888625</v>
      </c>
      <c r="K84" s="7" t="n">
        <v>58888625</v>
      </c>
      <c r="L84" s="17" t="n">
        <v>82.5</v>
      </c>
      <c r="N84" s="7" t="n">
        <v>53028118</v>
      </c>
      <c r="O84" s="17" t="n">
        <v>0.0458</v>
      </c>
      <c r="P84" s="7" t="n">
        <v>55456806</v>
      </c>
      <c r="Q84" s="17" t="n">
        <v>77.6921943860132</v>
      </c>
      <c r="R84" s="17" t="n">
        <v>4.8078056139868</v>
      </c>
      <c r="S84" s="17" t="n">
        <v>0.01</v>
      </c>
      <c r="T84" s="7" t="n">
        <v>530281</v>
      </c>
      <c r="U84" s="7" t="n">
        <v>0</v>
      </c>
      <c r="V84" s="7" t="n">
        <v>0</v>
      </c>
      <c r="W84" s="7" t="n">
        <v>0</v>
      </c>
      <c r="X84" s="7" t="n">
        <v>55987087</v>
      </c>
      <c r="Y84" s="17" t="n">
        <v>78.4350913810405</v>
      </c>
      <c r="AA84" s="0" t="n">
        <v>-3431819</v>
      </c>
      <c r="AB84" s="0" t="n">
        <v>-2901538</v>
      </c>
      <c r="AC84" s="0" t="n">
        <v>0</v>
      </c>
      <c r="AD84" s="0" t="n">
        <v>-4.06490861895954</v>
      </c>
    </row>
    <row r="85" customFormat="false" ht="14.5" hidden="false" customHeight="false" outlineLevel="0" collapsed="false">
      <c r="A85" s="0" t="n">
        <v>57</v>
      </c>
      <c r="B85" s="0" t="s">
        <v>75</v>
      </c>
      <c r="C85" s="7" t="n">
        <v>5133648900</v>
      </c>
      <c r="D85" s="7" t="n">
        <v>20050020.7447923</v>
      </c>
      <c r="E85" s="7" t="n">
        <v>954502000</v>
      </c>
      <c r="F85" s="7" t="n">
        <v>13660737.6705531</v>
      </c>
      <c r="G85" s="7" t="n">
        <v>33710758</v>
      </c>
      <c r="H85" s="7" t="n">
        <v>152909880.139961</v>
      </c>
      <c r="I85" s="17" t="n">
        <v>0.220461607641991</v>
      </c>
      <c r="J85" s="7" t="n">
        <v>126150651</v>
      </c>
      <c r="K85" s="7" t="n">
        <v>33710758</v>
      </c>
      <c r="L85" s="17" t="n">
        <v>22.05</v>
      </c>
      <c r="N85" s="7" t="n">
        <v>22930216</v>
      </c>
      <c r="O85" s="17" t="n">
        <v>0.0669</v>
      </c>
      <c r="P85" s="7" t="n">
        <v>24464247</v>
      </c>
      <c r="Q85" s="17" t="n">
        <v>15.9991277068607</v>
      </c>
      <c r="R85" s="17" t="n">
        <v>6.05087229313932</v>
      </c>
      <c r="S85" s="17" t="n">
        <v>0.01</v>
      </c>
      <c r="T85" s="7" t="n">
        <v>229302</v>
      </c>
      <c r="U85" s="7" t="n">
        <v>0</v>
      </c>
      <c r="V85" s="7" t="n">
        <v>0</v>
      </c>
      <c r="W85" s="7" t="n">
        <v>0</v>
      </c>
      <c r="X85" s="7" t="n">
        <v>24693549</v>
      </c>
      <c r="Y85" s="17" t="n">
        <v>16.1490866237012</v>
      </c>
      <c r="AA85" s="0" t="n">
        <v>-9246511</v>
      </c>
      <c r="AB85" s="0" t="n">
        <v>-9017209</v>
      </c>
      <c r="AC85" s="0" t="n">
        <v>0</v>
      </c>
      <c r="AD85" s="0" t="n">
        <v>-5.90091337629882</v>
      </c>
    </row>
    <row r="86" customFormat="false" ht="14.5" hidden="false" customHeight="false" outlineLevel="0" collapsed="false">
      <c r="A86" s="0" t="n">
        <v>58</v>
      </c>
      <c r="B86" s="0" t="s">
        <v>76</v>
      </c>
      <c r="C86" s="7" t="n">
        <v>380218700</v>
      </c>
      <c r="D86" s="7" t="n">
        <v>1484985.23585397</v>
      </c>
      <c r="E86" s="7" t="n">
        <v>116368000</v>
      </c>
      <c r="F86" s="7" t="n">
        <v>1665447.23976159</v>
      </c>
      <c r="G86" s="7" t="n">
        <v>3150432</v>
      </c>
      <c r="H86" s="7" t="n">
        <v>5704907.38006787</v>
      </c>
      <c r="I86" s="17" t="n">
        <v>0.552231927727198</v>
      </c>
      <c r="J86" s="7" t="n">
        <v>4706549</v>
      </c>
      <c r="K86" s="7" t="n">
        <v>3150432</v>
      </c>
      <c r="L86" s="17" t="n">
        <v>55.22</v>
      </c>
      <c r="N86" s="7" t="n">
        <v>2769784</v>
      </c>
      <c r="O86" s="17" t="n">
        <v>0.0245</v>
      </c>
      <c r="P86" s="7" t="n">
        <v>2837644</v>
      </c>
      <c r="Q86" s="17" t="n">
        <v>49.740404373861</v>
      </c>
      <c r="R86" s="17" t="n">
        <v>5.47959562613899</v>
      </c>
      <c r="S86" s="17" t="n">
        <v>0.01</v>
      </c>
      <c r="T86" s="7" t="n">
        <v>27698</v>
      </c>
      <c r="U86" s="7" t="n">
        <v>0</v>
      </c>
      <c r="V86" s="7" t="n">
        <v>0</v>
      </c>
      <c r="W86" s="7" t="n">
        <v>0</v>
      </c>
      <c r="X86" s="7" t="n">
        <v>2865342</v>
      </c>
      <c r="Y86" s="17" t="n">
        <v>50.2259161999911</v>
      </c>
      <c r="AA86" s="0" t="n">
        <v>-312788</v>
      </c>
      <c r="AB86" s="0" t="n">
        <v>-285090</v>
      </c>
      <c r="AC86" s="0" t="n">
        <v>0</v>
      </c>
      <c r="AD86" s="0" t="n">
        <v>-4.99408380000887</v>
      </c>
    </row>
    <row r="87" customFormat="false" ht="14.5" hidden="false" customHeight="false" outlineLevel="0" collapsed="false">
      <c r="A87" s="0" t="n">
        <v>59</v>
      </c>
      <c r="B87" s="0" t="s">
        <v>77</v>
      </c>
      <c r="C87" s="7" t="n">
        <v>150115400</v>
      </c>
      <c r="D87" s="7" t="n">
        <v>586291.922712673</v>
      </c>
      <c r="E87" s="7" t="n">
        <v>37246000</v>
      </c>
      <c r="F87" s="7" t="n">
        <v>533061.046783998</v>
      </c>
      <c r="G87" s="7" t="n">
        <v>1119353</v>
      </c>
      <c r="H87" s="7" t="n">
        <v>1985247.31863693</v>
      </c>
      <c r="I87" s="17" t="n">
        <v>0.563835543053925</v>
      </c>
      <c r="J87" s="7" t="n">
        <v>1637829</v>
      </c>
      <c r="K87" s="7" t="n">
        <v>1119353</v>
      </c>
      <c r="L87" s="17" t="n">
        <v>56.38</v>
      </c>
      <c r="N87" s="7" t="n">
        <v>965457</v>
      </c>
      <c r="O87" s="17" t="n">
        <v>0.0304</v>
      </c>
      <c r="P87" s="7" t="n">
        <v>994807</v>
      </c>
      <c r="Q87" s="17" t="n">
        <v>50.1099782712733</v>
      </c>
      <c r="R87" s="17" t="n">
        <v>6.27002172872672</v>
      </c>
      <c r="S87" s="17" t="n">
        <v>0.01</v>
      </c>
      <c r="T87" s="7" t="n">
        <v>9655</v>
      </c>
      <c r="U87" s="7" t="n">
        <v>0</v>
      </c>
      <c r="V87" s="7" t="n">
        <v>0</v>
      </c>
      <c r="W87" s="7" t="n">
        <v>0</v>
      </c>
      <c r="X87" s="7" t="n">
        <v>1004462</v>
      </c>
      <c r="Y87" s="17" t="n">
        <v>50.5963156615501</v>
      </c>
      <c r="AA87" s="0" t="n">
        <v>-124546</v>
      </c>
      <c r="AB87" s="0" t="n">
        <v>-114891</v>
      </c>
      <c r="AC87" s="0" t="n">
        <v>0</v>
      </c>
      <c r="AD87" s="0" t="n">
        <v>-5.78368433844987</v>
      </c>
    </row>
    <row r="88" customFormat="false" ht="14.5" hidden="false" customHeight="false" outlineLevel="0" collapsed="false">
      <c r="A88" s="0" t="n">
        <v>60</v>
      </c>
      <c r="B88" s="0" t="s">
        <v>78</v>
      </c>
      <c r="C88" s="7" t="n">
        <v>190606900</v>
      </c>
      <c r="D88" s="7" t="n">
        <v>744435.853238923</v>
      </c>
      <c r="E88" s="7" t="n">
        <v>29463000</v>
      </c>
      <c r="F88" s="7" t="n">
        <v>421671.525033478</v>
      </c>
      <c r="G88" s="7" t="n">
        <v>1166107</v>
      </c>
      <c r="H88" s="7" t="n">
        <v>1426432.42837424</v>
      </c>
      <c r="I88" s="17" t="n">
        <v>0.817498941277617</v>
      </c>
      <c r="J88" s="7" t="n">
        <v>1176807</v>
      </c>
      <c r="K88" s="7" t="n">
        <v>1166107</v>
      </c>
      <c r="L88" s="17" t="n">
        <v>81.75</v>
      </c>
      <c r="N88" s="7" t="n">
        <v>1043047</v>
      </c>
      <c r="O88" s="17" t="n">
        <v>0.0378</v>
      </c>
      <c r="P88" s="7" t="n">
        <v>1082474</v>
      </c>
      <c r="Q88" s="17" t="n">
        <v>75.8868053240867</v>
      </c>
      <c r="R88" s="17" t="n">
        <v>5.86319467591335</v>
      </c>
      <c r="S88" s="17" t="n">
        <v>0.01</v>
      </c>
      <c r="T88" s="7" t="n">
        <v>10430</v>
      </c>
      <c r="U88" s="7" t="n">
        <v>0</v>
      </c>
      <c r="V88" s="7" t="n">
        <v>0</v>
      </c>
      <c r="W88" s="7" t="n">
        <v>0</v>
      </c>
      <c r="X88" s="7" t="n">
        <v>1092904</v>
      </c>
      <c r="Y88" s="17" t="n">
        <v>76.6180001421887</v>
      </c>
      <c r="AA88" s="0" t="n">
        <v>-83633</v>
      </c>
      <c r="AB88" s="0" t="n">
        <v>-73203</v>
      </c>
      <c r="AC88" s="0" t="n">
        <v>0</v>
      </c>
      <c r="AD88" s="0" t="n">
        <v>-5.13199985781128</v>
      </c>
    </row>
    <row r="89" customFormat="false" ht="14.5" hidden="false" customHeight="false" outlineLevel="0" collapsed="false">
      <c r="A89" s="0" t="n">
        <v>61</v>
      </c>
      <c r="B89" s="0" t="s">
        <v>79</v>
      </c>
      <c r="C89" s="7" t="n">
        <v>4667842700</v>
      </c>
      <c r="D89" s="7" t="n">
        <v>18230764.2753729</v>
      </c>
      <c r="E89" s="7" t="n">
        <v>1348503000</v>
      </c>
      <c r="F89" s="7" t="n">
        <v>19299640.7875037</v>
      </c>
      <c r="G89" s="7" t="n">
        <v>37530405</v>
      </c>
      <c r="H89" s="7" t="n">
        <v>129158251.12</v>
      </c>
      <c r="I89" s="17" t="n">
        <v>0.290576906040101</v>
      </c>
      <c r="J89" s="7" t="n">
        <v>106555557</v>
      </c>
      <c r="K89" s="7" t="n">
        <v>37530405</v>
      </c>
      <c r="L89" s="17" t="n">
        <v>29.06</v>
      </c>
      <c r="N89" s="7" t="n">
        <v>33865812</v>
      </c>
      <c r="O89" s="17" t="n">
        <v>0.0374</v>
      </c>
      <c r="P89" s="7" t="n">
        <v>35132393</v>
      </c>
      <c r="Q89" s="17" t="n">
        <v>27.2010442192801</v>
      </c>
      <c r="R89" s="17" t="n">
        <v>1.85895578071993</v>
      </c>
      <c r="S89" s="17" t="n">
        <v>0</v>
      </c>
      <c r="T89" s="7" t="n">
        <v>0</v>
      </c>
      <c r="U89" s="7" t="n">
        <v>0</v>
      </c>
      <c r="V89" s="7" t="n">
        <v>0</v>
      </c>
      <c r="W89" s="7" t="n">
        <v>0</v>
      </c>
      <c r="X89" s="7" t="n">
        <v>35132393</v>
      </c>
      <c r="Y89" s="17" t="n">
        <v>27.2010442192801</v>
      </c>
      <c r="AA89" s="0" t="n">
        <v>-2398012</v>
      </c>
      <c r="AB89" s="0" t="n">
        <v>-2398012</v>
      </c>
      <c r="AC89" s="0" t="n">
        <v>0</v>
      </c>
      <c r="AD89" s="0" t="n">
        <v>-1.85895578071993</v>
      </c>
    </row>
    <row r="90" customFormat="false" ht="14.5" hidden="false" customHeight="false" outlineLevel="0" collapsed="false">
      <c r="A90" s="0" t="n">
        <v>62</v>
      </c>
      <c r="B90" s="0" t="s">
        <v>80</v>
      </c>
      <c r="C90" s="7" t="n">
        <v>3878126000</v>
      </c>
      <c r="D90" s="7" t="n">
        <v>15146440.3323177</v>
      </c>
      <c r="E90" s="7" t="n">
        <v>128312000</v>
      </c>
      <c r="F90" s="7" t="n">
        <v>1836388.57957763</v>
      </c>
      <c r="G90" s="7" t="n">
        <v>16982829</v>
      </c>
      <c r="H90" s="7" t="n">
        <v>1415658.18417244</v>
      </c>
      <c r="I90" s="17" t="n">
        <v>11.9964191849939</v>
      </c>
      <c r="J90" s="7" t="n">
        <v>1167918</v>
      </c>
      <c r="K90" s="7" t="n">
        <v>1167918</v>
      </c>
      <c r="L90" s="17" t="n">
        <v>82.5</v>
      </c>
      <c r="N90" s="7" t="n">
        <v>1318475</v>
      </c>
      <c r="O90" s="17" t="n">
        <v>0.0544</v>
      </c>
      <c r="P90" s="7" t="n">
        <v>1390200</v>
      </c>
      <c r="Q90" s="17" t="n">
        <v>98.2016715293935</v>
      </c>
      <c r="R90" s="17" t="n">
        <v>0</v>
      </c>
      <c r="S90" s="17" t="n">
        <v>0</v>
      </c>
      <c r="T90" s="7" t="n">
        <v>0</v>
      </c>
      <c r="U90" s="7" t="n">
        <v>222282</v>
      </c>
      <c r="V90" s="7" t="n">
        <v>222282</v>
      </c>
      <c r="W90" s="7" t="n">
        <v>0</v>
      </c>
      <c r="X90" s="7" t="n">
        <v>1167918</v>
      </c>
      <c r="Y90" s="17" t="n">
        <v>82.4999998628012</v>
      </c>
      <c r="AA90" s="0" t="n">
        <v>0</v>
      </c>
      <c r="AB90" s="0" t="n">
        <v>0</v>
      </c>
      <c r="AC90" s="0" t="n">
        <v>0</v>
      </c>
      <c r="AD90" s="0" t="n">
        <v>-1.3719882474561E-007</v>
      </c>
    </row>
    <row r="91" customFormat="false" ht="14.5" hidden="false" customHeight="false" outlineLevel="0" collapsed="false">
      <c r="A91" s="0" t="n">
        <v>63</v>
      </c>
      <c r="B91" s="0" t="s">
        <v>81</v>
      </c>
      <c r="C91" s="7" t="n">
        <v>149674900</v>
      </c>
      <c r="D91" s="7" t="n">
        <v>584571.502343044</v>
      </c>
      <c r="E91" s="7" t="n">
        <v>48425000</v>
      </c>
      <c r="F91" s="7" t="n">
        <v>693053.782701904</v>
      </c>
      <c r="G91" s="7" t="n">
        <v>1277625</v>
      </c>
      <c r="H91" s="7" t="n">
        <v>4029768.9141683</v>
      </c>
      <c r="I91" s="17" t="n">
        <v>0.317046715881893</v>
      </c>
      <c r="J91" s="7" t="n">
        <v>3324559</v>
      </c>
      <c r="K91" s="7" t="n">
        <v>1277625</v>
      </c>
      <c r="L91" s="17" t="n">
        <v>31.7</v>
      </c>
      <c r="N91" s="7" t="n">
        <v>1088329</v>
      </c>
      <c r="O91" s="17" t="n">
        <v>0.0238</v>
      </c>
      <c r="P91" s="7" t="n">
        <v>1114231</v>
      </c>
      <c r="Q91" s="17" t="n">
        <v>27.6499974001603</v>
      </c>
      <c r="R91" s="17" t="n">
        <v>4.05000259983974</v>
      </c>
      <c r="S91" s="17" t="n">
        <v>0.01</v>
      </c>
      <c r="T91" s="7" t="n">
        <v>10883</v>
      </c>
      <c r="U91" s="7" t="n">
        <v>0</v>
      </c>
      <c r="V91" s="7" t="n">
        <v>0</v>
      </c>
      <c r="W91" s="7" t="n">
        <v>0</v>
      </c>
      <c r="X91" s="7" t="n">
        <v>1125114</v>
      </c>
      <c r="Y91" s="17" t="n">
        <v>27.9200625138628</v>
      </c>
      <c r="AA91" s="0" t="n">
        <v>-163394</v>
      </c>
      <c r="AB91" s="0" t="n">
        <v>-152511</v>
      </c>
      <c r="AC91" s="0" t="n">
        <v>0</v>
      </c>
      <c r="AD91" s="0" t="n">
        <v>-3.77993748613716</v>
      </c>
    </row>
    <row r="92" customFormat="false" ht="14.5" hidden="false" customHeight="false" outlineLevel="0" collapsed="false">
      <c r="A92" s="0" t="n">
        <v>64</v>
      </c>
      <c r="B92" s="0" t="s">
        <v>82</v>
      </c>
      <c r="C92" s="7" t="n">
        <v>1853848200</v>
      </c>
      <c r="D92" s="7" t="n">
        <v>7240404.55273362</v>
      </c>
      <c r="E92" s="7" t="n">
        <v>541547000</v>
      </c>
      <c r="F92" s="7" t="n">
        <v>7750566.79113821</v>
      </c>
      <c r="G92" s="7" t="n">
        <v>14990971</v>
      </c>
      <c r="H92" s="7" t="n">
        <v>34438020.57</v>
      </c>
      <c r="I92" s="17" t="n">
        <v>0.435302922522181</v>
      </c>
      <c r="J92" s="7" t="n">
        <v>28411367</v>
      </c>
      <c r="K92" s="7" t="n">
        <v>14990971</v>
      </c>
      <c r="L92" s="17" t="n">
        <v>43.53</v>
      </c>
      <c r="N92" s="7" t="n">
        <v>13217258</v>
      </c>
      <c r="O92" s="17" t="n">
        <v>0.0511</v>
      </c>
      <c r="P92" s="7" t="n">
        <v>13892660</v>
      </c>
      <c r="Q92" s="17" t="n">
        <v>40.3410526216548</v>
      </c>
      <c r="R92" s="17" t="n">
        <v>3.18894737834521</v>
      </c>
      <c r="S92" s="17" t="n">
        <v>0.01</v>
      </c>
      <c r="T92" s="7" t="n">
        <v>132173</v>
      </c>
      <c r="U92" s="7" t="n">
        <v>0</v>
      </c>
      <c r="V92" s="7" t="n">
        <v>0</v>
      </c>
      <c r="W92" s="7" t="n">
        <v>0</v>
      </c>
      <c r="X92" s="7" t="n">
        <v>14024833</v>
      </c>
      <c r="Y92" s="17" t="n">
        <v>40.7248522646434</v>
      </c>
      <c r="AA92" s="0" t="n">
        <v>-1098311</v>
      </c>
      <c r="AB92" s="0" t="n">
        <v>-966138</v>
      </c>
      <c r="AC92" s="0" t="n">
        <v>0</v>
      </c>
      <c r="AD92" s="0" t="n">
        <v>-2.80514773535661</v>
      </c>
    </row>
    <row r="93" customFormat="false" ht="14.5" hidden="false" customHeight="false" outlineLevel="0" collapsed="false">
      <c r="A93" s="0" t="n">
        <v>65</v>
      </c>
      <c r="B93" s="0" t="s">
        <v>83</v>
      </c>
      <c r="C93" s="7" t="n">
        <v>3547050800</v>
      </c>
      <c r="D93" s="7" t="n">
        <v>13853390.3483022</v>
      </c>
      <c r="E93" s="7" t="n">
        <v>1547972000</v>
      </c>
      <c r="F93" s="7" t="n">
        <v>22154421.2724137</v>
      </c>
      <c r="G93" s="7" t="n">
        <v>36007812</v>
      </c>
      <c r="H93" s="7" t="n">
        <v>18026879.0202587</v>
      </c>
      <c r="I93" s="17" t="n">
        <v>1.99745124819078</v>
      </c>
      <c r="J93" s="7" t="n">
        <v>14872175</v>
      </c>
      <c r="K93" s="7" t="n">
        <v>14872175</v>
      </c>
      <c r="L93" s="17" t="n">
        <v>82.5</v>
      </c>
      <c r="N93" s="7" t="n">
        <v>13956055</v>
      </c>
      <c r="O93" s="17" t="n">
        <v>0.0374</v>
      </c>
      <c r="P93" s="7" t="n">
        <v>14478011</v>
      </c>
      <c r="Q93" s="17" t="n">
        <v>80.3134640429412</v>
      </c>
      <c r="R93" s="17" t="n">
        <v>2.18653595705877</v>
      </c>
      <c r="S93" s="17" t="n">
        <v>0</v>
      </c>
      <c r="T93" s="7" t="n">
        <v>0</v>
      </c>
      <c r="U93" s="7" t="n">
        <v>0</v>
      </c>
      <c r="V93" s="7" t="n">
        <v>0</v>
      </c>
      <c r="W93" s="7" t="n">
        <v>394164</v>
      </c>
      <c r="X93" s="7" t="n">
        <v>14872175</v>
      </c>
      <c r="Y93" s="17" t="n">
        <v>82.4999989365134</v>
      </c>
      <c r="AA93" s="0" t="n">
        <v>-394164</v>
      </c>
      <c r="AB93" s="0" t="n">
        <v>0</v>
      </c>
      <c r="AC93" s="0" t="n">
        <v>0</v>
      </c>
      <c r="AD93" s="0" t="n">
        <v>-1.06348657880062E-006</v>
      </c>
    </row>
    <row r="94" customFormat="false" ht="14.5" hidden="false" customHeight="false" outlineLevel="0" collapsed="false">
      <c r="A94" s="0" t="n">
        <v>66</v>
      </c>
      <c r="B94" s="0" t="s">
        <v>84</v>
      </c>
      <c r="C94" s="7" t="n">
        <v>203121700</v>
      </c>
      <c r="D94" s="7" t="n">
        <v>793313.757533649</v>
      </c>
      <c r="E94" s="7" t="n">
        <v>52497000</v>
      </c>
      <c r="F94" s="7" t="n">
        <v>751331.841621101</v>
      </c>
      <c r="G94" s="7" t="n">
        <v>1544646</v>
      </c>
      <c r="H94" s="7" t="n">
        <v>2565115.18612812</v>
      </c>
      <c r="I94" s="17" t="n">
        <v>0.602174127833826</v>
      </c>
      <c r="J94" s="7" t="n">
        <v>2116220</v>
      </c>
      <c r="K94" s="7" t="n">
        <v>1544646</v>
      </c>
      <c r="L94" s="17" t="n">
        <v>60.22</v>
      </c>
      <c r="N94" s="7" t="n">
        <v>1416811</v>
      </c>
      <c r="O94" s="17" t="n">
        <v>0.0474</v>
      </c>
      <c r="P94" s="7" t="n">
        <v>1483968</v>
      </c>
      <c r="Q94" s="17" t="n">
        <v>57.8519049758525</v>
      </c>
      <c r="R94" s="17" t="n">
        <v>2.36809502414749</v>
      </c>
      <c r="S94" s="17" t="n">
        <v>0</v>
      </c>
      <c r="T94" s="7" t="n">
        <v>0</v>
      </c>
      <c r="U94" s="7" t="n">
        <v>0</v>
      </c>
      <c r="V94" s="7" t="n">
        <v>0</v>
      </c>
      <c r="W94" s="7" t="n">
        <v>0</v>
      </c>
      <c r="X94" s="7" t="n">
        <v>1483968</v>
      </c>
      <c r="Y94" s="17" t="n">
        <v>57.8519049758525</v>
      </c>
      <c r="AA94" s="0" t="n">
        <v>-60678</v>
      </c>
      <c r="AB94" s="0" t="n">
        <v>-60678</v>
      </c>
      <c r="AC94" s="0" t="n">
        <v>0</v>
      </c>
      <c r="AD94" s="0" t="n">
        <v>-2.36809502414749</v>
      </c>
    </row>
    <row r="95" customFormat="false" ht="14.5" hidden="false" customHeight="false" outlineLevel="0" collapsed="false">
      <c r="A95" s="0" t="n">
        <v>67</v>
      </c>
      <c r="B95" s="0" t="s">
        <v>85</v>
      </c>
      <c r="C95" s="7" t="n">
        <v>7337635800</v>
      </c>
      <c r="D95" s="7" t="n">
        <v>28657929.8416241</v>
      </c>
      <c r="E95" s="7" t="n">
        <v>4071649000</v>
      </c>
      <c r="F95" s="7" t="n">
        <v>58273035.4421151</v>
      </c>
      <c r="G95" s="7" t="n">
        <v>86930965</v>
      </c>
      <c r="H95" s="7" t="n">
        <v>38590245.5235323</v>
      </c>
      <c r="I95" s="17" t="n">
        <v>2.25266680272842</v>
      </c>
      <c r="J95" s="7" t="n">
        <v>31836953</v>
      </c>
      <c r="K95" s="7" t="n">
        <v>31836953</v>
      </c>
      <c r="L95" s="17" t="n">
        <v>82.5</v>
      </c>
      <c r="N95" s="7" t="n">
        <v>31097056</v>
      </c>
      <c r="O95" s="17" t="n">
        <v>0.039</v>
      </c>
      <c r="P95" s="7" t="n">
        <v>32309841</v>
      </c>
      <c r="Q95" s="17" t="n">
        <v>83.7254092625493</v>
      </c>
      <c r="R95" s="17" t="n">
        <v>0</v>
      </c>
      <c r="S95" s="17" t="n">
        <v>0</v>
      </c>
      <c r="T95" s="7" t="n">
        <v>0</v>
      </c>
      <c r="U95" s="7" t="n">
        <v>472888</v>
      </c>
      <c r="V95" s="7" t="n">
        <v>472888</v>
      </c>
      <c r="W95" s="7" t="n">
        <v>0</v>
      </c>
      <c r="X95" s="7" t="n">
        <v>31836953</v>
      </c>
      <c r="Y95" s="17" t="n">
        <v>82.500001148181</v>
      </c>
      <c r="AA95" s="0" t="n">
        <v>0</v>
      </c>
      <c r="AB95" s="0" t="n">
        <v>0</v>
      </c>
      <c r="AC95" s="0" t="n">
        <v>0</v>
      </c>
      <c r="AD95" s="0" t="n">
        <v>1.14818101337733E-006</v>
      </c>
    </row>
    <row r="96" customFormat="false" ht="14.5" hidden="false" customHeight="false" outlineLevel="0" collapsed="false">
      <c r="A96" s="0" t="n">
        <v>68</v>
      </c>
      <c r="B96" s="0" t="s">
        <v>86</v>
      </c>
      <c r="C96" s="7" t="n">
        <v>298724500</v>
      </c>
      <c r="D96" s="7" t="n">
        <v>1166700.82793892</v>
      </c>
      <c r="E96" s="7" t="n">
        <v>84070000</v>
      </c>
      <c r="F96" s="7" t="n">
        <v>1203201.47675269</v>
      </c>
      <c r="G96" s="7" t="n">
        <v>2369902</v>
      </c>
      <c r="H96" s="7" t="n">
        <v>2365823.19503473</v>
      </c>
      <c r="I96" s="17" t="n">
        <v>1.00172405316417</v>
      </c>
      <c r="J96" s="7" t="n">
        <v>1951804</v>
      </c>
      <c r="K96" s="7" t="n">
        <v>1951804</v>
      </c>
      <c r="L96" s="17" t="n">
        <v>82.5</v>
      </c>
      <c r="N96" s="7" t="n">
        <v>1923294</v>
      </c>
      <c r="O96" s="17" t="n">
        <v>0.0503</v>
      </c>
      <c r="P96" s="7" t="n">
        <v>2020036</v>
      </c>
      <c r="Q96" s="17" t="n">
        <v>85.3840643814612</v>
      </c>
      <c r="R96" s="17" t="n">
        <v>0</v>
      </c>
      <c r="S96" s="17" t="n">
        <v>0</v>
      </c>
      <c r="T96" s="7" t="n">
        <v>0</v>
      </c>
      <c r="U96" s="7" t="n">
        <v>68232</v>
      </c>
      <c r="V96" s="7" t="n">
        <v>68232</v>
      </c>
      <c r="W96" s="7" t="n">
        <v>0</v>
      </c>
      <c r="X96" s="7" t="n">
        <v>1951804</v>
      </c>
      <c r="Y96" s="17" t="n">
        <v>82.4999942555447</v>
      </c>
      <c r="AA96" s="0" t="n">
        <v>0</v>
      </c>
      <c r="AB96" s="0" t="n">
        <v>0</v>
      </c>
      <c r="AC96" s="0" t="n">
        <v>0</v>
      </c>
      <c r="AD96" s="0" t="n">
        <v>-5.74445525103329E-006</v>
      </c>
    </row>
    <row r="97" customFormat="false" ht="14.5" hidden="false" customHeight="false" outlineLevel="0" collapsed="false">
      <c r="A97" s="0" t="n">
        <v>69</v>
      </c>
      <c r="B97" s="0" t="s">
        <v>87</v>
      </c>
      <c r="C97" s="7" t="n">
        <v>153578200</v>
      </c>
      <c r="D97" s="7" t="n">
        <v>599816.262453762</v>
      </c>
      <c r="E97" s="7" t="n">
        <v>53063000</v>
      </c>
      <c r="F97" s="7" t="n">
        <v>759432.377315666</v>
      </c>
      <c r="G97" s="7" t="n">
        <v>1359249</v>
      </c>
      <c r="H97" s="7" t="n">
        <v>794226.720595339</v>
      </c>
      <c r="I97" s="17" t="n">
        <v>1.71141182329037</v>
      </c>
      <c r="J97" s="7" t="n">
        <v>655237</v>
      </c>
      <c r="K97" s="7" t="n">
        <v>655237</v>
      </c>
      <c r="L97" s="17" t="n">
        <v>82.5</v>
      </c>
      <c r="N97" s="7" t="n">
        <v>650414</v>
      </c>
      <c r="O97" s="17" t="n">
        <v>0.0346</v>
      </c>
      <c r="P97" s="7" t="n">
        <v>672918</v>
      </c>
      <c r="Q97" s="17" t="n">
        <v>84.7261849230648</v>
      </c>
      <c r="R97" s="17" t="n">
        <v>0</v>
      </c>
      <c r="S97" s="17" t="n">
        <v>0</v>
      </c>
      <c r="T97" s="7" t="n">
        <v>0</v>
      </c>
      <c r="U97" s="7" t="n">
        <v>17681</v>
      </c>
      <c r="V97" s="7" t="n">
        <v>17681</v>
      </c>
      <c r="W97" s="7" t="n">
        <v>0</v>
      </c>
      <c r="X97" s="7" t="n">
        <v>655237</v>
      </c>
      <c r="Y97" s="17" t="n">
        <v>82.4999943981796</v>
      </c>
      <c r="AA97" s="0" t="n">
        <v>0</v>
      </c>
      <c r="AB97" s="0" t="n">
        <v>0</v>
      </c>
      <c r="AC97" s="0" t="n">
        <v>0</v>
      </c>
      <c r="AD97" s="0" t="n">
        <v>-5.60182040487689E-006</v>
      </c>
    </row>
    <row r="98" customFormat="false" ht="14.5" hidden="false" customHeight="false" outlineLevel="0" collapsed="false">
      <c r="A98" s="0" t="n">
        <v>70</v>
      </c>
      <c r="B98" s="0" t="s">
        <v>88</v>
      </c>
      <c r="C98" s="7" t="n">
        <v>732087000</v>
      </c>
      <c r="D98" s="7" t="n">
        <v>2859244.91972811</v>
      </c>
      <c r="E98" s="7" t="n">
        <v>247394000</v>
      </c>
      <c r="F98" s="7" t="n">
        <v>3540678.31735167</v>
      </c>
      <c r="G98" s="7" t="n">
        <v>6399923</v>
      </c>
      <c r="H98" s="7" t="n">
        <v>13379259.6452281</v>
      </c>
      <c r="I98" s="17" t="n">
        <v>0.478346572957243</v>
      </c>
      <c r="J98" s="7" t="n">
        <v>11037889</v>
      </c>
      <c r="K98" s="7" t="n">
        <v>6399923</v>
      </c>
      <c r="L98" s="17" t="n">
        <v>47.83</v>
      </c>
      <c r="N98" s="7" t="n">
        <v>5875937</v>
      </c>
      <c r="O98" s="17" t="n">
        <v>0.0355</v>
      </c>
      <c r="P98" s="7" t="n">
        <v>6084533</v>
      </c>
      <c r="Q98" s="17" t="n">
        <v>45.4773519711917</v>
      </c>
      <c r="R98" s="17" t="n">
        <v>2.3526480288083</v>
      </c>
      <c r="S98" s="17" t="n">
        <v>0</v>
      </c>
      <c r="T98" s="7" t="n">
        <v>0</v>
      </c>
      <c r="U98" s="7" t="n">
        <v>0</v>
      </c>
      <c r="V98" s="7" t="n">
        <v>0</v>
      </c>
      <c r="W98" s="7" t="n">
        <v>0</v>
      </c>
      <c r="X98" s="7" t="n">
        <v>6084533</v>
      </c>
      <c r="Y98" s="17" t="n">
        <v>45.4773519711917</v>
      </c>
      <c r="AA98" s="0" t="n">
        <v>-315390</v>
      </c>
      <c r="AB98" s="0" t="n">
        <v>-315390</v>
      </c>
      <c r="AC98" s="0" t="n">
        <v>0</v>
      </c>
      <c r="AD98" s="0" t="n">
        <v>-2.3526480288083</v>
      </c>
    </row>
    <row r="99" customFormat="false" ht="14.5" hidden="false" customHeight="false" outlineLevel="0" collapsed="false">
      <c r="A99" s="0" t="n">
        <v>71</v>
      </c>
      <c r="B99" s="0" t="s">
        <v>89</v>
      </c>
      <c r="C99" s="7" t="n">
        <v>6417792300</v>
      </c>
      <c r="D99" s="7" t="n">
        <v>25065381.6139955</v>
      </c>
      <c r="E99" s="7" t="n">
        <v>1676555000</v>
      </c>
      <c r="F99" s="7" t="n">
        <v>23994688.3770323</v>
      </c>
      <c r="G99" s="7" t="n">
        <v>49060070</v>
      </c>
      <c r="H99" s="7" t="n">
        <v>49170689.7459595</v>
      </c>
      <c r="I99" s="17" t="n">
        <v>0.997750290945052</v>
      </c>
      <c r="J99" s="7" t="n">
        <v>40565819</v>
      </c>
      <c r="K99" s="7" t="n">
        <v>40565819</v>
      </c>
      <c r="L99" s="17" t="n">
        <v>82.5</v>
      </c>
      <c r="N99" s="7" t="n">
        <v>36825830</v>
      </c>
      <c r="O99" s="17" t="n">
        <v>0.0418</v>
      </c>
      <c r="P99" s="7" t="n">
        <v>38365150</v>
      </c>
      <c r="Q99" s="17" t="n">
        <v>78.0244291837549</v>
      </c>
      <c r="R99" s="17" t="n">
        <v>4.47557081624512</v>
      </c>
      <c r="S99" s="17" t="n">
        <v>0.01</v>
      </c>
      <c r="T99" s="7" t="n">
        <v>368258</v>
      </c>
      <c r="U99" s="7" t="n">
        <v>0</v>
      </c>
      <c r="V99" s="7" t="n">
        <v>0</v>
      </c>
      <c r="W99" s="7" t="n">
        <v>0</v>
      </c>
      <c r="X99" s="7" t="n">
        <v>38733408</v>
      </c>
      <c r="Y99" s="17" t="n">
        <v>78.7733672236779</v>
      </c>
      <c r="AA99" s="0" t="n">
        <v>-2200669</v>
      </c>
      <c r="AB99" s="0" t="n">
        <v>-1832411</v>
      </c>
      <c r="AC99" s="0" t="n">
        <v>0</v>
      </c>
      <c r="AD99" s="0" t="n">
        <v>-3.72663277632215</v>
      </c>
    </row>
    <row r="100" customFormat="false" ht="14.5" hidden="false" customHeight="false" outlineLevel="0" collapsed="false">
      <c r="A100" s="0" t="n">
        <v>72</v>
      </c>
      <c r="B100" s="0" t="s">
        <v>90</v>
      </c>
      <c r="C100" s="7" t="n">
        <v>6798935400</v>
      </c>
      <c r="D100" s="7" t="n">
        <v>26553977.1939805</v>
      </c>
      <c r="E100" s="7" t="n">
        <v>1647371000</v>
      </c>
      <c r="F100" s="7" t="n">
        <v>23577009.872244</v>
      </c>
      <c r="G100" s="7" t="n">
        <v>50130987</v>
      </c>
      <c r="H100" s="7" t="n">
        <v>52407705.0485535</v>
      </c>
      <c r="I100" s="17" t="n">
        <v>0.956557570180868</v>
      </c>
      <c r="J100" s="7" t="n">
        <v>43236357</v>
      </c>
      <c r="K100" s="7" t="n">
        <v>43236357</v>
      </c>
      <c r="L100" s="17" t="n">
        <v>82.5</v>
      </c>
      <c r="N100" s="7" t="n">
        <v>40917000</v>
      </c>
      <c r="O100" s="17" t="n">
        <v>0.0368</v>
      </c>
      <c r="P100" s="7" t="n">
        <v>42422746</v>
      </c>
      <c r="Q100" s="17" t="n">
        <v>80.9475361699145</v>
      </c>
      <c r="R100" s="17" t="n">
        <v>1.55246383008547</v>
      </c>
      <c r="S100" s="17" t="n">
        <v>0</v>
      </c>
      <c r="T100" s="7" t="n">
        <v>0</v>
      </c>
      <c r="U100" s="7" t="n">
        <v>0</v>
      </c>
      <c r="V100" s="7" t="n">
        <v>0</v>
      </c>
      <c r="W100" s="7" t="n">
        <v>0</v>
      </c>
      <c r="X100" s="7" t="n">
        <v>42422746</v>
      </c>
      <c r="Y100" s="17" t="n">
        <v>80.9475361699145</v>
      </c>
      <c r="AA100" s="0" t="n">
        <v>-813611</v>
      </c>
      <c r="AB100" s="0" t="n">
        <v>-813611</v>
      </c>
      <c r="AC100" s="0" t="n">
        <v>0</v>
      </c>
      <c r="AD100" s="0" t="n">
        <v>-1.55246383008547</v>
      </c>
    </row>
    <row r="101" customFormat="false" ht="14.5" hidden="false" customHeight="false" outlineLevel="0" collapsed="false">
      <c r="A101" s="0" t="n">
        <v>73</v>
      </c>
      <c r="B101" s="0" t="s">
        <v>91</v>
      </c>
      <c r="C101" s="7" t="n">
        <v>6593838900</v>
      </c>
      <c r="D101" s="7" t="n">
        <v>25752950.6415639</v>
      </c>
      <c r="E101" s="7" t="n">
        <v>1947076000</v>
      </c>
      <c r="F101" s="7" t="n">
        <v>27866358.01772</v>
      </c>
      <c r="G101" s="7" t="n">
        <v>53619309</v>
      </c>
      <c r="H101" s="7" t="n">
        <v>41593900.3880592</v>
      </c>
      <c r="I101" s="17" t="n">
        <v>1.28911471393034</v>
      </c>
      <c r="J101" s="7" t="n">
        <v>34314968</v>
      </c>
      <c r="K101" s="7" t="n">
        <v>34314968</v>
      </c>
      <c r="L101" s="17" t="n">
        <v>82.5</v>
      </c>
      <c r="N101" s="7" t="n">
        <v>29620340</v>
      </c>
      <c r="O101" s="17" t="n">
        <v>0.0341</v>
      </c>
      <c r="P101" s="7" t="n">
        <v>30630394</v>
      </c>
      <c r="Q101" s="17" t="n">
        <v>73.6415525214688</v>
      </c>
      <c r="R101" s="17" t="n">
        <v>8.8584474785312</v>
      </c>
      <c r="S101" s="17" t="n">
        <v>0.02</v>
      </c>
      <c r="T101" s="7" t="n">
        <v>592407</v>
      </c>
      <c r="U101" s="7" t="n">
        <v>0</v>
      </c>
      <c r="V101" s="7" t="n">
        <v>0</v>
      </c>
      <c r="W101" s="7" t="n">
        <v>0</v>
      </c>
      <c r="X101" s="7" t="n">
        <v>31222801</v>
      </c>
      <c r="Y101" s="17" t="n">
        <v>75.065816643066</v>
      </c>
      <c r="AA101" s="0" t="n">
        <v>-3684574</v>
      </c>
      <c r="AB101" s="0" t="n">
        <v>-3092167</v>
      </c>
      <c r="AC101" s="0" t="n">
        <v>0</v>
      </c>
      <c r="AD101" s="0" t="n">
        <v>-7.43418335693401</v>
      </c>
    </row>
    <row r="102" customFormat="false" ht="14.5" hidden="false" customHeight="false" outlineLevel="0" collapsed="false">
      <c r="A102" s="0" t="n">
        <v>74</v>
      </c>
      <c r="B102" s="0" t="s">
        <v>92</v>
      </c>
      <c r="C102" s="7" t="n">
        <v>869370900</v>
      </c>
      <c r="D102" s="7" t="n">
        <v>3395422.03205965</v>
      </c>
      <c r="E102" s="7" t="n">
        <v>279111000</v>
      </c>
      <c r="F102" s="7" t="n">
        <v>3994608.8661582</v>
      </c>
      <c r="G102" s="7" t="n">
        <v>7390031</v>
      </c>
      <c r="H102" s="7" t="n">
        <v>7435858.08216341</v>
      </c>
      <c r="I102" s="17" t="n">
        <v>0.993837014954154</v>
      </c>
      <c r="J102" s="7" t="n">
        <v>6134583</v>
      </c>
      <c r="K102" s="7" t="n">
        <v>6134583</v>
      </c>
      <c r="L102" s="17" t="n">
        <v>82.5</v>
      </c>
      <c r="N102" s="7" t="n">
        <v>5888626</v>
      </c>
      <c r="O102" s="17" t="n">
        <v>0.0489</v>
      </c>
      <c r="P102" s="7" t="n">
        <v>6176580</v>
      </c>
      <c r="Q102" s="17" t="n">
        <v>83.0647913361328</v>
      </c>
      <c r="R102" s="17" t="n">
        <v>0</v>
      </c>
      <c r="S102" s="17" t="n">
        <v>0</v>
      </c>
      <c r="T102" s="7" t="n">
        <v>0</v>
      </c>
      <c r="U102" s="7" t="n">
        <v>41997</v>
      </c>
      <c r="V102" s="7" t="n">
        <v>41997</v>
      </c>
      <c r="W102" s="7" t="n">
        <v>0</v>
      </c>
      <c r="X102" s="7" t="n">
        <v>6134583</v>
      </c>
      <c r="Y102" s="17" t="n">
        <v>82.5000011056584</v>
      </c>
      <c r="AA102" s="0" t="n">
        <v>0</v>
      </c>
      <c r="AB102" s="0" t="n">
        <v>0</v>
      </c>
      <c r="AC102" s="0" t="n">
        <v>0</v>
      </c>
      <c r="AD102" s="0" t="n">
        <v>1.1056583844038E-006</v>
      </c>
    </row>
    <row r="103" customFormat="false" ht="14.5" hidden="false" customHeight="false" outlineLevel="0" collapsed="false">
      <c r="A103" s="0" t="n">
        <v>75</v>
      </c>
      <c r="B103" s="0" t="s">
        <v>93</v>
      </c>
      <c r="C103" s="7" t="n">
        <v>8912902400</v>
      </c>
      <c r="D103" s="7" t="n">
        <v>34810303.8398885</v>
      </c>
      <c r="E103" s="7" t="n">
        <v>820126000</v>
      </c>
      <c r="F103" s="7" t="n">
        <v>11737561.7262195</v>
      </c>
      <c r="G103" s="7" t="n">
        <v>46547866</v>
      </c>
      <c r="H103" s="7" t="n">
        <v>17403948.2802096</v>
      </c>
      <c r="I103" s="17" t="n">
        <v>2.67455782162549</v>
      </c>
      <c r="J103" s="7" t="n">
        <v>14358257</v>
      </c>
      <c r="K103" s="7" t="n">
        <v>14358257</v>
      </c>
      <c r="L103" s="17" t="n">
        <v>82.5</v>
      </c>
      <c r="N103" s="7" t="n">
        <v>13779891</v>
      </c>
      <c r="O103" s="17" t="n">
        <v>0.0685</v>
      </c>
      <c r="P103" s="7" t="n">
        <v>14723814</v>
      </c>
      <c r="Q103" s="17" t="n">
        <v>84.6004237828194</v>
      </c>
      <c r="R103" s="17" t="n">
        <v>0</v>
      </c>
      <c r="S103" s="17" t="n">
        <v>0</v>
      </c>
      <c r="T103" s="7" t="n">
        <v>0</v>
      </c>
      <c r="U103" s="7" t="n">
        <v>365557</v>
      </c>
      <c r="V103" s="7" t="n">
        <v>365557</v>
      </c>
      <c r="W103" s="7" t="n">
        <v>0</v>
      </c>
      <c r="X103" s="7" t="n">
        <v>14358257</v>
      </c>
      <c r="Y103" s="17" t="n">
        <v>82.4999980971394</v>
      </c>
      <c r="AA103" s="0" t="n">
        <v>0</v>
      </c>
      <c r="AB103" s="0" t="n">
        <v>0</v>
      </c>
      <c r="AC103" s="0" t="n">
        <v>0</v>
      </c>
      <c r="AD103" s="0" t="n">
        <v>-1.90286064594147E-006</v>
      </c>
    </row>
    <row r="104" customFormat="false" ht="14.5" hidden="false" customHeight="false" outlineLevel="0" collapsed="false">
      <c r="A104" s="0" t="n">
        <v>76</v>
      </c>
      <c r="B104" s="0" t="s">
        <v>94</v>
      </c>
      <c r="C104" s="7" t="n">
        <v>1314856400</v>
      </c>
      <c r="D104" s="7" t="n">
        <v>5135313.81088858</v>
      </c>
      <c r="E104" s="7" t="n">
        <v>349022000</v>
      </c>
      <c r="F104" s="7" t="n">
        <v>4995168.1434421</v>
      </c>
      <c r="G104" s="7" t="n">
        <v>10130482</v>
      </c>
      <c r="H104" s="7" t="n">
        <v>18052022.6899614</v>
      </c>
      <c r="I104" s="17" t="n">
        <v>0.561182653821585</v>
      </c>
      <c r="J104" s="7" t="n">
        <v>14892919</v>
      </c>
      <c r="K104" s="7" t="n">
        <v>10130482</v>
      </c>
      <c r="L104" s="17" t="n">
        <v>56.12</v>
      </c>
      <c r="N104" s="7" t="n">
        <v>8745483</v>
      </c>
      <c r="O104" s="17" t="n">
        <v>0.0437</v>
      </c>
      <c r="P104" s="7" t="n">
        <v>9127661</v>
      </c>
      <c r="Q104" s="17" t="n">
        <v>50.5630928830808</v>
      </c>
      <c r="R104" s="17" t="n">
        <v>5.55690711691922</v>
      </c>
      <c r="S104" s="17" t="n">
        <v>0.01</v>
      </c>
      <c r="T104" s="7" t="n">
        <v>87455</v>
      </c>
      <c r="U104" s="7" t="n">
        <v>0</v>
      </c>
      <c r="V104" s="7" t="n">
        <v>0</v>
      </c>
      <c r="W104" s="7" t="n">
        <v>0</v>
      </c>
      <c r="X104" s="7" t="n">
        <v>9215116</v>
      </c>
      <c r="Y104" s="17" t="n">
        <v>51.0475538296573</v>
      </c>
      <c r="AA104" s="0" t="n">
        <v>-1002821</v>
      </c>
      <c r="AB104" s="0" t="n">
        <v>-915366</v>
      </c>
      <c r="AC104" s="0" t="n">
        <v>0</v>
      </c>
      <c r="AD104" s="0" t="n">
        <v>-5.07244617034267</v>
      </c>
    </row>
    <row r="105" customFormat="false" ht="14.5" hidden="false" customHeight="false" outlineLevel="0" collapsed="false">
      <c r="A105" s="0" t="n">
        <v>77</v>
      </c>
      <c r="B105" s="0" t="s">
        <v>95</v>
      </c>
      <c r="C105" s="7" t="n">
        <v>1302158500</v>
      </c>
      <c r="D105" s="7" t="n">
        <v>5085720.78975009</v>
      </c>
      <c r="E105" s="7" t="n">
        <v>438813000</v>
      </c>
      <c r="F105" s="7" t="n">
        <v>6280248.00307218</v>
      </c>
      <c r="G105" s="7" t="n">
        <v>11365969</v>
      </c>
      <c r="H105" s="7" t="n">
        <v>16678623.7362297</v>
      </c>
      <c r="I105" s="17" t="n">
        <v>0.681469237495332</v>
      </c>
      <c r="J105" s="7" t="n">
        <v>13759865</v>
      </c>
      <c r="K105" s="7" t="n">
        <v>11365969</v>
      </c>
      <c r="L105" s="17" t="n">
        <v>68.15</v>
      </c>
      <c r="N105" s="7" t="n">
        <v>9714500</v>
      </c>
      <c r="O105" s="17" t="n">
        <v>0.0573</v>
      </c>
      <c r="P105" s="7" t="n">
        <v>10271141</v>
      </c>
      <c r="Q105" s="17" t="n">
        <v>61.582665107366</v>
      </c>
      <c r="R105" s="17" t="n">
        <v>6.56733489263399</v>
      </c>
      <c r="S105" s="17" t="n">
        <v>0.01</v>
      </c>
      <c r="T105" s="7" t="n">
        <v>97145</v>
      </c>
      <c r="U105" s="7" t="n">
        <v>0</v>
      </c>
      <c r="V105" s="7" t="n">
        <v>0</v>
      </c>
      <c r="W105" s="7" t="n">
        <v>0</v>
      </c>
      <c r="X105" s="7" t="n">
        <v>10368286</v>
      </c>
      <c r="Y105" s="17" t="n">
        <v>62.1651172421245</v>
      </c>
      <c r="AA105" s="0" t="n">
        <v>-1094828</v>
      </c>
      <c r="AB105" s="0" t="n">
        <v>-997683</v>
      </c>
      <c r="AC105" s="0" t="n">
        <v>0</v>
      </c>
      <c r="AD105" s="0" t="n">
        <v>-5.98488275787555</v>
      </c>
    </row>
    <row r="106" customFormat="false" ht="14.5" hidden="false" customHeight="false" outlineLevel="0" collapsed="false">
      <c r="A106" s="0" t="n">
        <v>78</v>
      </c>
      <c r="B106" s="0" t="s">
        <v>96</v>
      </c>
      <c r="C106" s="7" t="n">
        <v>2854881300</v>
      </c>
      <c r="D106" s="7" t="n">
        <v>11150047.5400489</v>
      </c>
      <c r="E106" s="7" t="n">
        <v>2117733000</v>
      </c>
      <c r="F106" s="7" t="n">
        <v>30308784.0248353</v>
      </c>
      <c r="G106" s="7" t="n">
        <v>41458832</v>
      </c>
      <c r="H106" s="7" t="n">
        <v>14141431.5654489</v>
      </c>
      <c r="I106" s="17" t="n">
        <v>2.93172807916382</v>
      </c>
      <c r="J106" s="7" t="n">
        <v>11666681</v>
      </c>
      <c r="K106" s="7" t="n">
        <v>11666681</v>
      </c>
      <c r="L106" s="17" t="n">
        <v>82.5</v>
      </c>
      <c r="N106" s="7" t="n">
        <v>11620689</v>
      </c>
      <c r="O106" s="17" t="n">
        <v>0.044</v>
      </c>
      <c r="P106" s="7" t="n">
        <v>12131999</v>
      </c>
      <c r="Q106" s="17" t="n">
        <v>85.790458652302</v>
      </c>
      <c r="R106" s="17" t="n">
        <v>0</v>
      </c>
      <c r="S106" s="17" t="n">
        <v>0</v>
      </c>
      <c r="T106" s="7" t="n">
        <v>0</v>
      </c>
      <c r="U106" s="7" t="n">
        <v>465318</v>
      </c>
      <c r="V106" s="7" t="n">
        <v>465318</v>
      </c>
      <c r="W106" s="7" t="n">
        <v>0</v>
      </c>
      <c r="X106" s="7" t="n">
        <v>11666681</v>
      </c>
      <c r="Y106" s="17" t="n">
        <v>82.4999997065692</v>
      </c>
      <c r="AA106" s="0" t="n">
        <v>0</v>
      </c>
      <c r="AB106" s="0" t="n">
        <v>0</v>
      </c>
      <c r="AC106" s="0" t="n">
        <v>0</v>
      </c>
      <c r="AD106" s="0" t="n">
        <v>-2.93430801434624E-007</v>
      </c>
    </row>
    <row r="107" customFormat="false" ht="14.5" hidden="false" customHeight="false" outlineLevel="0" collapsed="false">
      <c r="A107" s="0" t="n">
        <v>79</v>
      </c>
      <c r="B107" s="0" t="s">
        <v>97</v>
      </c>
      <c r="C107" s="7" t="n">
        <v>4790569000</v>
      </c>
      <c r="D107" s="7" t="n">
        <v>18710085.1071757</v>
      </c>
      <c r="E107" s="7" t="n">
        <v>1366275000</v>
      </c>
      <c r="F107" s="7" t="n">
        <v>19553991.8835528</v>
      </c>
      <c r="G107" s="7" t="n">
        <v>38264077</v>
      </c>
      <c r="H107" s="7" t="n">
        <v>65944723.222124</v>
      </c>
      <c r="I107" s="17" t="n">
        <v>0.580244713001732</v>
      </c>
      <c r="J107" s="7" t="n">
        <v>54404397</v>
      </c>
      <c r="K107" s="7" t="n">
        <v>38264077</v>
      </c>
      <c r="L107" s="17" t="n">
        <v>58.02</v>
      </c>
      <c r="N107" s="7" t="n">
        <v>32435218</v>
      </c>
      <c r="O107" s="17" t="n">
        <v>0.032</v>
      </c>
      <c r="P107" s="7" t="n">
        <v>33473145</v>
      </c>
      <c r="Q107" s="17" t="n">
        <v>50.7593987274027</v>
      </c>
      <c r="R107" s="17" t="n">
        <v>7.26060127259734</v>
      </c>
      <c r="S107" s="17" t="n">
        <v>0.01</v>
      </c>
      <c r="T107" s="7" t="n">
        <v>324352</v>
      </c>
      <c r="U107" s="7" t="n">
        <v>0</v>
      </c>
      <c r="V107" s="7" t="n">
        <v>0</v>
      </c>
      <c r="W107" s="7" t="n">
        <v>0</v>
      </c>
      <c r="X107" s="7" t="n">
        <v>33797497</v>
      </c>
      <c r="Y107" s="17" t="n">
        <v>51.2512530929256</v>
      </c>
      <c r="AA107" s="0" t="n">
        <v>-4790932</v>
      </c>
      <c r="AB107" s="0" t="n">
        <v>-4466580</v>
      </c>
      <c r="AC107" s="0" t="n">
        <v>0</v>
      </c>
      <c r="AD107" s="0" t="n">
        <v>-6.76874690707446</v>
      </c>
    </row>
    <row r="108" customFormat="false" ht="14.5" hidden="false" customHeight="false" outlineLevel="0" collapsed="false">
      <c r="A108" s="0" t="n">
        <v>80</v>
      </c>
      <c r="B108" s="0" t="s">
        <v>98</v>
      </c>
      <c r="C108" s="7" t="n">
        <v>1305684900</v>
      </c>
      <c r="D108" s="7" t="n">
        <v>5099493.52616656</v>
      </c>
      <c r="E108" s="7" t="n">
        <v>403891000</v>
      </c>
      <c r="F108" s="7" t="n">
        <v>5780447.81309767</v>
      </c>
      <c r="G108" s="7" t="n">
        <v>10879941</v>
      </c>
      <c r="H108" s="7" t="n">
        <v>24346524.0421443</v>
      </c>
      <c r="I108" s="17" t="n">
        <v>0.446878617299397</v>
      </c>
      <c r="J108" s="7" t="n">
        <v>20085882</v>
      </c>
      <c r="K108" s="7" t="n">
        <v>10879941</v>
      </c>
      <c r="L108" s="17" t="n">
        <v>44.69</v>
      </c>
      <c r="N108" s="7" t="n">
        <v>8369257</v>
      </c>
      <c r="O108" s="17" t="n">
        <v>0.0649</v>
      </c>
      <c r="P108" s="7" t="n">
        <v>8912422</v>
      </c>
      <c r="Q108" s="17" t="n">
        <v>36.6065479596693</v>
      </c>
      <c r="R108" s="17" t="n">
        <v>8.08345204033065</v>
      </c>
      <c r="S108" s="17" t="n">
        <v>0.02</v>
      </c>
      <c r="T108" s="7" t="n">
        <v>167385</v>
      </c>
      <c r="U108" s="7" t="n">
        <v>0</v>
      </c>
      <c r="V108" s="7" t="n">
        <v>0</v>
      </c>
      <c r="W108" s="7" t="n">
        <v>0</v>
      </c>
      <c r="X108" s="7" t="n">
        <v>9079807</v>
      </c>
      <c r="Y108" s="17" t="n">
        <v>37.2940588327215</v>
      </c>
      <c r="AA108" s="0" t="n">
        <v>-1967519</v>
      </c>
      <c r="AB108" s="0" t="n">
        <v>-1800134</v>
      </c>
      <c r="AC108" s="0" t="n">
        <v>0</v>
      </c>
      <c r="AD108" s="0" t="n">
        <v>-7.39594116727849</v>
      </c>
    </row>
    <row r="109" customFormat="false" ht="14.5" hidden="false" customHeight="false" outlineLevel="0" collapsed="false">
      <c r="A109" s="0" t="n">
        <v>81</v>
      </c>
      <c r="B109" s="0" t="s">
        <v>99</v>
      </c>
      <c r="C109" s="7" t="n">
        <v>708127800</v>
      </c>
      <c r="D109" s="7" t="n">
        <v>2765669.67405273</v>
      </c>
      <c r="E109" s="7" t="n">
        <v>253941000</v>
      </c>
      <c r="F109" s="7" t="n">
        <v>3634378.33005894</v>
      </c>
      <c r="G109" s="7" t="n">
        <v>6400048</v>
      </c>
      <c r="H109" s="7" t="n">
        <v>6750893.18193559</v>
      </c>
      <c r="I109" s="17" t="n">
        <v>0.948029812873591</v>
      </c>
      <c r="J109" s="7" t="n">
        <v>5569487</v>
      </c>
      <c r="K109" s="7" t="n">
        <v>5569487</v>
      </c>
      <c r="L109" s="17" t="n">
        <v>82.5</v>
      </c>
      <c r="N109" s="7" t="n">
        <v>5265872</v>
      </c>
      <c r="O109" s="17" t="n">
        <v>0.0387</v>
      </c>
      <c r="P109" s="7" t="n">
        <v>5469661</v>
      </c>
      <c r="Q109" s="17" t="n">
        <v>81.021293813921</v>
      </c>
      <c r="R109" s="17" t="n">
        <v>1.47870618607897</v>
      </c>
      <c r="S109" s="17" t="n">
        <v>0</v>
      </c>
      <c r="T109" s="7" t="n">
        <v>0</v>
      </c>
      <c r="U109" s="7" t="n">
        <v>0</v>
      </c>
      <c r="V109" s="7" t="n">
        <v>0</v>
      </c>
      <c r="W109" s="7" t="n">
        <v>0</v>
      </c>
      <c r="X109" s="7" t="n">
        <v>5469661</v>
      </c>
      <c r="Y109" s="17" t="n">
        <v>81.021293813921</v>
      </c>
      <c r="AA109" s="0" t="n">
        <v>-99826</v>
      </c>
      <c r="AB109" s="0" t="n">
        <v>-99826</v>
      </c>
      <c r="AC109" s="0" t="n">
        <v>0</v>
      </c>
      <c r="AD109" s="0" t="n">
        <v>-1.47870618607897</v>
      </c>
    </row>
    <row r="110" customFormat="false" ht="14.5" hidden="false" customHeight="false" outlineLevel="0" collapsed="false">
      <c r="A110" s="0" t="n">
        <v>82</v>
      </c>
      <c r="B110" s="0" t="s">
        <v>100</v>
      </c>
      <c r="C110" s="7" t="n">
        <v>5389486400</v>
      </c>
      <c r="D110" s="7" t="n">
        <v>21049221.7579929</v>
      </c>
      <c r="E110" s="7" t="n">
        <v>2100585000</v>
      </c>
      <c r="F110" s="7" t="n">
        <v>30063363.554711</v>
      </c>
      <c r="G110" s="7" t="n">
        <v>51112585</v>
      </c>
      <c r="H110" s="7" t="n">
        <v>33652713.4588</v>
      </c>
      <c r="I110" s="17" t="n">
        <v>1.51882507372178</v>
      </c>
      <c r="J110" s="7" t="n">
        <v>27763489</v>
      </c>
      <c r="K110" s="7" t="n">
        <v>27763489</v>
      </c>
      <c r="L110" s="17" t="n">
        <v>82.5</v>
      </c>
      <c r="N110" s="7" t="n">
        <v>26987503</v>
      </c>
      <c r="O110" s="17" t="n">
        <v>0.0363</v>
      </c>
      <c r="P110" s="7" t="n">
        <v>27967149</v>
      </c>
      <c r="Q110" s="17" t="n">
        <v>83.1051826897683</v>
      </c>
      <c r="R110" s="17" t="n">
        <v>0</v>
      </c>
      <c r="S110" s="17" t="n">
        <v>0</v>
      </c>
      <c r="T110" s="7" t="n">
        <v>0</v>
      </c>
      <c r="U110" s="7" t="n">
        <v>203660</v>
      </c>
      <c r="V110" s="7" t="n">
        <v>203660</v>
      </c>
      <c r="W110" s="7" t="n">
        <v>0</v>
      </c>
      <c r="X110" s="7" t="n">
        <v>27763489</v>
      </c>
      <c r="Y110" s="17" t="n">
        <v>82.5000011781814</v>
      </c>
      <c r="AA110" s="0" t="n">
        <v>0</v>
      </c>
      <c r="AB110" s="0" t="n">
        <v>0</v>
      </c>
      <c r="AC110" s="0" t="n">
        <v>0</v>
      </c>
      <c r="AD110" s="0" t="n">
        <v>1.17818136402548E-006</v>
      </c>
    </row>
    <row r="111" customFormat="false" ht="14.5" hidden="false" customHeight="false" outlineLevel="0" collapsed="false">
      <c r="A111" s="0" t="n">
        <v>83</v>
      </c>
      <c r="B111" s="0" t="s">
        <v>101</v>
      </c>
      <c r="C111" s="7" t="n">
        <v>2211733200</v>
      </c>
      <c r="D111" s="7" t="n">
        <v>8638163.10888458</v>
      </c>
      <c r="E111" s="7" t="n">
        <v>612754000</v>
      </c>
      <c r="F111" s="7" t="n">
        <v>8769674.29149659</v>
      </c>
      <c r="G111" s="7" t="n">
        <v>17407837</v>
      </c>
      <c r="H111" s="7" t="n">
        <v>28902881.6069995</v>
      </c>
      <c r="I111" s="17" t="n">
        <v>0.602287247226736</v>
      </c>
      <c r="J111" s="7" t="n">
        <v>23844877</v>
      </c>
      <c r="K111" s="7" t="n">
        <v>17407837</v>
      </c>
      <c r="L111" s="17" t="n">
        <v>60.23</v>
      </c>
      <c r="N111" s="7" t="n">
        <v>15105540</v>
      </c>
      <c r="O111" s="17" t="n">
        <v>0.0461</v>
      </c>
      <c r="P111" s="7" t="n">
        <v>15801905</v>
      </c>
      <c r="Q111" s="17" t="n">
        <v>54.6724206079618</v>
      </c>
      <c r="R111" s="17" t="n">
        <v>5.5575793920382</v>
      </c>
      <c r="S111" s="17" t="n">
        <v>0.01</v>
      </c>
      <c r="T111" s="7" t="n">
        <v>151055</v>
      </c>
      <c r="U111" s="7" t="n">
        <v>0</v>
      </c>
      <c r="V111" s="7" t="n">
        <v>0</v>
      </c>
      <c r="W111" s="7" t="n">
        <v>0</v>
      </c>
      <c r="X111" s="7" t="n">
        <v>15952960</v>
      </c>
      <c r="Y111" s="17" t="n">
        <v>55.1950501576861</v>
      </c>
      <c r="AA111" s="0" t="n">
        <v>-1605932</v>
      </c>
      <c r="AB111" s="0" t="n">
        <v>-1454877</v>
      </c>
      <c r="AC111" s="0" t="n">
        <v>0</v>
      </c>
      <c r="AD111" s="0" t="n">
        <v>-5.03494984231393</v>
      </c>
    </row>
    <row r="112" customFormat="false" ht="14.5" hidden="false" customHeight="false" outlineLevel="0" collapsed="false">
      <c r="A112" s="0" t="n">
        <v>84</v>
      </c>
      <c r="B112" s="0" t="s">
        <v>102</v>
      </c>
      <c r="C112" s="7" t="n">
        <v>319420900</v>
      </c>
      <c r="D112" s="7" t="n">
        <v>1247532.85549392</v>
      </c>
      <c r="E112" s="7" t="n">
        <v>84306000</v>
      </c>
      <c r="F112" s="7" t="n">
        <v>1206579.08527551</v>
      </c>
      <c r="G112" s="7" t="n">
        <v>2454112</v>
      </c>
      <c r="H112" s="7" t="n">
        <v>4207786.02129792</v>
      </c>
      <c r="I112" s="17" t="n">
        <v>0.583231178481602</v>
      </c>
      <c r="J112" s="7" t="n">
        <v>3471423</v>
      </c>
      <c r="K112" s="7" t="n">
        <v>2454112</v>
      </c>
      <c r="L112" s="17" t="n">
        <v>58.32</v>
      </c>
      <c r="N112" s="7" t="n">
        <v>2129815</v>
      </c>
      <c r="O112" s="17" t="n">
        <v>0.0382</v>
      </c>
      <c r="P112" s="7" t="n">
        <v>2211174</v>
      </c>
      <c r="Q112" s="17" t="n">
        <v>52.5495828164272</v>
      </c>
      <c r="R112" s="17" t="n">
        <v>5.77041718357276</v>
      </c>
      <c r="S112" s="17" t="n">
        <v>0.01</v>
      </c>
      <c r="T112" s="7" t="n">
        <v>21298</v>
      </c>
      <c r="U112" s="7" t="n">
        <v>0</v>
      </c>
      <c r="V112" s="7" t="n">
        <v>0</v>
      </c>
      <c r="W112" s="7" t="n">
        <v>0</v>
      </c>
      <c r="X112" s="7" t="n">
        <v>2232472</v>
      </c>
      <c r="Y112" s="17" t="n">
        <v>53.0557397334425</v>
      </c>
      <c r="AA112" s="0" t="n">
        <v>-242938</v>
      </c>
      <c r="AB112" s="0" t="n">
        <v>-221640</v>
      </c>
      <c r="AC112" s="0" t="n">
        <v>0</v>
      </c>
      <c r="AD112" s="0" t="n">
        <v>-5.26426026655751</v>
      </c>
    </row>
    <row r="113" customFormat="false" ht="14.5" hidden="false" customHeight="false" outlineLevel="0" collapsed="false">
      <c r="A113" s="0" t="n">
        <v>85</v>
      </c>
      <c r="B113" s="0" t="s">
        <v>103</v>
      </c>
      <c r="C113" s="7" t="n">
        <v>3597520100</v>
      </c>
      <c r="D113" s="7" t="n">
        <v>14050503.6553644</v>
      </c>
      <c r="E113" s="7" t="n">
        <v>292256000</v>
      </c>
      <c r="F113" s="7" t="n">
        <v>4182738.79849928</v>
      </c>
      <c r="G113" s="7" t="n">
        <v>18233242</v>
      </c>
      <c r="H113" s="7" t="n">
        <v>7069465.13277987</v>
      </c>
      <c r="I113" s="17" t="n">
        <v>2.5791543854507</v>
      </c>
      <c r="J113" s="7" t="n">
        <v>5832309</v>
      </c>
      <c r="K113" s="7" t="n">
        <v>5832309</v>
      </c>
      <c r="L113" s="17" t="n">
        <v>82.5</v>
      </c>
      <c r="N113" s="7" t="n">
        <v>5472129</v>
      </c>
      <c r="O113" s="17" t="n">
        <v>0.0595</v>
      </c>
      <c r="P113" s="7" t="n">
        <v>5797721</v>
      </c>
      <c r="Q113" s="17" t="n">
        <v>82.0107446759584</v>
      </c>
      <c r="R113" s="17" t="n">
        <v>0.489255324041622</v>
      </c>
      <c r="S113" s="17" t="n">
        <v>0</v>
      </c>
      <c r="T113" s="7" t="n">
        <v>0</v>
      </c>
      <c r="U113" s="7" t="n">
        <v>0</v>
      </c>
      <c r="V113" s="7" t="n">
        <v>0</v>
      </c>
      <c r="W113" s="7" t="n">
        <v>34588</v>
      </c>
      <c r="X113" s="7" t="n">
        <v>5832309</v>
      </c>
      <c r="Y113" s="17" t="n">
        <v>82.5000037549745</v>
      </c>
      <c r="AA113" s="0" t="n">
        <v>-34588</v>
      </c>
      <c r="AB113" s="0" t="n">
        <v>0</v>
      </c>
      <c r="AC113" s="0" t="n">
        <v>0</v>
      </c>
      <c r="AD113" s="0" t="n">
        <v>3.7549744433818E-006</v>
      </c>
    </row>
    <row r="114" customFormat="false" ht="14.5" hidden="false" customHeight="false" outlineLevel="0" collapsed="false">
      <c r="A114" s="0" t="n">
        <v>86</v>
      </c>
      <c r="B114" s="0" t="s">
        <v>104</v>
      </c>
      <c r="C114" s="7" t="n">
        <v>1916129500</v>
      </c>
      <c r="D114" s="7" t="n">
        <v>7483650.90271533</v>
      </c>
      <c r="E114" s="7" t="n">
        <v>579418000</v>
      </c>
      <c r="F114" s="7" t="n">
        <v>8292572.77574748</v>
      </c>
      <c r="G114" s="7" t="n">
        <v>15776224</v>
      </c>
      <c r="H114" s="7" t="n">
        <v>23097746.73</v>
      </c>
      <c r="I114" s="17" t="n">
        <v>0.683020044527088</v>
      </c>
      <c r="J114" s="7" t="n">
        <v>19055641</v>
      </c>
      <c r="K114" s="7" t="n">
        <v>15776224</v>
      </c>
      <c r="L114" s="17" t="n">
        <v>68.3</v>
      </c>
      <c r="N114" s="7" t="n">
        <v>13894543</v>
      </c>
      <c r="O114" s="17" t="n">
        <v>0.065</v>
      </c>
      <c r="P114" s="7" t="n">
        <v>14797688</v>
      </c>
      <c r="Q114" s="17" t="n">
        <v>64.065504626823</v>
      </c>
      <c r="R114" s="17" t="n">
        <v>4.23449537317704</v>
      </c>
      <c r="S114" s="17" t="n">
        <v>0.01</v>
      </c>
      <c r="T114" s="7" t="n">
        <v>138945</v>
      </c>
      <c r="U114" s="7" t="n">
        <v>0</v>
      </c>
      <c r="V114" s="7" t="n">
        <v>0</v>
      </c>
      <c r="W114" s="7" t="n">
        <v>0</v>
      </c>
      <c r="X114" s="7" t="n">
        <v>14936633</v>
      </c>
      <c r="Y114" s="17" t="n">
        <v>64.6670568112165</v>
      </c>
      <c r="AA114" s="0" t="n">
        <v>-978536</v>
      </c>
      <c r="AB114" s="0" t="n">
        <v>-839591</v>
      </c>
      <c r="AC114" s="0" t="n">
        <v>0</v>
      </c>
      <c r="AD114" s="0" t="n">
        <v>-3.63294318878351</v>
      </c>
    </row>
    <row r="115" customFormat="false" ht="14.5" hidden="false" customHeight="false" outlineLevel="0" collapsed="false">
      <c r="A115" s="0" t="n">
        <v>87</v>
      </c>
      <c r="B115" s="0" t="s">
        <v>105</v>
      </c>
      <c r="C115" s="7" t="n">
        <v>2311361300</v>
      </c>
      <c r="D115" s="7" t="n">
        <v>9027271.42358921</v>
      </c>
      <c r="E115" s="7" t="n">
        <v>853911000</v>
      </c>
      <c r="F115" s="7" t="n">
        <v>12221089.2853023</v>
      </c>
      <c r="G115" s="7" t="n">
        <v>21248361</v>
      </c>
      <c r="H115" s="7" t="n">
        <v>34416160.82</v>
      </c>
      <c r="I115" s="17" t="n">
        <v>0.617394866066877</v>
      </c>
      <c r="J115" s="7" t="n">
        <v>28393333</v>
      </c>
      <c r="K115" s="7" t="n">
        <v>21248361</v>
      </c>
      <c r="L115" s="17" t="n">
        <v>61.74</v>
      </c>
      <c r="N115" s="7" t="n">
        <v>18843898</v>
      </c>
      <c r="O115" s="17" t="n">
        <v>0.0335</v>
      </c>
      <c r="P115" s="7" t="n">
        <v>19475169</v>
      </c>
      <c r="Q115" s="17" t="n">
        <v>56.5872791618365</v>
      </c>
      <c r="R115" s="17" t="n">
        <v>5.1527208381635</v>
      </c>
      <c r="S115" s="17" t="n">
        <v>0.01</v>
      </c>
      <c r="T115" s="7" t="n">
        <v>188439</v>
      </c>
      <c r="U115" s="7" t="n">
        <v>0</v>
      </c>
      <c r="V115" s="7" t="n">
        <v>0</v>
      </c>
      <c r="W115" s="7" t="n">
        <v>0</v>
      </c>
      <c r="X115" s="7" t="n">
        <v>19663608</v>
      </c>
      <c r="Y115" s="17" t="n">
        <v>57.1348097274494</v>
      </c>
      <c r="AA115" s="0" t="n">
        <v>-1773192</v>
      </c>
      <c r="AB115" s="0" t="n">
        <v>-1584753</v>
      </c>
      <c r="AC115" s="0" t="n">
        <v>0</v>
      </c>
      <c r="AD115" s="0" t="n">
        <v>-4.60519027255057</v>
      </c>
    </row>
    <row r="116" customFormat="false" ht="14.5" hidden="false" customHeight="false" outlineLevel="0" collapsed="false">
      <c r="A116" s="0" t="n">
        <v>88</v>
      </c>
      <c r="B116" s="0" t="s">
        <v>106</v>
      </c>
      <c r="C116" s="7" t="n">
        <v>4412594900</v>
      </c>
      <c r="D116" s="7" t="n">
        <v>17233866.3992711</v>
      </c>
      <c r="E116" s="7" t="n">
        <v>1649668000</v>
      </c>
      <c r="F116" s="7" t="n">
        <v>23609884.3077395</v>
      </c>
      <c r="G116" s="7" t="n">
        <v>40843751</v>
      </c>
      <c r="H116" s="7" t="n">
        <v>46423185.2958395</v>
      </c>
      <c r="I116" s="17" t="n">
        <v>0.879813626310137</v>
      </c>
      <c r="J116" s="7" t="n">
        <v>38299128</v>
      </c>
      <c r="K116" s="7" t="n">
        <v>38299128</v>
      </c>
      <c r="L116" s="17" t="n">
        <v>82.5</v>
      </c>
      <c r="N116" s="7" t="n">
        <v>34739005</v>
      </c>
      <c r="O116" s="17" t="n">
        <v>0.0363</v>
      </c>
      <c r="P116" s="7" t="n">
        <v>36000031</v>
      </c>
      <c r="Q116" s="17" t="n">
        <v>77.5475245194482</v>
      </c>
      <c r="R116" s="17" t="n">
        <v>4.95247548055185</v>
      </c>
      <c r="S116" s="17" t="n">
        <v>0.01</v>
      </c>
      <c r="T116" s="7" t="n">
        <v>347390</v>
      </c>
      <c r="U116" s="7" t="n">
        <v>0</v>
      </c>
      <c r="V116" s="7" t="n">
        <v>0</v>
      </c>
      <c r="W116" s="7" t="n">
        <v>0</v>
      </c>
      <c r="X116" s="7" t="n">
        <v>36347421</v>
      </c>
      <c r="Y116" s="17" t="n">
        <v>78.2958359457025</v>
      </c>
      <c r="AA116" s="0" t="n">
        <v>-2299097</v>
      </c>
      <c r="AB116" s="0" t="n">
        <v>-1951707</v>
      </c>
      <c r="AC116" s="0" t="n">
        <v>0</v>
      </c>
      <c r="AD116" s="0" t="n">
        <v>-4.20416405429751</v>
      </c>
    </row>
    <row r="117" customFormat="false" ht="14.5" hidden="false" customHeight="false" outlineLevel="0" collapsed="false">
      <c r="A117" s="0" t="n">
        <v>89</v>
      </c>
      <c r="B117" s="0" t="s">
        <v>107</v>
      </c>
      <c r="C117" s="7" t="n">
        <v>11072643200</v>
      </c>
      <c r="D117" s="7" t="n">
        <v>43245405.0100083</v>
      </c>
      <c r="E117" s="7" t="n">
        <v>488693000</v>
      </c>
      <c r="F117" s="7" t="n">
        <v>6994125.60103132</v>
      </c>
      <c r="G117" s="7" t="n">
        <v>50239531</v>
      </c>
      <c r="H117" s="7" t="n">
        <v>10676843.895998</v>
      </c>
      <c r="I117" s="17" t="n">
        <v>4.70546647392976</v>
      </c>
      <c r="J117" s="7" t="n">
        <v>8808396</v>
      </c>
      <c r="K117" s="7" t="n">
        <v>8808396</v>
      </c>
      <c r="L117" s="17" t="n">
        <v>82.5</v>
      </c>
      <c r="N117" s="7" t="n">
        <v>8277359</v>
      </c>
      <c r="O117" s="17" t="n">
        <v>0.0383</v>
      </c>
      <c r="P117" s="7" t="n">
        <v>8594382</v>
      </c>
      <c r="Q117" s="17" t="n">
        <v>80.4955292380126</v>
      </c>
      <c r="R117" s="17" t="n">
        <v>2.00447076198741</v>
      </c>
      <c r="S117" s="17" t="n">
        <v>0</v>
      </c>
      <c r="T117" s="7" t="n">
        <v>0</v>
      </c>
      <c r="U117" s="7" t="n">
        <v>0</v>
      </c>
      <c r="V117" s="7" t="n">
        <v>0</v>
      </c>
      <c r="W117" s="7" t="n">
        <v>214014</v>
      </c>
      <c r="X117" s="7" t="n">
        <v>8808396</v>
      </c>
      <c r="Y117" s="17" t="n">
        <v>82.4999979938049</v>
      </c>
      <c r="AA117" s="0" t="n">
        <v>-214014</v>
      </c>
      <c r="AB117" s="0" t="n">
        <v>0</v>
      </c>
      <c r="AC117" s="0" t="n">
        <v>0</v>
      </c>
      <c r="AD117" s="0" t="n">
        <v>-2.00619506074418E-006</v>
      </c>
    </row>
    <row r="118" customFormat="false" ht="14.5" hidden="false" customHeight="false" outlineLevel="0" collapsed="false">
      <c r="A118" s="0" t="n">
        <v>90</v>
      </c>
      <c r="B118" s="0" t="s">
        <v>108</v>
      </c>
      <c r="C118" s="7" t="n">
        <v>616396400</v>
      </c>
      <c r="D118" s="7" t="n">
        <v>2407402.77485967</v>
      </c>
      <c r="E118" s="7" t="n">
        <v>54717000</v>
      </c>
      <c r="F118" s="7" t="n">
        <v>783104.26077646</v>
      </c>
      <c r="G118" s="7" t="n">
        <v>3190507</v>
      </c>
      <c r="H118" s="7" t="n">
        <v>1269627.74681746</v>
      </c>
      <c r="I118" s="17" t="n">
        <v>2.51294681295172</v>
      </c>
      <c r="J118" s="7" t="n">
        <v>1047443</v>
      </c>
      <c r="K118" s="7" t="n">
        <v>1047443</v>
      </c>
      <c r="L118" s="17" t="n">
        <v>82.5</v>
      </c>
      <c r="N118" s="7" t="n">
        <v>1067474</v>
      </c>
      <c r="O118" s="17" t="n">
        <v>0.0429</v>
      </c>
      <c r="P118" s="7" t="n">
        <v>1113269</v>
      </c>
      <c r="Q118" s="17" t="n">
        <v>87.6846778743298</v>
      </c>
      <c r="R118" s="17" t="n">
        <v>0</v>
      </c>
      <c r="S118" s="17" t="n">
        <v>0</v>
      </c>
      <c r="T118" s="7" t="n">
        <v>0</v>
      </c>
      <c r="U118" s="7" t="n">
        <v>65826</v>
      </c>
      <c r="V118" s="7" t="n">
        <v>65826</v>
      </c>
      <c r="W118" s="7" t="n">
        <v>0</v>
      </c>
      <c r="X118" s="7" t="n">
        <v>1047443</v>
      </c>
      <c r="Y118" s="17" t="n">
        <v>82.5000085753952</v>
      </c>
      <c r="AA118" s="0" t="n">
        <v>0</v>
      </c>
      <c r="AB118" s="0" t="n">
        <v>0</v>
      </c>
      <c r="AC118" s="0" t="n">
        <v>0</v>
      </c>
      <c r="AD118" s="0" t="n">
        <v>8.57539519927286E-006</v>
      </c>
    </row>
    <row r="119" customFormat="false" ht="14.5" hidden="false" customHeight="false" outlineLevel="0" collapsed="false">
      <c r="A119" s="0" t="n">
        <v>91</v>
      </c>
      <c r="B119" s="0" t="s">
        <v>109</v>
      </c>
      <c r="C119" s="7" t="n">
        <v>969923800</v>
      </c>
      <c r="D119" s="7" t="n">
        <v>3788142.25313847</v>
      </c>
      <c r="E119" s="7" t="n">
        <v>60012000</v>
      </c>
      <c r="F119" s="7" t="n">
        <v>858885.774032146</v>
      </c>
      <c r="G119" s="7" t="n">
        <v>4647028</v>
      </c>
      <c r="H119" s="7" t="n">
        <v>3346288.9263638</v>
      </c>
      <c r="I119" s="17" t="n">
        <v>1.3887109279143</v>
      </c>
      <c r="J119" s="7" t="n">
        <v>2760688</v>
      </c>
      <c r="K119" s="7" t="n">
        <v>2760688</v>
      </c>
      <c r="L119" s="17" t="n">
        <v>82.5</v>
      </c>
      <c r="N119" s="7" t="n">
        <v>2588960</v>
      </c>
      <c r="O119" s="17" t="n">
        <v>0.0314</v>
      </c>
      <c r="P119" s="7" t="n">
        <v>2670253</v>
      </c>
      <c r="Q119" s="17" t="n">
        <v>79.797443040927</v>
      </c>
      <c r="R119" s="17" t="n">
        <v>2.70255695907296</v>
      </c>
      <c r="S119" s="17" t="n">
        <v>0.01</v>
      </c>
      <c r="T119" s="7" t="n">
        <v>25890</v>
      </c>
      <c r="U119" s="7" t="n">
        <v>0</v>
      </c>
      <c r="V119" s="7" t="n">
        <v>0</v>
      </c>
      <c r="W119" s="7" t="n">
        <v>0</v>
      </c>
      <c r="X119" s="7" t="n">
        <v>2696143</v>
      </c>
      <c r="Y119" s="17" t="n">
        <v>80.5711359458052</v>
      </c>
      <c r="AA119" s="0" t="n">
        <v>-90435</v>
      </c>
      <c r="AB119" s="0" t="n">
        <v>-64545</v>
      </c>
      <c r="AC119" s="0" t="n">
        <v>0</v>
      </c>
      <c r="AD119" s="0" t="n">
        <v>-1.92886405419482</v>
      </c>
    </row>
    <row r="120" customFormat="false" ht="14.5" hidden="false" customHeight="false" outlineLevel="0" collapsed="false">
      <c r="A120" s="0" t="n">
        <v>92</v>
      </c>
      <c r="B120" s="0" t="s">
        <v>110</v>
      </c>
      <c r="C120" s="7" t="n">
        <v>1081249700</v>
      </c>
      <c r="D120" s="7" t="n">
        <v>4222937.59031719</v>
      </c>
      <c r="E120" s="7" t="n">
        <v>465083000</v>
      </c>
      <c r="F120" s="7" t="n">
        <v>6656221.62974392</v>
      </c>
      <c r="G120" s="7" t="n">
        <v>10879159</v>
      </c>
      <c r="H120" s="7" t="n">
        <v>6762492.10074318</v>
      </c>
      <c r="I120" s="17" t="n">
        <v>1.60874997529452</v>
      </c>
      <c r="J120" s="7" t="n">
        <v>5579056</v>
      </c>
      <c r="K120" s="7" t="n">
        <v>5579056</v>
      </c>
      <c r="L120" s="17" t="n">
        <v>82.5</v>
      </c>
      <c r="N120" s="7" t="n">
        <v>5170162</v>
      </c>
      <c r="O120" s="17" t="n">
        <v>0.0411</v>
      </c>
      <c r="P120" s="7" t="n">
        <v>5382656</v>
      </c>
      <c r="Q120" s="17" t="n">
        <v>79.5957454709405</v>
      </c>
      <c r="R120" s="17" t="n">
        <v>2.90425452905954</v>
      </c>
      <c r="S120" s="17" t="n">
        <v>0.01</v>
      </c>
      <c r="T120" s="7" t="n">
        <v>51702</v>
      </c>
      <c r="U120" s="7" t="n">
        <v>0</v>
      </c>
      <c r="V120" s="7" t="n">
        <v>0</v>
      </c>
      <c r="W120" s="7" t="n">
        <v>0</v>
      </c>
      <c r="X120" s="7" t="n">
        <v>5434358</v>
      </c>
      <c r="Y120" s="17" t="n">
        <v>80.3602861052181</v>
      </c>
      <c r="AA120" s="0" t="n">
        <v>-196400</v>
      </c>
      <c r="AB120" s="0" t="n">
        <v>-144698</v>
      </c>
      <c r="AC120" s="0" t="n">
        <v>0</v>
      </c>
      <c r="AD120" s="0" t="n">
        <v>-2.13971389478186</v>
      </c>
    </row>
    <row r="121" customFormat="false" ht="14.5" hidden="false" customHeight="false" outlineLevel="0" collapsed="false">
      <c r="A121" s="0" t="n">
        <v>93</v>
      </c>
      <c r="B121" s="0" t="s">
        <v>111</v>
      </c>
      <c r="C121" s="7" t="n">
        <v>9500450600</v>
      </c>
      <c r="D121" s="7" t="n">
        <v>37105036.8510544</v>
      </c>
      <c r="E121" s="7" t="n">
        <v>1260524000</v>
      </c>
      <c r="F121" s="7" t="n">
        <v>18040494.0916166</v>
      </c>
      <c r="G121" s="7" t="n">
        <v>55145531</v>
      </c>
      <c r="H121" s="7" t="n">
        <v>161811104.85304</v>
      </c>
      <c r="I121" s="17" t="n">
        <v>0.340801893974361</v>
      </c>
      <c r="J121" s="7" t="n">
        <v>133494162</v>
      </c>
      <c r="K121" s="7" t="n">
        <v>55145531</v>
      </c>
      <c r="L121" s="17" t="n">
        <v>34.08</v>
      </c>
      <c r="N121" s="7" t="n">
        <v>40961068</v>
      </c>
      <c r="O121" s="17" t="n">
        <v>0.0578</v>
      </c>
      <c r="P121" s="7" t="n">
        <v>43328618</v>
      </c>
      <c r="Q121" s="17" t="n">
        <v>26.7772833263526</v>
      </c>
      <c r="R121" s="17" t="n">
        <v>7.30271667364741</v>
      </c>
      <c r="S121" s="17" t="n">
        <v>0.01</v>
      </c>
      <c r="T121" s="7" t="n">
        <v>409611</v>
      </c>
      <c r="U121" s="7" t="n">
        <v>0</v>
      </c>
      <c r="V121" s="7" t="n">
        <v>0</v>
      </c>
      <c r="W121" s="7" t="n">
        <v>0</v>
      </c>
      <c r="X121" s="7" t="n">
        <v>43738229</v>
      </c>
      <c r="Y121" s="17" t="n">
        <v>27.0304247905135</v>
      </c>
      <c r="AA121" s="0" t="n">
        <v>-11816913</v>
      </c>
      <c r="AB121" s="0" t="n">
        <v>-11407302</v>
      </c>
      <c r="AC121" s="0" t="n">
        <v>0</v>
      </c>
      <c r="AD121" s="0" t="n">
        <v>-7.04957520948645</v>
      </c>
    </row>
    <row r="122" customFormat="false" ht="14.5" hidden="false" customHeight="false" outlineLevel="0" collapsed="false">
      <c r="A122" s="0" t="n">
        <v>94</v>
      </c>
      <c r="B122" s="0" t="s">
        <v>112</v>
      </c>
      <c r="C122" s="7" t="n">
        <v>2882044000</v>
      </c>
      <c r="D122" s="7" t="n">
        <v>11256134.4012841</v>
      </c>
      <c r="E122" s="7" t="n">
        <v>662456000</v>
      </c>
      <c r="F122" s="7" t="n">
        <v>9481004.37116308</v>
      </c>
      <c r="G122" s="7" t="n">
        <v>20737139</v>
      </c>
      <c r="H122" s="7" t="n">
        <v>28223295.9587494</v>
      </c>
      <c r="I122" s="17" t="n">
        <v>0.734752561511915</v>
      </c>
      <c r="J122" s="7" t="n">
        <v>23284219</v>
      </c>
      <c r="K122" s="7" t="n">
        <v>20737139</v>
      </c>
      <c r="L122" s="17" t="n">
        <v>73.48</v>
      </c>
      <c r="N122" s="7" t="n">
        <v>16724054</v>
      </c>
      <c r="O122" s="17" t="n">
        <v>0.0448</v>
      </c>
      <c r="P122" s="7" t="n">
        <v>17473292</v>
      </c>
      <c r="Q122" s="17" t="n">
        <v>61.9108839220572</v>
      </c>
      <c r="R122" s="17" t="n">
        <v>11.5691160779428</v>
      </c>
      <c r="S122" s="17" t="n">
        <v>0.02</v>
      </c>
      <c r="T122" s="7" t="n">
        <v>334481</v>
      </c>
      <c r="U122" s="7" t="n">
        <v>0</v>
      </c>
      <c r="V122" s="7" t="n">
        <v>0</v>
      </c>
      <c r="W122" s="7" t="n">
        <v>0</v>
      </c>
      <c r="X122" s="7" t="n">
        <v>17807773</v>
      </c>
      <c r="Y122" s="17" t="n">
        <v>63.0960077307324</v>
      </c>
      <c r="AA122" s="0" t="n">
        <v>-3263847</v>
      </c>
      <c r="AB122" s="0" t="n">
        <v>-2929366</v>
      </c>
      <c r="AC122" s="0" t="n">
        <v>0</v>
      </c>
      <c r="AD122" s="0" t="n">
        <v>-10.3839922692676</v>
      </c>
    </row>
    <row r="123" customFormat="false" ht="14.5" hidden="false" customHeight="false" outlineLevel="0" collapsed="false">
      <c r="A123" s="0" t="n">
        <v>95</v>
      </c>
      <c r="B123" s="0" t="s">
        <v>113</v>
      </c>
      <c r="C123" s="7" t="n">
        <v>7843860400</v>
      </c>
      <c r="D123" s="7" t="n">
        <v>30635044.7416174</v>
      </c>
      <c r="E123" s="7" t="n">
        <v>2026895000</v>
      </c>
      <c r="F123" s="7" t="n">
        <v>29008719.6053604</v>
      </c>
      <c r="G123" s="7" t="n">
        <v>59643764</v>
      </c>
      <c r="H123" s="7" t="n">
        <v>267702805.830383</v>
      </c>
      <c r="I123" s="17" t="n">
        <v>0.222798426841258</v>
      </c>
      <c r="J123" s="7" t="n">
        <v>220854815</v>
      </c>
      <c r="K123" s="7" t="n">
        <v>59643764</v>
      </c>
      <c r="L123" s="17" t="n">
        <v>22.28</v>
      </c>
      <c r="N123" s="7" t="n">
        <v>42537361</v>
      </c>
      <c r="O123" s="17" t="n">
        <v>0.0444</v>
      </c>
      <c r="P123" s="7" t="n">
        <v>44426020</v>
      </c>
      <c r="Q123" s="17" t="n">
        <v>16.5952761915198</v>
      </c>
      <c r="R123" s="17" t="n">
        <v>5.68472380848019</v>
      </c>
      <c r="S123" s="17" t="n">
        <v>0.01</v>
      </c>
      <c r="T123" s="7" t="n">
        <v>425374</v>
      </c>
      <c r="U123" s="7" t="n">
        <v>0</v>
      </c>
      <c r="V123" s="7" t="n">
        <v>0</v>
      </c>
      <c r="W123" s="7" t="n">
        <v>0</v>
      </c>
      <c r="X123" s="7" t="n">
        <v>44851394</v>
      </c>
      <c r="Y123" s="17" t="n">
        <v>16.7541740404536</v>
      </c>
      <c r="AA123" s="0" t="n">
        <v>-15217744</v>
      </c>
      <c r="AB123" s="0" t="n">
        <v>-14792370</v>
      </c>
      <c r="AC123" s="0" t="n">
        <v>0</v>
      </c>
      <c r="AD123" s="0" t="n">
        <v>-5.52582595954636</v>
      </c>
    </row>
    <row r="124" customFormat="false" ht="14.5" hidden="false" customHeight="false" outlineLevel="0" collapsed="false">
      <c r="A124" s="0" t="n">
        <v>96</v>
      </c>
      <c r="B124" s="0" t="s">
        <v>114</v>
      </c>
      <c r="C124" s="7" t="n">
        <v>15449979300</v>
      </c>
      <c r="D124" s="7" t="n">
        <v>60341564.3542767</v>
      </c>
      <c r="E124" s="7" t="n">
        <v>2053402000</v>
      </c>
      <c r="F124" s="7" t="n">
        <v>29388085.1524554</v>
      </c>
      <c r="G124" s="7" t="n">
        <v>89729650</v>
      </c>
      <c r="H124" s="7" t="n">
        <v>47533272.5733394</v>
      </c>
      <c r="I124" s="17" t="n">
        <v>1.88772295998672</v>
      </c>
      <c r="J124" s="7" t="n">
        <v>39214950</v>
      </c>
      <c r="K124" s="7" t="n">
        <v>39214950</v>
      </c>
      <c r="L124" s="17" t="n">
        <v>82.5</v>
      </c>
      <c r="N124" s="7" t="n">
        <v>36602682</v>
      </c>
      <c r="O124" s="17" t="n">
        <v>0.0541</v>
      </c>
      <c r="P124" s="7" t="n">
        <v>38582887</v>
      </c>
      <c r="Q124" s="17" t="n">
        <v>81.1702727609807</v>
      </c>
      <c r="R124" s="17" t="n">
        <v>1.32972723901932</v>
      </c>
      <c r="S124" s="17" t="n">
        <v>0</v>
      </c>
      <c r="T124" s="7" t="n">
        <v>0</v>
      </c>
      <c r="U124" s="7" t="n">
        <v>0</v>
      </c>
      <c r="V124" s="7" t="n">
        <v>0</v>
      </c>
      <c r="W124" s="7" t="n">
        <v>632063</v>
      </c>
      <c r="X124" s="7" t="n">
        <v>39214950</v>
      </c>
      <c r="Y124" s="17" t="n">
        <v>82.5000002671708</v>
      </c>
      <c r="AA124" s="0" t="n">
        <v>-632063</v>
      </c>
      <c r="AB124" s="0" t="n">
        <v>0</v>
      </c>
      <c r="AC124" s="0" t="n">
        <v>0</v>
      </c>
      <c r="AD124" s="0" t="n">
        <v>2.67170761958369E-007</v>
      </c>
    </row>
    <row r="125" customFormat="false" ht="14.5" hidden="false" customHeight="false" outlineLevel="0" collapsed="false">
      <c r="A125" s="0" t="n">
        <v>97</v>
      </c>
      <c r="B125" s="0" t="s">
        <v>115</v>
      </c>
      <c r="C125" s="7" t="n">
        <v>3678508500</v>
      </c>
      <c r="D125" s="7" t="n">
        <v>14366812.6067006</v>
      </c>
      <c r="E125" s="7" t="n">
        <v>1057088000</v>
      </c>
      <c r="F125" s="7" t="n">
        <v>15128938.2973421</v>
      </c>
      <c r="G125" s="7" t="n">
        <v>29495751</v>
      </c>
      <c r="H125" s="7" t="n">
        <v>108892707.931429</v>
      </c>
      <c r="I125" s="17" t="n">
        <v>0.270869845743699</v>
      </c>
      <c r="J125" s="7" t="n">
        <v>89836484</v>
      </c>
      <c r="K125" s="7" t="n">
        <v>29495751</v>
      </c>
      <c r="L125" s="17" t="n">
        <v>27.09</v>
      </c>
      <c r="N125" s="7" t="n">
        <v>23611394</v>
      </c>
      <c r="O125" s="17" t="n">
        <v>0.0449</v>
      </c>
      <c r="P125" s="7" t="n">
        <v>24671546</v>
      </c>
      <c r="Q125" s="17" t="n">
        <v>22.6567476084219</v>
      </c>
      <c r="R125" s="17" t="n">
        <v>4.43325239157809</v>
      </c>
      <c r="S125" s="17" t="n">
        <v>0.01</v>
      </c>
      <c r="T125" s="7" t="n">
        <v>236114</v>
      </c>
      <c r="U125" s="7" t="n">
        <v>0</v>
      </c>
      <c r="V125" s="7" t="n">
        <v>0</v>
      </c>
      <c r="W125" s="7" t="n">
        <v>0</v>
      </c>
      <c r="X125" s="7" t="n">
        <v>24907660</v>
      </c>
      <c r="Y125" s="17" t="n">
        <v>22.8735793912707</v>
      </c>
      <c r="AA125" s="0" t="n">
        <v>-4824205</v>
      </c>
      <c r="AB125" s="0" t="n">
        <v>-4588091</v>
      </c>
      <c r="AC125" s="0" t="n">
        <v>0</v>
      </c>
      <c r="AD125" s="0" t="n">
        <v>-4.21642060872934</v>
      </c>
    </row>
    <row r="126" customFormat="false" ht="14.5" hidden="false" customHeight="false" outlineLevel="0" collapsed="false">
      <c r="A126" s="0" t="n">
        <v>98</v>
      </c>
      <c r="B126" s="0" t="s">
        <v>116</v>
      </c>
      <c r="C126" s="7" t="n">
        <v>185906300</v>
      </c>
      <c r="D126" s="7" t="n">
        <v>726077.151787218</v>
      </c>
      <c r="E126" s="7" t="n">
        <v>16498000</v>
      </c>
      <c r="F126" s="7" t="n">
        <v>236117.734786082</v>
      </c>
      <c r="G126" s="7" t="n">
        <v>962195</v>
      </c>
      <c r="H126" s="7" t="n">
        <v>1566636.00409515</v>
      </c>
      <c r="I126" s="17" t="n">
        <v>0.614179041899231</v>
      </c>
      <c r="J126" s="7" t="n">
        <v>1292475</v>
      </c>
      <c r="K126" s="7" t="n">
        <v>962195</v>
      </c>
      <c r="L126" s="17" t="n">
        <v>61.42</v>
      </c>
      <c r="N126" s="7" t="n">
        <v>748953</v>
      </c>
      <c r="O126" s="17" t="n">
        <v>0.0438</v>
      </c>
      <c r="P126" s="7" t="n">
        <v>781757</v>
      </c>
      <c r="Q126" s="17" t="n">
        <v>49.9003596212844</v>
      </c>
      <c r="R126" s="17" t="n">
        <v>11.5196403787156</v>
      </c>
      <c r="S126" s="17" t="n">
        <v>0.02</v>
      </c>
      <c r="T126" s="7" t="n">
        <v>14979</v>
      </c>
      <c r="U126" s="7" t="n">
        <v>0</v>
      </c>
      <c r="V126" s="7" t="n">
        <v>0</v>
      </c>
      <c r="W126" s="7" t="n">
        <v>0</v>
      </c>
      <c r="X126" s="7" t="n">
        <v>796736</v>
      </c>
      <c r="Y126" s="17" t="n">
        <v>50.8564847174041</v>
      </c>
      <c r="AA126" s="0" t="n">
        <v>-180438</v>
      </c>
      <c r="AB126" s="0" t="n">
        <v>-165459</v>
      </c>
      <c r="AC126" s="0" t="n">
        <v>0</v>
      </c>
      <c r="AD126" s="0" t="n">
        <v>-10.563515282596</v>
      </c>
    </row>
    <row r="127" customFormat="false" ht="14.5" hidden="false" customHeight="false" outlineLevel="0" collapsed="false">
      <c r="A127" s="0" t="n">
        <v>99</v>
      </c>
      <c r="B127" s="0" t="s">
        <v>117</v>
      </c>
      <c r="C127" s="7" t="n">
        <v>3825226800</v>
      </c>
      <c r="D127" s="7" t="n">
        <v>14939836.7881246</v>
      </c>
      <c r="E127" s="7" t="n">
        <v>1381591000</v>
      </c>
      <c r="F127" s="7" t="n">
        <v>19773192.9519237</v>
      </c>
      <c r="G127" s="7" t="n">
        <v>34713030</v>
      </c>
      <c r="H127" s="7" t="n">
        <v>36787810.6931327</v>
      </c>
      <c r="I127" s="17" t="n">
        <v>0.943601408889494</v>
      </c>
      <c r="J127" s="7" t="n">
        <v>30349944</v>
      </c>
      <c r="K127" s="7" t="n">
        <v>30349944</v>
      </c>
      <c r="L127" s="17" t="n">
        <v>82.5</v>
      </c>
      <c r="N127" s="7" t="n">
        <v>28240512</v>
      </c>
      <c r="O127" s="17" t="n">
        <v>0.0358</v>
      </c>
      <c r="P127" s="7" t="n">
        <v>29251522</v>
      </c>
      <c r="Q127" s="17" t="n">
        <v>79.5141690925915</v>
      </c>
      <c r="R127" s="17" t="n">
        <v>2.9858309074085</v>
      </c>
      <c r="S127" s="17" t="n">
        <v>0.01</v>
      </c>
      <c r="T127" s="7" t="n">
        <v>282405</v>
      </c>
      <c r="U127" s="7" t="n">
        <v>0</v>
      </c>
      <c r="V127" s="7" t="n">
        <v>0</v>
      </c>
      <c r="W127" s="7" t="n">
        <v>0</v>
      </c>
      <c r="X127" s="7" t="n">
        <v>29533927</v>
      </c>
      <c r="Y127" s="17" t="n">
        <v>80.281828256535</v>
      </c>
      <c r="AA127" s="0" t="n">
        <v>-1098422</v>
      </c>
      <c r="AB127" s="0" t="n">
        <v>-816017</v>
      </c>
      <c r="AC127" s="0" t="n">
        <v>0</v>
      </c>
      <c r="AD127" s="0" t="n">
        <v>-2.21817174346505</v>
      </c>
    </row>
    <row r="128" customFormat="false" ht="14.5" hidden="false" customHeight="false" outlineLevel="0" collapsed="false">
      <c r="A128" s="0" t="n">
        <v>100</v>
      </c>
      <c r="B128" s="0" t="s">
        <v>118</v>
      </c>
      <c r="C128" s="7" t="n">
        <v>12640216800</v>
      </c>
      <c r="D128" s="7" t="n">
        <v>49367733.1651318</v>
      </c>
      <c r="E128" s="7" t="n">
        <v>3380098000</v>
      </c>
      <c r="F128" s="7" t="n">
        <v>48375626.3253101</v>
      </c>
      <c r="G128" s="7" t="n">
        <v>97743359</v>
      </c>
      <c r="H128" s="7" t="n">
        <v>179028186.64009</v>
      </c>
      <c r="I128" s="17" t="n">
        <v>0.545966313095147</v>
      </c>
      <c r="J128" s="7" t="n">
        <v>147698254</v>
      </c>
      <c r="K128" s="7" t="n">
        <v>97743359</v>
      </c>
      <c r="L128" s="17" t="n">
        <v>54.6</v>
      </c>
      <c r="N128" s="7" t="n">
        <v>81178259</v>
      </c>
      <c r="O128" s="17" t="n">
        <v>0.0388</v>
      </c>
      <c r="P128" s="7" t="n">
        <v>84327975</v>
      </c>
      <c r="Q128" s="17" t="n">
        <v>47.1031833492951</v>
      </c>
      <c r="R128" s="17" t="n">
        <v>7.49681665070489</v>
      </c>
      <c r="S128" s="17" t="n">
        <v>0.01</v>
      </c>
      <c r="T128" s="7" t="n">
        <v>811783</v>
      </c>
      <c r="U128" s="7" t="n">
        <v>0</v>
      </c>
      <c r="V128" s="7" t="n">
        <v>0</v>
      </c>
      <c r="W128" s="7" t="n">
        <v>0</v>
      </c>
      <c r="X128" s="7" t="n">
        <v>85139758</v>
      </c>
      <c r="Y128" s="17" t="n">
        <v>47.5566220034172</v>
      </c>
      <c r="AA128" s="0" t="n">
        <v>-13415384</v>
      </c>
      <c r="AB128" s="0" t="n">
        <v>-12603601</v>
      </c>
      <c r="AC128" s="0" t="n">
        <v>0</v>
      </c>
      <c r="AD128" s="0" t="n">
        <v>-7.04337799658281</v>
      </c>
    </row>
    <row r="129" customFormat="false" ht="14.5" hidden="false" customHeight="false" outlineLevel="0" collapsed="false">
      <c r="A129" s="0" t="n">
        <v>101</v>
      </c>
      <c r="B129" s="0" t="s">
        <v>119</v>
      </c>
      <c r="C129" s="7" t="n">
        <v>6739455100</v>
      </c>
      <c r="D129" s="7" t="n">
        <v>26321670.4522969</v>
      </c>
      <c r="E129" s="7" t="n">
        <v>2160179000</v>
      </c>
      <c r="F129" s="7" t="n">
        <v>30916266.9543256</v>
      </c>
      <c r="G129" s="7" t="n">
        <v>57237937</v>
      </c>
      <c r="H129" s="7" t="n">
        <v>70532572.6678127</v>
      </c>
      <c r="I129" s="17" t="n">
        <v>0.811510694067173</v>
      </c>
      <c r="J129" s="7" t="n">
        <v>58189372</v>
      </c>
      <c r="K129" s="7" t="n">
        <v>57237937</v>
      </c>
      <c r="L129" s="17" t="n">
        <v>81.15</v>
      </c>
      <c r="N129" s="7" t="n">
        <v>49918273</v>
      </c>
      <c r="O129" s="17" t="n">
        <v>0.049</v>
      </c>
      <c r="P129" s="7" t="n">
        <v>52364268</v>
      </c>
      <c r="Q129" s="17" t="n">
        <v>74.2412562301109</v>
      </c>
      <c r="R129" s="17" t="n">
        <v>6.90874376988911</v>
      </c>
      <c r="S129" s="17" t="n">
        <v>0.01</v>
      </c>
      <c r="T129" s="7" t="n">
        <v>499183</v>
      </c>
      <c r="U129" s="7" t="n">
        <v>0</v>
      </c>
      <c r="V129" s="7" t="n">
        <v>0</v>
      </c>
      <c r="W129" s="7" t="n">
        <v>0</v>
      </c>
      <c r="X129" s="7" t="n">
        <v>52863451</v>
      </c>
      <c r="Y129" s="17" t="n">
        <v>74.9489902331665</v>
      </c>
      <c r="AA129" s="0" t="n">
        <v>-4873669</v>
      </c>
      <c r="AB129" s="0" t="n">
        <v>-4374486</v>
      </c>
      <c r="AC129" s="0" t="n">
        <v>0</v>
      </c>
      <c r="AD129" s="0" t="n">
        <v>-6.20100976683354</v>
      </c>
    </row>
    <row r="130" customFormat="false" ht="14.5" hidden="false" customHeight="false" outlineLevel="0" collapsed="false">
      <c r="A130" s="0" t="n">
        <v>102</v>
      </c>
      <c r="B130" s="0" t="s">
        <v>120</v>
      </c>
      <c r="C130" s="7" t="n">
        <v>1813071700</v>
      </c>
      <c r="D130" s="7" t="n">
        <v>7081147.52389785</v>
      </c>
      <c r="E130" s="7" t="n">
        <v>424218000</v>
      </c>
      <c r="F130" s="7" t="n">
        <v>6071365.81497648</v>
      </c>
      <c r="G130" s="7" t="n">
        <v>13152513</v>
      </c>
      <c r="H130" s="7" t="n">
        <v>16716218.1655646</v>
      </c>
      <c r="I130" s="17" t="n">
        <v>0.786811518594208</v>
      </c>
      <c r="J130" s="7" t="n">
        <v>13790880</v>
      </c>
      <c r="K130" s="7" t="n">
        <v>13152513</v>
      </c>
      <c r="L130" s="17" t="n">
        <v>78.68</v>
      </c>
      <c r="N130" s="7" t="n">
        <v>11618817</v>
      </c>
      <c r="O130" s="17" t="n">
        <v>0.0387</v>
      </c>
      <c r="P130" s="7" t="n">
        <v>12068465</v>
      </c>
      <c r="Q130" s="17" t="n">
        <v>72.196144369909</v>
      </c>
      <c r="R130" s="17" t="n">
        <v>6.48385563009104</v>
      </c>
      <c r="S130" s="17" t="n">
        <v>0.01</v>
      </c>
      <c r="T130" s="7" t="n">
        <v>116188</v>
      </c>
      <c r="U130" s="7" t="n">
        <v>0</v>
      </c>
      <c r="V130" s="7" t="n">
        <v>0</v>
      </c>
      <c r="W130" s="7" t="n">
        <v>0</v>
      </c>
      <c r="X130" s="7" t="n">
        <v>12184653</v>
      </c>
      <c r="Y130" s="17" t="n">
        <v>72.8912058895017</v>
      </c>
      <c r="AA130" s="0" t="n">
        <v>-1084048</v>
      </c>
      <c r="AB130" s="0" t="n">
        <v>-967860</v>
      </c>
      <c r="AC130" s="0" t="n">
        <v>0</v>
      </c>
      <c r="AD130" s="0" t="n">
        <v>-5.78879411049836</v>
      </c>
    </row>
    <row r="131" customFormat="false" ht="14.5" hidden="false" customHeight="false" outlineLevel="0" collapsed="false">
      <c r="A131" s="0" t="n">
        <v>103</v>
      </c>
      <c r="B131" s="0" t="s">
        <v>121</v>
      </c>
      <c r="C131" s="7" t="n">
        <v>1722018500</v>
      </c>
      <c r="D131" s="7" t="n">
        <v>6725529.40812064</v>
      </c>
      <c r="E131" s="7" t="n">
        <v>538929000</v>
      </c>
      <c r="F131" s="7" t="n">
        <v>7713098.23557572</v>
      </c>
      <c r="G131" s="7" t="n">
        <v>14438628</v>
      </c>
      <c r="H131" s="7" t="n">
        <v>44949886.0389736</v>
      </c>
      <c r="I131" s="17" t="n">
        <v>0.321216120269606</v>
      </c>
      <c r="J131" s="7" t="n">
        <v>37083656</v>
      </c>
      <c r="K131" s="7" t="n">
        <v>14438628</v>
      </c>
      <c r="L131" s="17" t="n">
        <v>32.12</v>
      </c>
      <c r="N131" s="7" t="n">
        <v>12277046</v>
      </c>
      <c r="O131" s="17" t="n">
        <v>0.0385</v>
      </c>
      <c r="P131" s="7" t="n">
        <v>12749712</v>
      </c>
      <c r="Q131" s="17" t="n">
        <v>28.3642810327604</v>
      </c>
      <c r="R131" s="17" t="n">
        <v>3.75571896723958</v>
      </c>
      <c r="S131" s="17" t="n">
        <v>0.01</v>
      </c>
      <c r="T131" s="7" t="n">
        <v>122770</v>
      </c>
      <c r="U131" s="7" t="n">
        <v>0</v>
      </c>
      <c r="V131" s="7" t="n">
        <v>0</v>
      </c>
      <c r="W131" s="7" t="n">
        <v>0</v>
      </c>
      <c r="X131" s="7" t="n">
        <v>12872482</v>
      </c>
      <c r="Y131" s="17" t="n">
        <v>28.6374074204303</v>
      </c>
      <c r="AA131" s="0" t="n">
        <v>-1688916</v>
      </c>
      <c r="AB131" s="0" t="n">
        <v>-1566146</v>
      </c>
      <c r="AC131" s="0" t="n">
        <v>0</v>
      </c>
      <c r="AD131" s="0" t="n">
        <v>-3.48259257956965</v>
      </c>
    </row>
    <row r="132" customFormat="false" ht="14.5" hidden="false" customHeight="false" outlineLevel="0" collapsed="false">
      <c r="A132" s="0" t="n">
        <v>104</v>
      </c>
      <c r="B132" s="0" t="s">
        <v>122</v>
      </c>
      <c r="C132" s="7" t="n">
        <v>860784100</v>
      </c>
      <c r="D132" s="7" t="n">
        <v>3361885.3563958</v>
      </c>
      <c r="E132" s="7" t="n">
        <v>28945000</v>
      </c>
      <c r="F132" s="7" t="n">
        <v>414257.960563895</v>
      </c>
      <c r="G132" s="7" t="n">
        <v>3776143</v>
      </c>
      <c r="H132" s="7" t="n">
        <v>843545.481651007</v>
      </c>
      <c r="I132" s="17" t="n">
        <v>4.47651381240196</v>
      </c>
      <c r="J132" s="7" t="n">
        <v>695925</v>
      </c>
      <c r="K132" s="7" t="n">
        <v>695925</v>
      </c>
      <c r="L132" s="17" t="n">
        <v>82.5</v>
      </c>
      <c r="N132" s="7" t="n">
        <v>730251</v>
      </c>
      <c r="O132" s="17" t="n">
        <v>0.0413</v>
      </c>
      <c r="P132" s="7" t="n">
        <v>760410</v>
      </c>
      <c r="Q132" s="17" t="n">
        <v>90.1445169870044</v>
      </c>
      <c r="R132" s="17" t="n">
        <v>0</v>
      </c>
      <c r="S132" s="17" t="n">
        <v>0</v>
      </c>
      <c r="T132" s="7" t="n">
        <v>0</v>
      </c>
      <c r="U132" s="7" t="n">
        <v>64485</v>
      </c>
      <c r="V132" s="7" t="n">
        <v>64485</v>
      </c>
      <c r="W132" s="7" t="n">
        <v>0</v>
      </c>
      <c r="X132" s="7" t="n">
        <v>695925</v>
      </c>
      <c r="Y132" s="17" t="n">
        <v>82.4999973490367</v>
      </c>
      <c r="AA132" s="0" t="n">
        <v>0</v>
      </c>
      <c r="AB132" s="0" t="n">
        <v>0</v>
      </c>
      <c r="AC132" s="0" t="n">
        <v>0</v>
      </c>
      <c r="AD132" s="0" t="n">
        <v>-2.6509632817806E-006</v>
      </c>
    </row>
    <row r="133" customFormat="false" ht="14.5" hidden="false" customHeight="false" outlineLevel="0" collapsed="false">
      <c r="A133" s="0" t="n">
        <v>105</v>
      </c>
      <c r="B133" s="0" t="s">
        <v>123</v>
      </c>
      <c r="C133" s="7" t="n">
        <v>1648088700</v>
      </c>
      <c r="D133" s="7" t="n">
        <v>6436788.58214433</v>
      </c>
      <c r="E133" s="7" t="n">
        <v>522538000</v>
      </c>
      <c r="F133" s="7" t="n">
        <v>7478511.87414532</v>
      </c>
      <c r="G133" s="7" t="n">
        <v>13915300</v>
      </c>
      <c r="H133" s="7" t="n">
        <v>16399936.2460322</v>
      </c>
      <c r="I133" s="17" t="n">
        <v>0.848497200918488</v>
      </c>
      <c r="J133" s="7" t="n">
        <v>13529947</v>
      </c>
      <c r="K133" s="7" t="n">
        <v>13529947</v>
      </c>
      <c r="L133" s="17" t="n">
        <v>82.5</v>
      </c>
      <c r="N133" s="7" t="n">
        <v>12244676</v>
      </c>
      <c r="O133" s="17" t="n">
        <v>0.0494</v>
      </c>
      <c r="P133" s="7" t="n">
        <v>12849563</v>
      </c>
      <c r="Q133" s="17" t="n">
        <v>78.3512984881804</v>
      </c>
      <c r="R133" s="17" t="n">
        <v>4.1487015118196</v>
      </c>
      <c r="S133" s="17" t="n">
        <v>0.01</v>
      </c>
      <c r="T133" s="7" t="n">
        <v>122447</v>
      </c>
      <c r="U133" s="7" t="n">
        <v>0</v>
      </c>
      <c r="V133" s="7" t="n">
        <v>0</v>
      </c>
      <c r="W133" s="7" t="n">
        <v>0</v>
      </c>
      <c r="X133" s="7" t="n">
        <v>12972010</v>
      </c>
      <c r="Y133" s="17" t="n">
        <v>79.0979294394417</v>
      </c>
      <c r="AA133" s="0" t="n">
        <v>-680384</v>
      </c>
      <c r="AB133" s="0" t="n">
        <v>-557937</v>
      </c>
      <c r="AC133" s="0" t="n">
        <v>0</v>
      </c>
      <c r="AD133" s="0" t="n">
        <v>-3.40207056055827</v>
      </c>
    </row>
    <row r="134" customFormat="false" ht="14.5" hidden="false" customHeight="false" outlineLevel="0" collapsed="false">
      <c r="A134" s="0" t="n">
        <v>106</v>
      </c>
      <c r="B134" s="0" t="s">
        <v>124</v>
      </c>
      <c r="C134" s="7" t="n">
        <v>183855300</v>
      </c>
      <c r="D134" s="7" t="n">
        <v>718066.749566769</v>
      </c>
      <c r="E134" s="7" t="n">
        <v>43933000</v>
      </c>
      <c r="F134" s="7" t="n">
        <v>628764.725564125</v>
      </c>
      <c r="G134" s="7" t="n">
        <v>1346831</v>
      </c>
      <c r="H134" s="7" t="n">
        <v>1901189.42344809</v>
      </c>
      <c r="I134" s="17" t="n">
        <v>0.708414944554721</v>
      </c>
      <c r="J134" s="7" t="n">
        <v>1568481</v>
      </c>
      <c r="K134" s="7" t="n">
        <v>1346831</v>
      </c>
      <c r="L134" s="17" t="n">
        <v>70.84</v>
      </c>
      <c r="N134" s="7" t="n">
        <v>1215815</v>
      </c>
      <c r="O134" s="17" t="n">
        <v>0.0345</v>
      </c>
      <c r="P134" s="7" t="n">
        <v>1257761</v>
      </c>
      <c r="Q134" s="17" t="n">
        <v>66.1565325625925</v>
      </c>
      <c r="R134" s="17" t="n">
        <v>4.68346743740747</v>
      </c>
      <c r="S134" s="17" t="n">
        <v>0.01</v>
      </c>
      <c r="T134" s="7" t="n">
        <v>12158</v>
      </c>
      <c r="U134" s="7" t="n">
        <v>0</v>
      </c>
      <c r="V134" s="7" t="n">
        <v>0</v>
      </c>
      <c r="W134" s="7" t="n">
        <v>0</v>
      </c>
      <c r="X134" s="7" t="n">
        <v>1269919</v>
      </c>
      <c r="Y134" s="17" t="n">
        <v>66.7960269680448</v>
      </c>
      <c r="AA134" s="0" t="n">
        <v>-89070</v>
      </c>
      <c r="AB134" s="0" t="n">
        <v>-76912</v>
      </c>
      <c r="AC134" s="0" t="n">
        <v>0</v>
      </c>
      <c r="AD134" s="0" t="n">
        <v>-4.04397303195525</v>
      </c>
    </row>
    <row r="135" customFormat="false" ht="14.5" hidden="false" customHeight="false" outlineLevel="0" collapsed="false">
      <c r="A135" s="0" t="n">
        <v>107</v>
      </c>
      <c r="B135" s="0" t="s">
        <v>125</v>
      </c>
      <c r="C135" s="7" t="n">
        <v>8654554400</v>
      </c>
      <c r="D135" s="7" t="n">
        <v>33801297.7975439</v>
      </c>
      <c r="E135" s="7" t="n">
        <v>1755446000</v>
      </c>
      <c r="F135" s="7" t="n">
        <v>25123768.5209897</v>
      </c>
      <c r="G135" s="7" t="n">
        <v>58925066</v>
      </c>
      <c r="H135" s="7" t="n">
        <v>51373399.5166181</v>
      </c>
      <c r="I135" s="17" t="n">
        <v>1.14699565445225</v>
      </c>
      <c r="J135" s="7" t="n">
        <v>42383055</v>
      </c>
      <c r="K135" s="7" t="n">
        <v>42383055</v>
      </c>
      <c r="L135" s="17" t="n">
        <v>82.5</v>
      </c>
      <c r="N135" s="7" t="n">
        <v>37316013</v>
      </c>
      <c r="O135" s="17" t="n">
        <v>0.0402</v>
      </c>
      <c r="P135" s="7" t="n">
        <v>38816117</v>
      </c>
      <c r="Q135" s="17" t="n">
        <v>75.5568394640575</v>
      </c>
      <c r="R135" s="17" t="n">
        <v>6.94316053594253</v>
      </c>
      <c r="S135" s="17" t="n">
        <v>0.01</v>
      </c>
      <c r="T135" s="7" t="n">
        <v>373160</v>
      </c>
      <c r="U135" s="7" t="n">
        <v>0</v>
      </c>
      <c r="V135" s="7" t="n">
        <v>0</v>
      </c>
      <c r="W135" s="7" t="n">
        <v>0</v>
      </c>
      <c r="X135" s="7" t="n">
        <v>39189277</v>
      </c>
      <c r="Y135" s="17" t="n">
        <v>76.283207591359</v>
      </c>
      <c r="AA135" s="0" t="n">
        <v>-3566938</v>
      </c>
      <c r="AB135" s="0" t="n">
        <v>-3193778</v>
      </c>
      <c r="AC135" s="0" t="n">
        <v>0</v>
      </c>
      <c r="AD135" s="0" t="n">
        <v>-6.21679240864097</v>
      </c>
    </row>
    <row r="136" customFormat="false" ht="14.5" hidden="false" customHeight="false" outlineLevel="0" collapsed="false">
      <c r="A136" s="0" t="n">
        <v>108</v>
      </c>
      <c r="B136" s="0" t="s">
        <v>126</v>
      </c>
      <c r="C136" s="7" t="n">
        <v>175826700</v>
      </c>
      <c r="D136" s="7" t="n">
        <v>686710.184346338</v>
      </c>
      <c r="E136" s="7" t="n">
        <v>17600000</v>
      </c>
      <c r="F136" s="7" t="n">
        <v>251889.449159597</v>
      </c>
      <c r="G136" s="7" t="n">
        <v>938600</v>
      </c>
      <c r="H136" s="7" t="n">
        <v>1350599.76179517</v>
      </c>
      <c r="I136" s="17" t="n">
        <v>0.694950514986353</v>
      </c>
      <c r="J136" s="7" t="n">
        <v>1114245</v>
      </c>
      <c r="K136" s="7" t="n">
        <v>938600</v>
      </c>
      <c r="L136" s="17" t="n">
        <v>69.5</v>
      </c>
      <c r="N136" s="7" t="n">
        <v>850119</v>
      </c>
      <c r="O136" s="17" t="n">
        <v>0.0365</v>
      </c>
      <c r="P136" s="7" t="n">
        <v>881148</v>
      </c>
      <c r="Q136" s="17" t="n">
        <v>65.241237628297</v>
      </c>
      <c r="R136" s="17" t="n">
        <v>4.25876237170304</v>
      </c>
      <c r="S136" s="17" t="n">
        <v>0.01</v>
      </c>
      <c r="T136" s="7" t="n">
        <v>8501</v>
      </c>
      <c r="U136" s="7" t="n">
        <v>0</v>
      </c>
      <c r="V136" s="7" t="n">
        <v>0</v>
      </c>
      <c r="W136" s="7" t="n">
        <v>0</v>
      </c>
      <c r="X136" s="7" t="n">
        <v>889649</v>
      </c>
      <c r="Y136" s="17" t="n">
        <v>65.8706616990299</v>
      </c>
      <c r="AA136" s="0" t="n">
        <v>-57452</v>
      </c>
      <c r="AB136" s="0" t="n">
        <v>-48951</v>
      </c>
      <c r="AC136" s="0" t="n">
        <v>0</v>
      </c>
      <c r="AD136" s="0" t="n">
        <v>-3.62933830097013</v>
      </c>
    </row>
    <row r="137" customFormat="false" ht="14.5" hidden="false" customHeight="false" outlineLevel="0" collapsed="false">
      <c r="A137" s="0" t="n">
        <v>109</v>
      </c>
      <c r="B137" s="0" t="s">
        <v>127</v>
      </c>
      <c r="C137" s="7" t="n">
        <v>238470900</v>
      </c>
      <c r="D137" s="7" t="n">
        <v>931373.879508841</v>
      </c>
      <c r="E137" s="7" t="n">
        <v>900000</v>
      </c>
      <c r="F137" s="7" t="n">
        <v>12880.7104683885</v>
      </c>
      <c r="G137" s="7" t="n">
        <v>944255</v>
      </c>
      <c r="H137" s="7" t="n">
        <v>0</v>
      </c>
      <c r="I137" s="17" t="n">
        <v>0</v>
      </c>
      <c r="J137" s="7" t="n">
        <v>0</v>
      </c>
      <c r="K137" s="7" t="n">
        <v>0</v>
      </c>
      <c r="L137" s="17" t="n">
        <v>0</v>
      </c>
      <c r="N137" s="7" t="n">
        <v>0</v>
      </c>
      <c r="O137" s="17" t="n">
        <v>0.0453</v>
      </c>
      <c r="P137" s="7" t="n">
        <v>0</v>
      </c>
      <c r="Q137" s="17" t="n">
        <v>0</v>
      </c>
      <c r="R137" s="17" t="n">
        <v>0</v>
      </c>
      <c r="S137" s="17" t="n">
        <v>0</v>
      </c>
      <c r="T137" s="7" t="n">
        <v>0</v>
      </c>
      <c r="U137" s="7" t="n">
        <v>0</v>
      </c>
      <c r="V137" s="7" t="n">
        <v>0</v>
      </c>
      <c r="W137" s="7" t="n">
        <v>0</v>
      </c>
      <c r="X137" s="7" t="n">
        <v>0</v>
      </c>
      <c r="Y137" s="17" t="n">
        <v>0</v>
      </c>
      <c r="AA137" s="0" t="n">
        <v>0</v>
      </c>
      <c r="AB137" s="0" t="n">
        <v>0</v>
      </c>
      <c r="AC137" s="0" t="n">
        <v>0</v>
      </c>
      <c r="AD137" s="0" t="n">
        <v>0</v>
      </c>
    </row>
    <row r="138" customFormat="false" ht="14.5" hidden="false" customHeight="false" outlineLevel="0" collapsed="false">
      <c r="A138" s="0" t="n">
        <v>110</v>
      </c>
      <c r="B138" s="0" t="s">
        <v>128</v>
      </c>
      <c r="C138" s="7" t="n">
        <v>3144522000</v>
      </c>
      <c r="D138" s="7" t="n">
        <v>12281270.6050965</v>
      </c>
      <c r="E138" s="7" t="n">
        <v>1239803000</v>
      </c>
      <c r="F138" s="7" t="n">
        <v>17743937.2009327</v>
      </c>
      <c r="G138" s="7" t="n">
        <v>30025208</v>
      </c>
      <c r="H138" s="7" t="n">
        <v>39122318.0004147</v>
      </c>
      <c r="I138" s="17" t="n">
        <v>0.76747006656614</v>
      </c>
      <c r="J138" s="7" t="n">
        <v>32275912</v>
      </c>
      <c r="K138" s="7" t="n">
        <v>30025208</v>
      </c>
      <c r="L138" s="17" t="n">
        <v>76.75</v>
      </c>
      <c r="N138" s="7" t="n">
        <v>25650988</v>
      </c>
      <c r="O138" s="17" t="n">
        <v>0.0411</v>
      </c>
      <c r="P138" s="7" t="n">
        <v>26705244</v>
      </c>
      <c r="Q138" s="17" t="n">
        <v>68.2608939473293</v>
      </c>
      <c r="R138" s="17" t="n">
        <v>8.48910605267075</v>
      </c>
      <c r="S138" s="17" t="n">
        <v>0.02</v>
      </c>
      <c r="T138" s="7" t="n">
        <v>513020</v>
      </c>
      <c r="U138" s="7" t="n">
        <v>0</v>
      </c>
      <c r="V138" s="7" t="n">
        <v>0</v>
      </c>
      <c r="W138" s="7" t="n">
        <v>0</v>
      </c>
      <c r="X138" s="7" t="n">
        <v>27218264</v>
      </c>
      <c r="Y138" s="17" t="n">
        <v>69.5722170647237</v>
      </c>
      <c r="AA138" s="0" t="n">
        <v>-3319964</v>
      </c>
      <c r="AB138" s="0" t="n">
        <v>-2806944</v>
      </c>
      <c r="AC138" s="0" t="n">
        <v>0</v>
      </c>
      <c r="AD138" s="0" t="n">
        <v>-7.17778293527633</v>
      </c>
    </row>
    <row r="139" customFormat="false" ht="14.5" hidden="false" customHeight="false" outlineLevel="0" collapsed="false">
      <c r="A139" s="0" t="n">
        <v>111</v>
      </c>
      <c r="B139" s="0" t="s">
        <v>129</v>
      </c>
      <c r="C139" s="7" t="n">
        <v>766960200</v>
      </c>
      <c r="D139" s="7" t="n">
        <v>2995445.97224599</v>
      </c>
      <c r="E139" s="7" t="n">
        <v>249386000</v>
      </c>
      <c r="F139" s="7" t="n">
        <v>3569187.62318837</v>
      </c>
      <c r="G139" s="7" t="n">
        <v>6564634</v>
      </c>
      <c r="H139" s="7" t="n">
        <v>10072212.1157293</v>
      </c>
      <c r="I139" s="17" t="n">
        <v>0.651756925347939</v>
      </c>
      <c r="J139" s="7" t="n">
        <v>8309575</v>
      </c>
      <c r="K139" s="7" t="n">
        <v>6564634</v>
      </c>
      <c r="L139" s="17" t="n">
        <v>65.18</v>
      </c>
      <c r="N139" s="7" t="n">
        <v>5880822</v>
      </c>
      <c r="O139" s="17" t="n">
        <v>0.0392</v>
      </c>
      <c r="P139" s="7" t="n">
        <v>6111350</v>
      </c>
      <c r="Q139" s="17" t="n">
        <v>60.6753504570876</v>
      </c>
      <c r="R139" s="17" t="n">
        <v>4.50464954291244</v>
      </c>
      <c r="S139" s="17" t="n">
        <v>0.01</v>
      </c>
      <c r="T139" s="7" t="n">
        <v>58808</v>
      </c>
      <c r="U139" s="7" t="n">
        <v>0</v>
      </c>
      <c r="V139" s="7" t="n">
        <v>0</v>
      </c>
      <c r="W139" s="7" t="n">
        <v>0</v>
      </c>
      <c r="X139" s="7" t="n">
        <v>6170158</v>
      </c>
      <c r="Y139" s="17" t="n">
        <v>61.2592142530869</v>
      </c>
      <c r="AA139" s="0" t="n">
        <v>-453284</v>
      </c>
      <c r="AB139" s="0" t="n">
        <v>-394476</v>
      </c>
      <c r="AC139" s="0" t="n">
        <v>0</v>
      </c>
      <c r="AD139" s="0" t="n">
        <v>-3.92078574691313</v>
      </c>
    </row>
    <row r="140" customFormat="false" ht="14.5" hidden="false" customHeight="false" outlineLevel="0" collapsed="false">
      <c r="A140" s="0" t="n">
        <v>112</v>
      </c>
      <c r="B140" s="0" t="s">
        <v>130</v>
      </c>
      <c r="C140" s="7" t="n">
        <v>236031700</v>
      </c>
      <c r="D140" s="7" t="n">
        <v>921847.320222581</v>
      </c>
      <c r="E140" s="7" t="n">
        <v>64167000</v>
      </c>
      <c r="F140" s="7" t="n">
        <v>918351.720694539</v>
      </c>
      <c r="G140" s="7" t="n">
        <v>1840199</v>
      </c>
      <c r="H140" s="7" t="n">
        <v>2355149.32718852</v>
      </c>
      <c r="I140" s="17" t="n">
        <v>0.781351304885944</v>
      </c>
      <c r="J140" s="7" t="n">
        <v>1942998</v>
      </c>
      <c r="K140" s="7" t="n">
        <v>1840199</v>
      </c>
      <c r="L140" s="17" t="n">
        <v>78.14</v>
      </c>
      <c r="N140" s="7" t="n">
        <v>1631275</v>
      </c>
      <c r="O140" s="17" t="n">
        <v>0.0623</v>
      </c>
      <c r="P140" s="7" t="n">
        <v>1732903</v>
      </c>
      <c r="Q140" s="17" t="n">
        <v>73.5793259473985</v>
      </c>
      <c r="R140" s="17" t="n">
        <v>4.56067405260156</v>
      </c>
      <c r="S140" s="17" t="n">
        <v>0.01</v>
      </c>
      <c r="T140" s="7" t="n">
        <v>16313</v>
      </c>
      <c r="U140" s="7" t="n">
        <v>0</v>
      </c>
      <c r="V140" s="7" t="n">
        <v>0</v>
      </c>
      <c r="W140" s="7" t="n">
        <v>0</v>
      </c>
      <c r="X140" s="7" t="n">
        <v>1749216</v>
      </c>
      <c r="Y140" s="17" t="n">
        <v>74.2719784179521</v>
      </c>
      <c r="AA140" s="0" t="n">
        <v>-107296</v>
      </c>
      <c r="AB140" s="0" t="n">
        <v>-90983</v>
      </c>
      <c r="AC140" s="0" t="n">
        <v>0</v>
      </c>
      <c r="AD140" s="0" t="n">
        <v>-3.86802158204786</v>
      </c>
    </row>
    <row r="141" customFormat="false" ht="14.5" hidden="false" customHeight="false" outlineLevel="0" collapsed="false">
      <c r="A141" s="0" t="n">
        <v>113</v>
      </c>
      <c r="B141" s="0" t="s">
        <v>131</v>
      </c>
      <c r="C141" s="7" t="n">
        <v>1741152600</v>
      </c>
      <c r="D141" s="7" t="n">
        <v>6800259.70413541</v>
      </c>
      <c r="E141" s="7" t="n">
        <v>422825000</v>
      </c>
      <c r="F141" s="7" t="n">
        <v>6051429.33755152</v>
      </c>
      <c r="G141" s="7" t="n">
        <v>12851689</v>
      </c>
      <c r="H141" s="7" t="n">
        <v>11314564.9875165</v>
      </c>
      <c r="I141" s="17" t="n">
        <v>1.13585356698905</v>
      </c>
      <c r="J141" s="7" t="n">
        <v>9334516</v>
      </c>
      <c r="K141" s="7" t="n">
        <v>9334516</v>
      </c>
      <c r="L141" s="17" t="n">
        <v>82.5</v>
      </c>
      <c r="N141" s="7" t="n">
        <v>8090456</v>
      </c>
      <c r="O141" s="17" t="n">
        <v>0.0422</v>
      </c>
      <c r="P141" s="7" t="n">
        <v>8431873</v>
      </c>
      <c r="Q141" s="17" t="n">
        <v>74.5222905989139</v>
      </c>
      <c r="R141" s="17" t="n">
        <v>7.9777094010861</v>
      </c>
      <c r="S141" s="17" t="n">
        <v>0.02</v>
      </c>
      <c r="T141" s="7" t="n">
        <v>161809</v>
      </c>
      <c r="U141" s="7" t="n">
        <v>0</v>
      </c>
      <c r="V141" s="7" t="n">
        <v>0</v>
      </c>
      <c r="W141" s="7" t="n">
        <v>0</v>
      </c>
      <c r="X141" s="7" t="n">
        <v>8593682</v>
      </c>
      <c r="Y141" s="17" t="n">
        <v>75.9523853500469</v>
      </c>
      <c r="AA141" s="0" t="n">
        <v>-902643</v>
      </c>
      <c r="AB141" s="0" t="n">
        <v>-740834</v>
      </c>
      <c r="AC141" s="0" t="n">
        <v>0</v>
      </c>
      <c r="AD141" s="0" t="n">
        <v>-6.54761464995315</v>
      </c>
    </row>
    <row r="142" customFormat="false" ht="14.5" hidden="false" customHeight="false" outlineLevel="0" collapsed="false">
      <c r="A142" s="0" t="n">
        <v>114</v>
      </c>
      <c r="B142" s="0" t="s">
        <v>132</v>
      </c>
      <c r="C142" s="7" t="n">
        <v>1751876500</v>
      </c>
      <c r="D142" s="7" t="n">
        <v>6842143.05487743</v>
      </c>
      <c r="E142" s="7" t="n">
        <v>479053000</v>
      </c>
      <c r="F142" s="7" t="n">
        <v>6856158.88001435</v>
      </c>
      <c r="G142" s="7" t="n">
        <v>13698302</v>
      </c>
      <c r="H142" s="7" t="n">
        <v>30846065.586612</v>
      </c>
      <c r="I142" s="17" t="n">
        <v>0.444085874146148</v>
      </c>
      <c r="J142" s="7" t="n">
        <v>25448004</v>
      </c>
      <c r="K142" s="7" t="n">
        <v>13698302</v>
      </c>
      <c r="L142" s="17" t="n">
        <v>44.41</v>
      </c>
      <c r="N142" s="7" t="n">
        <v>12106499</v>
      </c>
      <c r="O142" s="17" t="n">
        <v>0.0348</v>
      </c>
      <c r="P142" s="7" t="n">
        <v>12527805</v>
      </c>
      <c r="Q142" s="17" t="n">
        <v>40.6139478787771</v>
      </c>
      <c r="R142" s="17" t="n">
        <v>3.79605212122288</v>
      </c>
      <c r="S142" s="17" t="n">
        <v>0.01</v>
      </c>
      <c r="T142" s="7" t="n">
        <v>121065</v>
      </c>
      <c r="U142" s="7" t="n">
        <v>0</v>
      </c>
      <c r="V142" s="7" t="n">
        <v>0</v>
      </c>
      <c r="W142" s="7" t="n">
        <v>0</v>
      </c>
      <c r="X142" s="7" t="n">
        <v>12648870</v>
      </c>
      <c r="Y142" s="17" t="n">
        <v>41.0064290516517</v>
      </c>
      <c r="AA142" s="0" t="n">
        <v>-1170497</v>
      </c>
      <c r="AB142" s="0" t="n">
        <v>-1049432</v>
      </c>
      <c r="AC142" s="0" t="n">
        <v>0</v>
      </c>
      <c r="AD142" s="0" t="n">
        <v>-3.40357094834829</v>
      </c>
    </row>
    <row r="143" customFormat="false" ht="14.5" hidden="false" customHeight="false" outlineLevel="0" collapsed="false">
      <c r="A143" s="0" t="n">
        <v>115</v>
      </c>
      <c r="B143" s="0" t="s">
        <v>133</v>
      </c>
      <c r="C143" s="7" t="n">
        <v>2199159100</v>
      </c>
      <c r="D143" s="7" t="n">
        <v>8589053.60202932</v>
      </c>
      <c r="E143" s="7" t="n">
        <v>977367000</v>
      </c>
      <c r="F143" s="7" t="n">
        <v>13987979.2759527</v>
      </c>
      <c r="G143" s="7" t="n">
        <v>22577033</v>
      </c>
      <c r="H143" s="7" t="n">
        <v>22263668.3302233</v>
      </c>
      <c r="I143" s="17" t="n">
        <v>1.01407515891491</v>
      </c>
      <c r="J143" s="7" t="n">
        <v>18367526</v>
      </c>
      <c r="K143" s="7" t="n">
        <v>18367526</v>
      </c>
      <c r="L143" s="17" t="n">
        <v>82.5</v>
      </c>
      <c r="N143" s="7" t="n">
        <v>17524894</v>
      </c>
      <c r="O143" s="17" t="n">
        <v>0.0463</v>
      </c>
      <c r="P143" s="7" t="n">
        <v>18336297</v>
      </c>
      <c r="Q143" s="17" t="n">
        <v>82.3597294391427</v>
      </c>
      <c r="R143" s="17" t="n">
        <v>0.140270560857303</v>
      </c>
      <c r="S143" s="17" t="n">
        <v>0</v>
      </c>
      <c r="T143" s="7" t="n">
        <v>0</v>
      </c>
      <c r="U143" s="7" t="n">
        <v>0</v>
      </c>
      <c r="V143" s="7" t="n">
        <v>0</v>
      </c>
      <c r="W143" s="7" t="n">
        <v>0</v>
      </c>
      <c r="X143" s="7" t="n">
        <v>18336297</v>
      </c>
      <c r="Y143" s="17" t="n">
        <v>82.3597294391427</v>
      </c>
      <c r="AA143" s="0" t="n">
        <v>-31229</v>
      </c>
      <c r="AB143" s="0" t="n">
        <v>-31229</v>
      </c>
      <c r="AC143" s="0" t="n">
        <v>0</v>
      </c>
      <c r="AD143" s="0" t="n">
        <v>-0.140270560857303</v>
      </c>
    </row>
    <row r="144" customFormat="false" ht="14.5" hidden="false" customHeight="false" outlineLevel="0" collapsed="false">
      <c r="A144" s="0" t="n">
        <v>116</v>
      </c>
      <c r="B144" s="0" t="s">
        <v>134</v>
      </c>
      <c r="C144" s="7" t="n">
        <v>1255397100</v>
      </c>
      <c r="D144" s="7" t="n">
        <v>4903089.08697518</v>
      </c>
      <c r="E144" s="7" t="n">
        <v>348319000</v>
      </c>
      <c r="F144" s="7" t="n">
        <v>4985106.87737624</v>
      </c>
      <c r="G144" s="7" t="n">
        <v>9888196</v>
      </c>
      <c r="H144" s="7" t="n">
        <v>12179566.2139758</v>
      </c>
      <c r="I144" s="17" t="n">
        <v>0.811867666407818</v>
      </c>
      <c r="J144" s="7" t="n">
        <v>10048142</v>
      </c>
      <c r="K144" s="7" t="n">
        <v>9888196</v>
      </c>
      <c r="L144" s="17" t="n">
        <v>81.19</v>
      </c>
      <c r="N144" s="7" t="n">
        <v>8476999</v>
      </c>
      <c r="O144" s="17" t="n">
        <v>0.0247</v>
      </c>
      <c r="P144" s="7" t="n">
        <v>8686381</v>
      </c>
      <c r="Q144" s="17" t="n">
        <v>71.3192969880371</v>
      </c>
      <c r="R144" s="17" t="n">
        <v>9.87070301196286</v>
      </c>
      <c r="S144" s="17" t="n">
        <v>0.02</v>
      </c>
      <c r="T144" s="7" t="n">
        <v>169540</v>
      </c>
      <c r="U144" s="7" t="n">
        <v>0</v>
      </c>
      <c r="V144" s="7" t="n">
        <v>0</v>
      </c>
      <c r="W144" s="7" t="n">
        <v>0</v>
      </c>
      <c r="X144" s="7" t="n">
        <v>8855921</v>
      </c>
      <c r="Y144" s="17" t="n">
        <v>72.7113005866994</v>
      </c>
      <c r="AA144" s="0" t="n">
        <v>-1201815</v>
      </c>
      <c r="AB144" s="0" t="n">
        <v>-1032275</v>
      </c>
      <c r="AC144" s="0" t="n">
        <v>0</v>
      </c>
      <c r="AD144" s="0" t="n">
        <v>-8.47869941330056</v>
      </c>
    </row>
    <row r="145" customFormat="false" ht="14.5" hidden="false" customHeight="false" outlineLevel="0" collapsed="false">
      <c r="A145" s="0" t="n">
        <v>117</v>
      </c>
      <c r="B145" s="0" t="s">
        <v>135</v>
      </c>
      <c r="C145" s="7" t="n">
        <v>1161298900</v>
      </c>
      <c r="D145" s="7" t="n">
        <v>4535578.39452256</v>
      </c>
      <c r="E145" s="7" t="n">
        <v>223907000</v>
      </c>
      <c r="F145" s="7" t="n">
        <v>3204534.70982829</v>
      </c>
      <c r="G145" s="7" t="n">
        <v>7740113</v>
      </c>
      <c r="H145" s="7" t="n">
        <v>6210751.32</v>
      </c>
      <c r="I145" s="17" t="n">
        <v>1.24624423056114</v>
      </c>
      <c r="J145" s="7" t="n">
        <v>5123870</v>
      </c>
      <c r="K145" s="7" t="n">
        <v>5123870</v>
      </c>
      <c r="L145" s="17" t="n">
        <v>82.5</v>
      </c>
      <c r="N145" s="7" t="n">
        <v>5178613</v>
      </c>
      <c r="O145" s="17" t="n">
        <v>0.0537</v>
      </c>
      <c r="P145" s="7" t="n">
        <v>5456705</v>
      </c>
      <c r="Q145" s="17" t="n">
        <v>87.8590160650644</v>
      </c>
      <c r="R145" s="17" t="n">
        <v>0</v>
      </c>
      <c r="S145" s="17" t="n">
        <v>0</v>
      </c>
      <c r="T145" s="7" t="n">
        <v>0</v>
      </c>
      <c r="U145" s="7" t="n">
        <v>332835</v>
      </c>
      <c r="V145" s="7" t="n">
        <v>332835</v>
      </c>
      <c r="W145" s="7" t="n">
        <v>0</v>
      </c>
      <c r="X145" s="7" t="n">
        <v>5123870</v>
      </c>
      <c r="Y145" s="17" t="n">
        <v>82.500002592279</v>
      </c>
      <c r="AA145" s="0" t="n">
        <v>0</v>
      </c>
      <c r="AB145" s="0" t="n">
        <v>0</v>
      </c>
      <c r="AC145" s="0" t="n">
        <v>0</v>
      </c>
      <c r="AD145" s="0" t="n">
        <v>2.59227898879999E-006</v>
      </c>
    </row>
    <row r="146" customFormat="false" ht="14.5" hidden="false" customHeight="false" outlineLevel="0" collapsed="false">
      <c r="A146" s="0" t="n">
        <v>118</v>
      </c>
      <c r="B146" s="0" t="s">
        <v>136</v>
      </c>
      <c r="C146" s="7" t="n">
        <v>1210894200</v>
      </c>
      <c r="D146" s="7" t="n">
        <v>4729278.20010221</v>
      </c>
      <c r="E146" s="7" t="n">
        <v>320953000</v>
      </c>
      <c r="F146" s="7" t="n">
        <v>4593447.40773411</v>
      </c>
      <c r="G146" s="7" t="n">
        <v>9322726</v>
      </c>
      <c r="H146" s="7" t="n">
        <v>16031026.2154369</v>
      </c>
      <c r="I146" s="17" t="n">
        <v>0.581542683214053</v>
      </c>
      <c r="J146" s="7" t="n">
        <v>13225597</v>
      </c>
      <c r="K146" s="7" t="n">
        <v>9322726</v>
      </c>
      <c r="L146" s="17" t="n">
        <v>58.15</v>
      </c>
      <c r="N146" s="7" t="n">
        <v>8352708</v>
      </c>
      <c r="O146" s="17" t="n">
        <v>0.0249</v>
      </c>
      <c r="P146" s="7" t="n">
        <v>8560690</v>
      </c>
      <c r="Q146" s="17" t="n">
        <v>53.4007610302364</v>
      </c>
      <c r="R146" s="17" t="n">
        <v>4.74923896976365</v>
      </c>
      <c r="S146" s="17" t="n">
        <v>0.01</v>
      </c>
      <c r="T146" s="7" t="n">
        <v>83527</v>
      </c>
      <c r="U146" s="7" t="n">
        <v>0</v>
      </c>
      <c r="V146" s="7" t="n">
        <v>0</v>
      </c>
      <c r="W146" s="7" t="n">
        <v>0</v>
      </c>
      <c r="X146" s="7" t="n">
        <v>8644217</v>
      </c>
      <c r="Y146" s="17" t="n">
        <v>53.9217944243404</v>
      </c>
      <c r="AA146" s="0" t="n">
        <v>-762036</v>
      </c>
      <c r="AB146" s="0" t="n">
        <v>-678509</v>
      </c>
      <c r="AC146" s="0" t="n">
        <v>0</v>
      </c>
      <c r="AD146" s="0" t="n">
        <v>-4.22820557565961</v>
      </c>
    </row>
    <row r="147" customFormat="false" ht="14.5" hidden="false" customHeight="false" outlineLevel="0" collapsed="false">
      <c r="A147" s="0" t="n">
        <v>119</v>
      </c>
      <c r="B147" s="0" t="s">
        <v>137</v>
      </c>
      <c r="C147" s="7" t="n">
        <v>1912849100</v>
      </c>
      <c r="D147" s="7" t="n">
        <v>7470838.94589233</v>
      </c>
      <c r="E147" s="7" t="n">
        <v>808275000</v>
      </c>
      <c r="F147" s="7" t="n">
        <v>11567951.3931519</v>
      </c>
      <c r="G147" s="7" t="n">
        <v>19038790</v>
      </c>
      <c r="H147" s="7" t="n">
        <v>13990537.5060269</v>
      </c>
      <c r="I147" s="17" t="n">
        <v>1.36083334838267</v>
      </c>
      <c r="J147" s="7" t="n">
        <v>11542193</v>
      </c>
      <c r="K147" s="7" t="n">
        <v>11542193</v>
      </c>
      <c r="L147" s="17" t="n">
        <v>82.5</v>
      </c>
      <c r="N147" s="7" t="n">
        <v>10868465</v>
      </c>
      <c r="O147" s="17" t="n">
        <v>0.0448</v>
      </c>
      <c r="P147" s="7" t="n">
        <v>11355372</v>
      </c>
      <c r="Q147" s="17" t="n">
        <v>81.1646585780444</v>
      </c>
      <c r="R147" s="17" t="n">
        <v>1.33534142195558</v>
      </c>
      <c r="S147" s="17" t="n">
        <v>0</v>
      </c>
      <c r="T147" s="7" t="n">
        <v>0</v>
      </c>
      <c r="U147" s="7" t="n">
        <v>0</v>
      </c>
      <c r="V147" s="7" t="n">
        <v>0</v>
      </c>
      <c r="W147" s="7" t="n">
        <v>0</v>
      </c>
      <c r="X147" s="7" t="n">
        <v>11355372</v>
      </c>
      <c r="Y147" s="17" t="n">
        <v>81.1646585780444</v>
      </c>
      <c r="AA147" s="0" t="n">
        <v>-186821</v>
      </c>
      <c r="AB147" s="0" t="n">
        <v>-186821</v>
      </c>
      <c r="AC147" s="0" t="n">
        <v>0</v>
      </c>
      <c r="AD147" s="0" t="n">
        <v>-1.33534142195558</v>
      </c>
    </row>
    <row r="148" customFormat="false" ht="14.5" hidden="false" customHeight="false" outlineLevel="0" collapsed="false">
      <c r="A148" s="0" t="n">
        <v>120</v>
      </c>
      <c r="B148" s="0" t="s">
        <v>138</v>
      </c>
      <c r="C148" s="7" t="n">
        <v>758719700</v>
      </c>
      <c r="D148" s="7" t="n">
        <v>2963261.80866841</v>
      </c>
      <c r="E148" s="7" t="n">
        <v>261909000</v>
      </c>
      <c r="F148" s="7" t="n">
        <v>3748415.55340574</v>
      </c>
      <c r="G148" s="7" t="n">
        <v>6711677</v>
      </c>
      <c r="H148" s="7" t="n">
        <v>7149072.55036496</v>
      </c>
      <c r="I148" s="17" t="n">
        <v>0.938817861018541</v>
      </c>
      <c r="J148" s="7" t="n">
        <v>5897985</v>
      </c>
      <c r="K148" s="7" t="n">
        <v>5897985</v>
      </c>
      <c r="L148" s="17" t="n">
        <v>82.5</v>
      </c>
      <c r="N148" s="7" t="n">
        <v>5737268</v>
      </c>
      <c r="O148" s="17" t="n">
        <v>0.0391</v>
      </c>
      <c r="P148" s="7" t="n">
        <v>5961595</v>
      </c>
      <c r="Q148" s="17" t="n">
        <v>83.3897678055548</v>
      </c>
      <c r="R148" s="17" t="n">
        <v>0</v>
      </c>
      <c r="S148" s="17" t="n">
        <v>0</v>
      </c>
      <c r="T148" s="7" t="n">
        <v>0</v>
      </c>
      <c r="U148" s="7" t="n">
        <v>63610</v>
      </c>
      <c r="V148" s="7" t="n">
        <v>63610</v>
      </c>
      <c r="W148" s="7" t="n">
        <v>0</v>
      </c>
      <c r="X148" s="7" t="n">
        <v>5897985</v>
      </c>
      <c r="Y148" s="17" t="n">
        <v>82.5000020415082</v>
      </c>
      <c r="AA148" s="0" t="n">
        <v>0</v>
      </c>
      <c r="AB148" s="0" t="n">
        <v>0</v>
      </c>
      <c r="AC148" s="0" t="n">
        <v>0</v>
      </c>
      <c r="AD148" s="0" t="n">
        <v>2.04150823890359E-006</v>
      </c>
    </row>
    <row r="149" customFormat="false" ht="14.5" hidden="false" customHeight="false" outlineLevel="0" collapsed="false">
      <c r="A149" s="0" t="n">
        <v>121</v>
      </c>
      <c r="B149" s="0" t="s">
        <v>139</v>
      </c>
      <c r="C149" s="7" t="n">
        <v>338870100</v>
      </c>
      <c r="D149" s="7" t="n">
        <v>1323493.80862214</v>
      </c>
      <c r="E149" s="7" t="n">
        <v>15945000</v>
      </c>
      <c r="F149" s="7" t="n">
        <v>228203.253798283</v>
      </c>
      <c r="G149" s="7" t="n">
        <v>1551697</v>
      </c>
      <c r="H149" s="7" t="n">
        <v>1270682.74</v>
      </c>
      <c r="I149" s="17" t="n">
        <v>1.22115218154297</v>
      </c>
      <c r="J149" s="7" t="n">
        <v>1048313</v>
      </c>
      <c r="K149" s="7" t="n">
        <v>1048313</v>
      </c>
      <c r="L149" s="17" t="n">
        <v>82.5</v>
      </c>
      <c r="N149" s="7" t="n">
        <v>780690</v>
      </c>
      <c r="O149" s="17" t="n">
        <v>0.0309</v>
      </c>
      <c r="P149" s="7" t="n">
        <v>804813</v>
      </c>
      <c r="Q149" s="17" t="n">
        <v>63.3370529609932</v>
      </c>
      <c r="R149" s="17" t="n">
        <v>19.1629470390068</v>
      </c>
      <c r="S149" s="17" t="n">
        <v>0.02</v>
      </c>
      <c r="T149" s="7" t="n">
        <v>15614</v>
      </c>
      <c r="U149" s="7" t="n">
        <v>0</v>
      </c>
      <c r="V149" s="7" t="n">
        <v>0</v>
      </c>
      <c r="W149" s="7" t="n">
        <v>0</v>
      </c>
      <c r="X149" s="7" t="n">
        <v>820427</v>
      </c>
      <c r="Y149" s="17" t="n">
        <v>64.5658411949469</v>
      </c>
      <c r="AA149" s="0" t="n">
        <v>-243500</v>
      </c>
      <c r="AB149" s="0" t="n">
        <v>-227886</v>
      </c>
      <c r="AC149" s="0" t="n">
        <v>0</v>
      </c>
      <c r="AD149" s="0" t="n">
        <v>-17.9341588050531</v>
      </c>
    </row>
    <row r="150" customFormat="false" ht="14.5" hidden="false" customHeight="false" outlineLevel="0" collapsed="false">
      <c r="A150" s="0" t="n">
        <v>122</v>
      </c>
      <c r="B150" s="0" t="s">
        <v>140</v>
      </c>
      <c r="C150" s="7" t="n">
        <v>3333802700</v>
      </c>
      <c r="D150" s="7" t="n">
        <v>13020526.8408684</v>
      </c>
      <c r="E150" s="7" t="n">
        <v>1092560000</v>
      </c>
      <c r="F150" s="7" t="n">
        <v>15636610.0326028</v>
      </c>
      <c r="G150" s="7" t="n">
        <v>28657137</v>
      </c>
      <c r="H150" s="7" t="n">
        <v>33531091.6372816</v>
      </c>
      <c r="I150" s="17" t="n">
        <v>0.85464372320457</v>
      </c>
      <c r="J150" s="7" t="n">
        <v>27663151</v>
      </c>
      <c r="K150" s="7" t="n">
        <v>27663151</v>
      </c>
      <c r="L150" s="17" t="n">
        <v>82.5</v>
      </c>
      <c r="N150" s="7" t="n">
        <v>24430560</v>
      </c>
      <c r="O150" s="17" t="n">
        <v>0.0393</v>
      </c>
      <c r="P150" s="7" t="n">
        <v>25390681</v>
      </c>
      <c r="Q150" s="17" t="n">
        <v>75.7227986331626</v>
      </c>
      <c r="R150" s="17" t="n">
        <v>6.7772013668374</v>
      </c>
      <c r="S150" s="17" t="n">
        <v>0.01</v>
      </c>
      <c r="T150" s="7" t="n">
        <v>244306</v>
      </c>
      <c r="U150" s="7" t="n">
        <v>0</v>
      </c>
      <c r="V150" s="7" t="n">
        <v>0</v>
      </c>
      <c r="W150" s="7" t="n">
        <v>0</v>
      </c>
      <c r="X150" s="7" t="n">
        <v>25634987</v>
      </c>
      <c r="Y150" s="17" t="n">
        <v>76.4513940592905</v>
      </c>
      <c r="AA150" s="0" t="n">
        <v>-2272470</v>
      </c>
      <c r="AB150" s="0" t="n">
        <v>-2028164</v>
      </c>
      <c r="AC150" s="0" t="n">
        <v>0</v>
      </c>
      <c r="AD150" s="0" t="n">
        <v>-6.04860594070946</v>
      </c>
    </row>
    <row r="151" customFormat="false" ht="14.5" hidden="false" customHeight="false" outlineLevel="0" collapsed="false">
      <c r="A151" s="0" t="n">
        <v>123</v>
      </c>
      <c r="B151" s="0" t="s">
        <v>141</v>
      </c>
      <c r="C151" s="7" t="n">
        <v>1705096200</v>
      </c>
      <c r="D151" s="7" t="n">
        <v>6659437.53610937</v>
      </c>
      <c r="E151" s="7" t="n">
        <v>495883000</v>
      </c>
      <c r="F151" s="7" t="n">
        <v>7097028.16577322</v>
      </c>
      <c r="G151" s="7" t="n">
        <v>13756466</v>
      </c>
      <c r="H151" s="7" t="n">
        <v>20574270.9044898</v>
      </c>
      <c r="I151" s="17" t="n">
        <v>0.668624714035334</v>
      </c>
      <c r="J151" s="7" t="n">
        <v>16973773</v>
      </c>
      <c r="K151" s="7" t="n">
        <v>13756466</v>
      </c>
      <c r="L151" s="17" t="n">
        <v>66.86</v>
      </c>
      <c r="N151" s="7" t="n">
        <v>11669234</v>
      </c>
      <c r="O151" s="17" t="n">
        <v>0.0465</v>
      </c>
      <c r="P151" s="7" t="n">
        <v>12211853</v>
      </c>
      <c r="Q151" s="17" t="n">
        <v>59.3549732901352</v>
      </c>
      <c r="R151" s="17" t="n">
        <v>7.50502670986475</v>
      </c>
      <c r="S151" s="17" t="n">
        <v>0.02</v>
      </c>
      <c r="T151" s="7" t="n">
        <v>233385</v>
      </c>
      <c r="U151" s="7" t="n">
        <v>0</v>
      </c>
      <c r="V151" s="7" t="n">
        <v>0</v>
      </c>
      <c r="W151" s="7" t="n">
        <v>0</v>
      </c>
      <c r="X151" s="7" t="n">
        <v>12445238</v>
      </c>
      <c r="Y151" s="17" t="n">
        <v>60.4893269743237</v>
      </c>
      <c r="AA151" s="0" t="n">
        <v>-1544613</v>
      </c>
      <c r="AB151" s="0" t="n">
        <v>-1311228</v>
      </c>
      <c r="AC151" s="0" t="n">
        <v>0</v>
      </c>
      <c r="AD151" s="0" t="n">
        <v>-6.37067302567626</v>
      </c>
    </row>
    <row r="152" customFormat="false" ht="14.5" hidden="false" customHeight="false" outlineLevel="0" collapsed="false">
      <c r="A152" s="0" t="n">
        <v>124</v>
      </c>
      <c r="B152" s="0" t="s">
        <v>142</v>
      </c>
      <c r="C152" s="7" t="n">
        <v>290003700</v>
      </c>
      <c r="D152" s="7" t="n">
        <v>1132640.80078919</v>
      </c>
      <c r="E152" s="7" t="n">
        <v>76213000</v>
      </c>
      <c r="F152" s="7" t="n">
        <v>1090752.87436366</v>
      </c>
      <c r="G152" s="7" t="n">
        <v>2223394</v>
      </c>
      <c r="H152" s="7" t="n">
        <v>5029473.42028906</v>
      </c>
      <c r="I152" s="17" t="n">
        <v>0.442072919807222</v>
      </c>
      <c r="J152" s="7" t="n">
        <v>4149316</v>
      </c>
      <c r="K152" s="7" t="n">
        <v>2223394</v>
      </c>
      <c r="L152" s="17" t="n">
        <v>44.21</v>
      </c>
      <c r="N152" s="7" t="n">
        <v>1916056</v>
      </c>
      <c r="O152" s="17" t="n">
        <v>0.0298</v>
      </c>
      <c r="P152" s="7" t="n">
        <v>1973154</v>
      </c>
      <c r="Q152" s="17" t="n">
        <v>39.2318208113047</v>
      </c>
      <c r="R152" s="17" t="n">
        <v>4.97817918869533</v>
      </c>
      <c r="S152" s="17" t="n">
        <v>0.01</v>
      </c>
      <c r="T152" s="7" t="n">
        <v>19161</v>
      </c>
      <c r="U152" s="7" t="n">
        <v>0</v>
      </c>
      <c r="V152" s="7" t="n">
        <v>0</v>
      </c>
      <c r="W152" s="7" t="n">
        <v>0</v>
      </c>
      <c r="X152" s="7" t="n">
        <v>1992315</v>
      </c>
      <c r="Y152" s="17" t="n">
        <v>39.6127950883076</v>
      </c>
      <c r="AA152" s="0" t="n">
        <v>-250240</v>
      </c>
      <c r="AB152" s="0" t="n">
        <v>-231079</v>
      </c>
      <c r="AC152" s="0" t="n">
        <v>0</v>
      </c>
      <c r="AD152" s="0" t="n">
        <v>-4.59720491169242</v>
      </c>
    </row>
    <row r="153" customFormat="false" ht="14.5" hidden="false" customHeight="false" outlineLevel="0" collapsed="false">
      <c r="A153" s="0" t="n">
        <v>125</v>
      </c>
      <c r="B153" s="0" t="s">
        <v>143</v>
      </c>
      <c r="C153" s="7" t="n">
        <v>1434003000</v>
      </c>
      <c r="D153" s="7" t="n">
        <v>5600653.737363</v>
      </c>
      <c r="E153" s="7" t="n">
        <v>589660000</v>
      </c>
      <c r="F153" s="7" t="n">
        <v>8439155.26087774</v>
      </c>
      <c r="G153" s="7" t="n">
        <v>14039809</v>
      </c>
      <c r="H153" s="7" t="n">
        <v>11161202.9006801</v>
      </c>
      <c r="I153" s="17" t="n">
        <v>1.25791181514535</v>
      </c>
      <c r="J153" s="7" t="n">
        <v>9207992</v>
      </c>
      <c r="K153" s="7" t="n">
        <v>9207992</v>
      </c>
      <c r="L153" s="17" t="n">
        <v>82.5</v>
      </c>
      <c r="N153" s="7" t="n">
        <v>8475317</v>
      </c>
      <c r="O153" s="17" t="n">
        <v>0.0333</v>
      </c>
      <c r="P153" s="7" t="n">
        <v>8757545</v>
      </c>
      <c r="Q153" s="17" t="n">
        <v>78.464168046496</v>
      </c>
      <c r="R153" s="17" t="n">
        <v>4.035831953504</v>
      </c>
      <c r="S153" s="17" t="n">
        <v>0.01</v>
      </c>
      <c r="T153" s="7" t="n">
        <v>84753</v>
      </c>
      <c r="U153" s="7" t="n">
        <v>0</v>
      </c>
      <c r="V153" s="7" t="n">
        <v>0</v>
      </c>
      <c r="W153" s="7" t="n">
        <v>0</v>
      </c>
      <c r="X153" s="7" t="n">
        <v>8842298</v>
      </c>
      <c r="Y153" s="17" t="n">
        <v>79.2235216820691</v>
      </c>
      <c r="AA153" s="0" t="n">
        <v>-450447</v>
      </c>
      <c r="AB153" s="0" t="n">
        <v>-365694</v>
      </c>
      <c r="AC153" s="0" t="n">
        <v>0</v>
      </c>
      <c r="AD153" s="0" t="n">
        <v>-3.27647831793094</v>
      </c>
    </row>
    <row r="154" customFormat="false" ht="14.5" hidden="false" customHeight="false" outlineLevel="0" collapsed="false">
      <c r="A154" s="0" t="n">
        <v>126</v>
      </c>
      <c r="B154" s="0" t="s">
        <v>144</v>
      </c>
      <c r="C154" s="7" t="n">
        <v>7143004400</v>
      </c>
      <c r="D154" s="7" t="n">
        <v>27897775.8685723</v>
      </c>
      <c r="E154" s="7" t="n">
        <v>740161000</v>
      </c>
      <c r="F154" s="7" t="n">
        <v>10593110.6011032</v>
      </c>
      <c r="G154" s="7" t="n">
        <v>38490886</v>
      </c>
      <c r="H154" s="7" t="n">
        <v>20264873.3957755</v>
      </c>
      <c r="I154" s="17" t="n">
        <v>1.8993894138033</v>
      </c>
      <c r="J154" s="7" t="n">
        <v>16718521</v>
      </c>
      <c r="K154" s="7" t="n">
        <v>16718521</v>
      </c>
      <c r="L154" s="17" t="n">
        <v>82.5</v>
      </c>
      <c r="N154" s="7" t="n">
        <v>16248682</v>
      </c>
      <c r="O154" s="17" t="n">
        <v>0.0363</v>
      </c>
      <c r="P154" s="7" t="n">
        <v>16838509</v>
      </c>
      <c r="Q154" s="17" t="n">
        <v>83.0921006568452</v>
      </c>
      <c r="R154" s="17" t="n">
        <v>0</v>
      </c>
      <c r="S154" s="17" t="n">
        <v>0</v>
      </c>
      <c r="T154" s="7" t="n">
        <v>0</v>
      </c>
      <c r="U154" s="7" t="n">
        <v>119988</v>
      </c>
      <c r="V154" s="7" t="n">
        <v>119988</v>
      </c>
      <c r="W154" s="7" t="n">
        <v>0</v>
      </c>
      <c r="X154" s="7" t="n">
        <v>16718521</v>
      </c>
      <c r="Y154" s="17" t="n">
        <v>82.5000022131164</v>
      </c>
      <c r="AA154" s="0" t="n">
        <v>0</v>
      </c>
      <c r="AB154" s="0" t="n">
        <v>0</v>
      </c>
      <c r="AC154" s="0" t="n">
        <v>0</v>
      </c>
      <c r="AD154" s="0" t="n">
        <v>2.21311636039445E-006</v>
      </c>
    </row>
    <row r="155" customFormat="false" ht="14.5" hidden="false" customHeight="false" outlineLevel="0" collapsed="false">
      <c r="A155" s="0" t="n">
        <v>127</v>
      </c>
      <c r="B155" s="0" t="s">
        <v>145</v>
      </c>
      <c r="C155" s="7" t="n">
        <v>664037600</v>
      </c>
      <c r="D155" s="7" t="n">
        <v>2593470.63164411</v>
      </c>
      <c r="E155" s="7" t="n">
        <v>145276000</v>
      </c>
      <c r="F155" s="7" t="n">
        <v>2079175.66000623</v>
      </c>
      <c r="G155" s="7" t="n">
        <v>4672646</v>
      </c>
      <c r="H155" s="7" t="n">
        <v>4167872.81</v>
      </c>
      <c r="I155" s="17" t="n">
        <v>1.12111050720859</v>
      </c>
      <c r="J155" s="7" t="n">
        <v>3438495</v>
      </c>
      <c r="K155" s="7" t="n">
        <v>3438495</v>
      </c>
      <c r="L155" s="17" t="n">
        <v>82.5</v>
      </c>
      <c r="N155" s="7" t="n">
        <v>3472030</v>
      </c>
      <c r="O155" s="17" t="n">
        <v>0.0342</v>
      </c>
      <c r="P155" s="7" t="n">
        <v>3590773</v>
      </c>
      <c r="Q155" s="17" t="n">
        <v>86.1536127346458</v>
      </c>
      <c r="R155" s="17" t="n">
        <v>0</v>
      </c>
      <c r="S155" s="17" t="n">
        <v>0</v>
      </c>
      <c r="T155" s="7" t="n">
        <v>0</v>
      </c>
      <c r="U155" s="7" t="n">
        <v>152278</v>
      </c>
      <c r="V155" s="7" t="n">
        <v>152278</v>
      </c>
      <c r="W155" s="7" t="n">
        <v>0</v>
      </c>
      <c r="X155" s="7" t="n">
        <v>3438495</v>
      </c>
      <c r="Y155" s="17" t="n">
        <v>82.499998362474</v>
      </c>
      <c r="AA155" s="0" t="n">
        <v>0</v>
      </c>
      <c r="AB155" s="0" t="n">
        <v>0</v>
      </c>
      <c r="AC155" s="0" t="n">
        <v>0</v>
      </c>
      <c r="AD155" s="0" t="n">
        <v>-1.63752598325573E-006</v>
      </c>
    </row>
    <row r="156" customFormat="false" ht="14.5" hidden="false" customHeight="false" outlineLevel="0" collapsed="false">
      <c r="A156" s="0" t="n">
        <v>128</v>
      </c>
      <c r="B156" s="0" t="s">
        <v>146</v>
      </c>
      <c r="C156" s="7" t="n">
        <v>8774764300</v>
      </c>
      <c r="D156" s="7" t="n">
        <v>34270790.5571149</v>
      </c>
      <c r="E156" s="7" t="n">
        <v>2349091000</v>
      </c>
      <c r="F156" s="7" t="n">
        <v>33619956.7054414</v>
      </c>
      <c r="G156" s="7" t="n">
        <v>67890747</v>
      </c>
      <c r="H156" s="7" t="n">
        <v>159065671.857546</v>
      </c>
      <c r="I156" s="17" t="n">
        <v>0.426809544807385</v>
      </c>
      <c r="J156" s="7" t="n">
        <v>131229179</v>
      </c>
      <c r="K156" s="7" t="n">
        <v>67890747</v>
      </c>
      <c r="L156" s="17" t="n">
        <v>42.68</v>
      </c>
      <c r="N156" s="7" t="n">
        <v>56709246</v>
      </c>
      <c r="O156" s="17" t="n">
        <v>0.044</v>
      </c>
      <c r="P156" s="7" t="n">
        <v>59204453</v>
      </c>
      <c r="Q156" s="17" t="n">
        <v>37.2201319798414</v>
      </c>
      <c r="R156" s="17" t="n">
        <v>5.45986802015855</v>
      </c>
      <c r="S156" s="17" t="n">
        <v>0.01</v>
      </c>
      <c r="T156" s="7" t="n">
        <v>567092</v>
      </c>
      <c r="U156" s="7" t="n">
        <v>0</v>
      </c>
      <c r="V156" s="7" t="n">
        <v>0</v>
      </c>
      <c r="W156" s="7" t="n">
        <v>0</v>
      </c>
      <c r="X156" s="7" t="n">
        <v>59771545</v>
      </c>
      <c r="Y156" s="17" t="n">
        <v>37.5766463637293</v>
      </c>
      <c r="AA156" s="0" t="n">
        <v>-8686294</v>
      </c>
      <c r="AB156" s="0" t="n">
        <v>-8119202</v>
      </c>
      <c r="AC156" s="0" t="n">
        <v>0</v>
      </c>
      <c r="AD156" s="0" t="n">
        <v>-5.1033536362707</v>
      </c>
    </row>
    <row r="157" customFormat="false" ht="14.5" hidden="false" customHeight="false" outlineLevel="0" collapsed="false">
      <c r="A157" s="0" t="n">
        <v>129</v>
      </c>
      <c r="B157" s="0" t="s">
        <v>147</v>
      </c>
      <c r="C157" s="7" t="n">
        <v>52571500</v>
      </c>
      <c r="D157" s="7" t="n">
        <v>205323.676417538</v>
      </c>
      <c r="E157" s="7" t="n">
        <v>9120000</v>
      </c>
      <c r="F157" s="7" t="n">
        <v>130524.532746337</v>
      </c>
      <c r="G157" s="7" t="n">
        <v>335848</v>
      </c>
      <c r="H157" s="7" t="n">
        <v>359824.339371503</v>
      </c>
      <c r="I157" s="17" t="n">
        <v>0.933366543760264</v>
      </c>
      <c r="J157" s="7" t="n">
        <v>296855</v>
      </c>
      <c r="K157" s="7" t="n">
        <v>296855</v>
      </c>
      <c r="L157" s="17" t="n">
        <v>82.5</v>
      </c>
      <c r="N157" s="7" t="n">
        <v>294808</v>
      </c>
      <c r="O157" s="17" t="n">
        <v>0.0342</v>
      </c>
      <c r="P157" s="7" t="n">
        <v>304890</v>
      </c>
      <c r="Q157" s="17" t="n">
        <v>84.7330118169728</v>
      </c>
      <c r="R157" s="17" t="n">
        <v>0</v>
      </c>
      <c r="S157" s="17" t="n">
        <v>0</v>
      </c>
      <c r="T157" s="7" t="n">
        <v>0</v>
      </c>
      <c r="U157" s="7" t="n">
        <v>8035</v>
      </c>
      <c r="V157" s="7" t="n">
        <v>8035</v>
      </c>
      <c r="W157" s="7" t="n">
        <v>0</v>
      </c>
      <c r="X157" s="7" t="n">
        <v>296855</v>
      </c>
      <c r="Y157" s="17" t="n">
        <v>82.4999777720734</v>
      </c>
      <c r="AA157" s="0" t="n">
        <v>0</v>
      </c>
      <c r="AB157" s="0" t="n">
        <v>0</v>
      </c>
      <c r="AC157" s="0" t="n">
        <v>0</v>
      </c>
      <c r="AD157" s="0" t="n">
        <v>-2.22279265784664E-005</v>
      </c>
    </row>
    <row r="158" customFormat="false" ht="14.5" hidden="false" customHeight="false" outlineLevel="0" collapsed="false">
      <c r="A158" s="0" t="n">
        <v>130</v>
      </c>
      <c r="B158" s="0" t="s">
        <v>148</v>
      </c>
      <c r="C158" s="7" t="n">
        <v>105196700</v>
      </c>
      <c r="D158" s="7" t="n">
        <v>410857.083990238</v>
      </c>
      <c r="E158" s="7" t="n">
        <v>13330000</v>
      </c>
      <c r="F158" s="7" t="n">
        <v>190777.633937354</v>
      </c>
      <c r="G158" s="7" t="n">
        <v>601635</v>
      </c>
      <c r="H158" s="7" t="n">
        <v>1425212.5346735</v>
      </c>
      <c r="I158" s="17" t="n">
        <v>0.42213703946817</v>
      </c>
      <c r="J158" s="7" t="n">
        <v>1175800</v>
      </c>
      <c r="K158" s="7" t="n">
        <v>601635</v>
      </c>
      <c r="L158" s="17" t="n">
        <v>42.21</v>
      </c>
      <c r="N158" s="7" t="n">
        <v>489726</v>
      </c>
      <c r="O158" s="17" t="n">
        <v>0.0357</v>
      </c>
      <c r="P158" s="7" t="n">
        <v>507209</v>
      </c>
      <c r="Q158" s="17" t="n">
        <v>35.5883061410342</v>
      </c>
      <c r="R158" s="17" t="n">
        <v>6.62169385896577</v>
      </c>
      <c r="S158" s="17" t="n">
        <v>0.01</v>
      </c>
      <c r="T158" s="7" t="n">
        <v>4897</v>
      </c>
      <c r="U158" s="7" t="n">
        <v>0</v>
      </c>
      <c r="V158" s="7" t="n">
        <v>0</v>
      </c>
      <c r="W158" s="7" t="n">
        <v>0</v>
      </c>
      <c r="X158" s="7" t="n">
        <v>512106</v>
      </c>
      <c r="Y158" s="17" t="n">
        <v>35.9319040172009</v>
      </c>
      <c r="AA158" s="0" t="n">
        <v>-94426</v>
      </c>
      <c r="AB158" s="0" t="n">
        <v>-89529</v>
      </c>
      <c r="AC158" s="0" t="n">
        <v>0</v>
      </c>
      <c r="AD158" s="0" t="n">
        <v>-6.27809598279905</v>
      </c>
    </row>
    <row r="159" customFormat="false" ht="14.5" hidden="false" customHeight="false" outlineLevel="0" collapsed="false">
      <c r="A159" s="0" t="n">
        <v>131</v>
      </c>
      <c r="B159" s="0" t="s">
        <v>149</v>
      </c>
      <c r="C159" s="7" t="n">
        <v>8672525700</v>
      </c>
      <c r="D159" s="7" t="n">
        <v>33871486.6524558</v>
      </c>
      <c r="E159" s="7" t="n">
        <v>4528742000</v>
      </c>
      <c r="F159" s="7" t="n">
        <v>64814904.9867008</v>
      </c>
      <c r="G159" s="7" t="n">
        <v>98686392</v>
      </c>
      <c r="H159" s="7" t="n">
        <v>45884665.98895</v>
      </c>
      <c r="I159" s="17" t="n">
        <v>2.15074883674136</v>
      </c>
      <c r="J159" s="7" t="n">
        <v>37854849</v>
      </c>
      <c r="K159" s="7" t="n">
        <v>37854849</v>
      </c>
      <c r="L159" s="17" t="n">
        <v>82.5</v>
      </c>
      <c r="N159" s="7" t="n">
        <v>38822578</v>
      </c>
      <c r="O159" s="17" t="n">
        <v>0.0369</v>
      </c>
      <c r="P159" s="7" t="n">
        <v>40255131</v>
      </c>
      <c r="Q159" s="17" t="n">
        <v>87.7311191710414</v>
      </c>
      <c r="R159" s="17" t="n">
        <v>0</v>
      </c>
      <c r="S159" s="17" t="n">
        <v>0</v>
      </c>
      <c r="T159" s="7" t="n">
        <v>0</v>
      </c>
      <c r="U159" s="7" t="n">
        <v>2400282</v>
      </c>
      <c r="V159" s="7" t="n">
        <v>2400282</v>
      </c>
      <c r="W159" s="7" t="n">
        <v>0</v>
      </c>
      <c r="X159" s="7" t="n">
        <v>37854849</v>
      </c>
      <c r="Y159" s="17" t="n">
        <v>82.499999039148</v>
      </c>
      <c r="AA159" s="0" t="n">
        <v>0</v>
      </c>
      <c r="AB159" s="0" t="n">
        <v>0</v>
      </c>
      <c r="AC159" s="0" t="n">
        <v>0</v>
      </c>
      <c r="AD159" s="0" t="n">
        <v>-9.60852020170933E-007</v>
      </c>
    </row>
    <row r="160" customFormat="false" ht="14.5" hidden="false" customHeight="false" outlineLevel="0" collapsed="false">
      <c r="A160" s="0" t="n">
        <v>132</v>
      </c>
      <c r="B160" s="0" t="s">
        <v>150</v>
      </c>
      <c r="C160" s="7" t="n">
        <v>363382200</v>
      </c>
      <c r="D160" s="7" t="n">
        <v>1419228.46501799</v>
      </c>
      <c r="E160" s="7" t="n">
        <v>87188000</v>
      </c>
      <c r="F160" s="7" t="n">
        <v>1247825.9825754</v>
      </c>
      <c r="G160" s="7" t="n">
        <v>2667054</v>
      </c>
      <c r="H160" s="7" t="n">
        <v>3080744.91601003</v>
      </c>
      <c r="I160" s="17" t="n">
        <v>0.865717244598812</v>
      </c>
      <c r="J160" s="7" t="n">
        <v>2541615</v>
      </c>
      <c r="K160" s="7" t="n">
        <v>2541615</v>
      </c>
      <c r="L160" s="17" t="n">
        <v>82.5</v>
      </c>
      <c r="N160" s="7" t="n">
        <v>2107490</v>
      </c>
      <c r="O160" s="17" t="n">
        <v>0.038</v>
      </c>
      <c r="P160" s="7" t="n">
        <v>2187575</v>
      </c>
      <c r="Q160" s="17" t="n">
        <v>71.0079886403967</v>
      </c>
      <c r="R160" s="17" t="n">
        <v>11.4920113596033</v>
      </c>
      <c r="S160" s="17" t="n">
        <v>0.02</v>
      </c>
      <c r="T160" s="7" t="n">
        <v>42150</v>
      </c>
      <c r="U160" s="7" t="n">
        <v>0</v>
      </c>
      <c r="V160" s="7" t="n">
        <v>0</v>
      </c>
      <c r="W160" s="7" t="n">
        <v>0</v>
      </c>
      <c r="X160" s="7" t="n">
        <v>2229725</v>
      </c>
      <c r="Y160" s="17" t="n">
        <v>72.3761642326359</v>
      </c>
      <c r="AA160" s="0" t="n">
        <v>-354040</v>
      </c>
      <c r="AB160" s="0" t="n">
        <v>-311890</v>
      </c>
      <c r="AC160" s="0" t="n">
        <v>0</v>
      </c>
      <c r="AD160" s="0" t="n">
        <v>-10.1238357673641</v>
      </c>
    </row>
    <row r="161" customFormat="false" ht="14.5" hidden="false" customHeight="false" outlineLevel="0" collapsed="false">
      <c r="A161" s="0" t="n">
        <v>133</v>
      </c>
      <c r="B161" s="0" t="s">
        <v>151</v>
      </c>
      <c r="C161" s="7" t="n">
        <v>1670268000</v>
      </c>
      <c r="D161" s="7" t="n">
        <v>6523412.23595614</v>
      </c>
      <c r="E161" s="7" t="n">
        <v>421763000</v>
      </c>
      <c r="F161" s="7" t="n">
        <v>6036230.09919882</v>
      </c>
      <c r="G161" s="7" t="n">
        <v>12559642</v>
      </c>
      <c r="H161" s="7" t="n">
        <v>23923398.9790995</v>
      </c>
      <c r="I161" s="17" t="n">
        <v>0.524994044992213</v>
      </c>
      <c r="J161" s="7" t="n">
        <v>19736804</v>
      </c>
      <c r="K161" s="7" t="n">
        <v>12559642</v>
      </c>
      <c r="L161" s="17" t="n">
        <v>52.5</v>
      </c>
      <c r="N161" s="7" t="n">
        <v>10705706</v>
      </c>
      <c r="O161" s="17" t="n">
        <v>0.0411</v>
      </c>
      <c r="P161" s="7" t="n">
        <v>11145711</v>
      </c>
      <c r="Q161" s="17" t="n">
        <v>46.589161555753</v>
      </c>
      <c r="R161" s="17" t="n">
        <v>5.91083844424704</v>
      </c>
      <c r="S161" s="17" t="n">
        <v>0.01</v>
      </c>
      <c r="T161" s="7" t="n">
        <v>107057</v>
      </c>
      <c r="U161" s="7" t="n">
        <v>0</v>
      </c>
      <c r="V161" s="7" t="n">
        <v>0</v>
      </c>
      <c r="W161" s="7" t="n">
        <v>0</v>
      </c>
      <c r="X161" s="7" t="n">
        <v>11252768</v>
      </c>
      <c r="Y161" s="17" t="n">
        <v>47.0366606761477</v>
      </c>
      <c r="AA161" s="0" t="n">
        <v>-1413931</v>
      </c>
      <c r="AB161" s="0" t="n">
        <v>-1306874</v>
      </c>
      <c r="AC161" s="0" t="n">
        <v>0</v>
      </c>
      <c r="AD161" s="0" t="n">
        <v>-5.46333932385227</v>
      </c>
    </row>
    <row r="162" customFormat="false" ht="14.5" hidden="false" customHeight="false" outlineLevel="0" collapsed="false">
      <c r="A162" s="0" t="n">
        <v>134</v>
      </c>
      <c r="B162" s="0" t="s">
        <v>152</v>
      </c>
      <c r="C162" s="7" t="n">
        <v>2958213400</v>
      </c>
      <c r="D162" s="7" t="n">
        <v>11553622.2271692</v>
      </c>
      <c r="E162" s="7" t="n">
        <v>1123903000</v>
      </c>
      <c r="F162" s="7" t="n">
        <v>16085187.9306147</v>
      </c>
      <c r="G162" s="7" t="n">
        <v>27638810</v>
      </c>
      <c r="H162" s="7" t="n">
        <v>43668934.8535363</v>
      </c>
      <c r="I162" s="17" t="n">
        <v>0.632916971588599</v>
      </c>
      <c r="J162" s="7" t="n">
        <v>36026871</v>
      </c>
      <c r="K162" s="7" t="n">
        <v>27638810</v>
      </c>
      <c r="L162" s="17" t="n">
        <v>63.29</v>
      </c>
      <c r="N162" s="7" t="n">
        <v>23651517</v>
      </c>
      <c r="O162" s="17" t="n">
        <v>0.0413</v>
      </c>
      <c r="P162" s="7" t="n">
        <v>24628325</v>
      </c>
      <c r="Q162" s="17" t="n">
        <v>56.3978147912294</v>
      </c>
      <c r="R162" s="17" t="n">
        <v>6.89218520877063</v>
      </c>
      <c r="S162" s="17" t="n">
        <v>0.01</v>
      </c>
      <c r="T162" s="7" t="n">
        <v>236515</v>
      </c>
      <c r="U162" s="7" t="n">
        <v>0</v>
      </c>
      <c r="V162" s="7" t="n">
        <v>0</v>
      </c>
      <c r="W162" s="7" t="n">
        <v>0</v>
      </c>
      <c r="X162" s="7" t="n">
        <v>24864840</v>
      </c>
      <c r="Y162" s="17" t="n">
        <v>56.939424062885</v>
      </c>
      <c r="AA162" s="0" t="n">
        <v>-3010485</v>
      </c>
      <c r="AB162" s="0" t="n">
        <v>-2773970</v>
      </c>
      <c r="AC162" s="0" t="n">
        <v>0</v>
      </c>
      <c r="AD162" s="0" t="n">
        <v>-6.35057593711503</v>
      </c>
    </row>
    <row r="163" customFormat="false" ht="14.5" hidden="false" customHeight="false" outlineLevel="0" collapsed="false">
      <c r="A163" s="0" t="n">
        <v>135</v>
      </c>
      <c r="B163" s="0" t="s">
        <v>153</v>
      </c>
      <c r="C163" s="7" t="n">
        <v>412648100</v>
      </c>
      <c r="D163" s="7" t="n">
        <v>1611641.76328832</v>
      </c>
      <c r="E163" s="7" t="n">
        <v>95625000</v>
      </c>
      <c r="F163" s="7" t="n">
        <v>1368575.48726628</v>
      </c>
      <c r="G163" s="7" t="n">
        <v>2980217</v>
      </c>
      <c r="H163" s="7" t="n">
        <v>4388256.88650179</v>
      </c>
      <c r="I163" s="17" t="n">
        <v>0.679134580559105</v>
      </c>
      <c r="J163" s="7" t="n">
        <v>3620312</v>
      </c>
      <c r="K163" s="7" t="n">
        <v>2980217</v>
      </c>
      <c r="L163" s="17" t="n">
        <v>67.91</v>
      </c>
      <c r="N163" s="7" t="n">
        <v>2678179</v>
      </c>
      <c r="O163" s="17" t="n">
        <v>0.0368</v>
      </c>
      <c r="P163" s="7" t="n">
        <v>2776736</v>
      </c>
      <c r="Q163" s="17" t="n">
        <v>63.2765143841327</v>
      </c>
      <c r="R163" s="17" t="n">
        <v>4.63348561586729</v>
      </c>
      <c r="S163" s="17" t="n">
        <v>0.01</v>
      </c>
      <c r="T163" s="7" t="n">
        <v>26782</v>
      </c>
      <c r="U163" s="7" t="n">
        <v>0</v>
      </c>
      <c r="V163" s="7" t="n">
        <v>0</v>
      </c>
      <c r="W163" s="7" t="n">
        <v>0</v>
      </c>
      <c r="X163" s="7" t="n">
        <v>2803518</v>
      </c>
      <c r="Y163" s="17" t="n">
        <v>63.8868250540113</v>
      </c>
      <c r="AA163" s="0" t="n">
        <v>-203481</v>
      </c>
      <c r="AB163" s="0" t="n">
        <v>-176699</v>
      </c>
      <c r="AC163" s="0" t="n">
        <v>0</v>
      </c>
      <c r="AD163" s="0" t="n">
        <v>-4.02317494598875</v>
      </c>
    </row>
    <row r="164" customFormat="false" ht="14.5" hidden="false" customHeight="false" outlineLevel="0" collapsed="false">
      <c r="A164" s="0" t="n">
        <v>136</v>
      </c>
      <c r="B164" s="0" t="s">
        <v>154</v>
      </c>
      <c r="C164" s="7" t="n">
        <v>3243894200</v>
      </c>
      <c r="D164" s="7" t="n">
        <v>12669379.4746874</v>
      </c>
      <c r="E164" s="7" t="n">
        <v>1190746000</v>
      </c>
      <c r="F164" s="7" t="n">
        <v>17041838.2971019</v>
      </c>
      <c r="G164" s="7" t="n">
        <v>29711218</v>
      </c>
      <c r="H164" s="7" t="n">
        <v>35356451.7173047</v>
      </c>
      <c r="I164" s="17" t="n">
        <v>0.840333703097765</v>
      </c>
      <c r="J164" s="7" t="n">
        <v>29169073</v>
      </c>
      <c r="K164" s="7" t="n">
        <v>29169073</v>
      </c>
      <c r="L164" s="17" t="n">
        <v>82.5</v>
      </c>
      <c r="N164" s="7" t="n">
        <v>25123536</v>
      </c>
      <c r="O164" s="17" t="n">
        <v>0.0512</v>
      </c>
      <c r="P164" s="7" t="n">
        <v>26409861</v>
      </c>
      <c r="Q164" s="17" t="n">
        <v>74.6960164757542</v>
      </c>
      <c r="R164" s="17" t="n">
        <v>7.80398352424584</v>
      </c>
      <c r="S164" s="17" t="n">
        <v>0.02</v>
      </c>
      <c r="T164" s="7" t="n">
        <v>502471</v>
      </c>
      <c r="U164" s="7" t="n">
        <v>0</v>
      </c>
      <c r="V164" s="7" t="n">
        <v>0</v>
      </c>
      <c r="W164" s="7" t="n">
        <v>0</v>
      </c>
      <c r="X164" s="7" t="n">
        <v>26912332</v>
      </c>
      <c r="Y164" s="17" t="n">
        <v>76.1171743566907</v>
      </c>
      <c r="AA164" s="0" t="n">
        <v>-2759212</v>
      </c>
      <c r="AB164" s="0" t="n">
        <v>-2256741</v>
      </c>
      <c r="AC164" s="0" t="n">
        <v>0</v>
      </c>
      <c r="AD164" s="0" t="n">
        <v>-6.38282564330929</v>
      </c>
    </row>
    <row r="165" customFormat="false" ht="14.5" hidden="false" customHeight="false" outlineLevel="0" collapsed="false">
      <c r="A165" s="0" t="n">
        <v>137</v>
      </c>
      <c r="B165" s="0" t="s">
        <v>155</v>
      </c>
      <c r="C165" s="7" t="n">
        <v>2572663000</v>
      </c>
      <c r="D165" s="7" t="n">
        <v>10047813.4605893</v>
      </c>
      <c r="E165" s="7" t="n">
        <v>843705000</v>
      </c>
      <c r="F165" s="7" t="n">
        <v>12075022.0285908</v>
      </c>
      <c r="G165" s="7" t="n">
        <v>22122835</v>
      </c>
      <c r="H165" s="7" t="n">
        <v>114374878.07</v>
      </c>
      <c r="I165" s="17" t="n">
        <v>0.193423900189518</v>
      </c>
      <c r="J165" s="7" t="n">
        <v>94359274</v>
      </c>
      <c r="K165" s="7" t="n">
        <v>22122835</v>
      </c>
      <c r="L165" s="17" t="n">
        <v>19.34</v>
      </c>
      <c r="N165" s="7" t="n">
        <v>12452771</v>
      </c>
      <c r="O165" s="17" t="n">
        <v>0.0387</v>
      </c>
      <c r="P165" s="7" t="n">
        <v>12934693</v>
      </c>
      <c r="Q165" s="17" t="n">
        <v>11.3090332582332</v>
      </c>
      <c r="R165" s="17" t="n">
        <v>8.03096674176678</v>
      </c>
      <c r="S165" s="17" t="n">
        <v>0.02</v>
      </c>
      <c r="T165" s="7" t="n">
        <v>249055</v>
      </c>
      <c r="U165" s="7" t="n">
        <v>0</v>
      </c>
      <c r="V165" s="7" t="n">
        <v>0</v>
      </c>
      <c r="W165" s="7" t="n">
        <v>0</v>
      </c>
      <c r="X165" s="7" t="n">
        <v>13183748</v>
      </c>
      <c r="Y165" s="17" t="n">
        <v>11.5267864958346</v>
      </c>
      <c r="AA165" s="0" t="n">
        <v>-9188142</v>
      </c>
      <c r="AB165" s="0" t="n">
        <v>-8939087</v>
      </c>
      <c r="AC165" s="0" t="n">
        <v>0</v>
      </c>
      <c r="AD165" s="0" t="n">
        <v>-7.81321350416545</v>
      </c>
    </row>
    <row r="166" customFormat="false" ht="14.5" hidden="false" customHeight="false" outlineLevel="0" collapsed="false">
      <c r="A166" s="0" t="n">
        <v>138</v>
      </c>
      <c r="B166" s="0" t="s">
        <v>156</v>
      </c>
      <c r="C166" s="7" t="n">
        <v>929315000</v>
      </c>
      <c r="D166" s="7" t="n">
        <v>3629540.19478166</v>
      </c>
      <c r="E166" s="7" t="n">
        <v>295074000</v>
      </c>
      <c r="F166" s="7" t="n">
        <v>4223069.73416586</v>
      </c>
      <c r="G166" s="7" t="n">
        <v>7852610</v>
      </c>
      <c r="H166" s="7" t="n">
        <v>13032985.3569365</v>
      </c>
      <c r="I166" s="17" t="n">
        <v>0.602518132641084</v>
      </c>
      <c r="J166" s="7" t="n">
        <v>10752213</v>
      </c>
      <c r="K166" s="7" t="n">
        <v>7852610</v>
      </c>
      <c r="L166" s="17" t="n">
        <v>60.25</v>
      </c>
      <c r="N166" s="7" t="n">
        <v>7268126</v>
      </c>
      <c r="O166" s="17" t="n">
        <v>0.0525</v>
      </c>
      <c r="P166" s="7" t="n">
        <v>7649703</v>
      </c>
      <c r="Q166" s="17" t="n">
        <v>58.6949404951844</v>
      </c>
      <c r="R166" s="17" t="n">
        <v>1.5550595048156</v>
      </c>
      <c r="S166" s="17" t="n">
        <v>0</v>
      </c>
      <c r="T166" s="7" t="n">
        <v>0</v>
      </c>
      <c r="U166" s="7" t="n">
        <v>0</v>
      </c>
      <c r="V166" s="7" t="n">
        <v>0</v>
      </c>
      <c r="W166" s="7" t="n">
        <v>0</v>
      </c>
      <c r="X166" s="7" t="n">
        <v>7649703</v>
      </c>
      <c r="Y166" s="17" t="n">
        <v>58.6949404951844</v>
      </c>
      <c r="AA166" s="0" t="n">
        <v>-202907</v>
      </c>
      <c r="AB166" s="0" t="n">
        <v>-202907</v>
      </c>
      <c r="AC166" s="0" t="n">
        <v>0</v>
      </c>
      <c r="AD166" s="0" t="n">
        <v>-1.5550595048156</v>
      </c>
    </row>
    <row r="167" customFormat="false" ht="14.5" hidden="false" customHeight="false" outlineLevel="0" collapsed="false">
      <c r="A167" s="0" t="n">
        <v>139</v>
      </c>
      <c r="B167" s="0" t="s">
        <v>157</v>
      </c>
      <c r="C167" s="7" t="n">
        <v>5173582300</v>
      </c>
      <c r="D167" s="7" t="n">
        <v>20205984.955436</v>
      </c>
      <c r="E167" s="7" t="n">
        <v>2217371000</v>
      </c>
      <c r="F167" s="7" t="n">
        <v>31734793.1688901</v>
      </c>
      <c r="G167" s="7" t="n">
        <v>51940778</v>
      </c>
      <c r="H167" s="7" t="n">
        <v>53281588.3704702</v>
      </c>
      <c r="I167" s="17" t="n">
        <v>0.974835390395132</v>
      </c>
      <c r="J167" s="7" t="n">
        <v>43957310</v>
      </c>
      <c r="K167" s="7" t="n">
        <v>43957310</v>
      </c>
      <c r="L167" s="17" t="n">
        <v>82.5</v>
      </c>
      <c r="N167" s="7" t="n">
        <v>41517729</v>
      </c>
      <c r="O167" s="17" t="n">
        <v>0.0774</v>
      </c>
      <c r="P167" s="7" t="n">
        <v>44731201</v>
      </c>
      <c r="Q167" s="17" t="n">
        <v>83.9524540615816</v>
      </c>
      <c r="R167" s="17" t="n">
        <v>0</v>
      </c>
      <c r="S167" s="17" t="n">
        <v>0</v>
      </c>
      <c r="T167" s="7" t="n">
        <v>0</v>
      </c>
      <c r="U167" s="7" t="n">
        <v>773891</v>
      </c>
      <c r="V167" s="7" t="n">
        <v>773891</v>
      </c>
      <c r="W167" s="7" t="n">
        <v>0</v>
      </c>
      <c r="X167" s="7" t="n">
        <v>43957310</v>
      </c>
      <c r="Y167" s="17" t="n">
        <v>82.4999992386903</v>
      </c>
      <c r="AA167" s="0" t="n">
        <v>0</v>
      </c>
      <c r="AB167" s="0" t="n">
        <v>0</v>
      </c>
      <c r="AC167" s="0" t="n">
        <v>0</v>
      </c>
      <c r="AD167" s="0" t="n">
        <v>-7.61309692620671E-007</v>
      </c>
    </row>
    <row r="168" customFormat="false" ht="14.5" hidden="false" customHeight="false" outlineLevel="0" collapsed="false">
      <c r="A168" s="0" t="n">
        <v>140</v>
      </c>
      <c r="B168" s="0" t="s">
        <v>158</v>
      </c>
      <c r="C168" s="7" t="n">
        <v>587783900</v>
      </c>
      <c r="D168" s="7" t="n">
        <v>2295653.56299589</v>
      </c>
      <c r="E168" s="7" t="n">
        <v>194653000</v>
      </c>
      <c r="F168" s="7" t="n">
        <v>2785854.37200359</v>
      </c>
      <c r="G168" s="7" t="n">
        <v>5081508</v>
      </c>
      <c r="H168" s="7" t="n">
        <v>8698595.5503098</v>
      </c>
      <c r="I168" s="17" t="n">
        <v>0.584175683374429</v>
      </c>
      <c r="J168" s="7" t="n">
        <v>7176341</v>
      </c>
      <c r="K168" s="7" t="n">
        <v>5081508</v>
      </c>
      <c r="L168" s="17" t="n">
        <v>58.42</v>
      </c>
      <c r="N168" s="7" t="n">
        <v>4357140</v>
      </c>
      <c r="O168" s="17" t="n">
        <v>0.0379</v>
      </c>
      <c r="P168" s="7" t="n">
        <v>4522276</v>
      </c>
      <c r="Q168" s="17" t="n">
        <v>51.9885764758765</v>
      </c>
      <c r="R168" s="17" t="n">
        <v>6.43142352412353</v>
      </c>
      <c r="S168" s="17" t="n">
        <v>0.01</v>
      </c>
      <c r="T168" s="7" t="n">
        <v>43571</v>
      </c>
      <c r="U168" s="7" t="n">
        <v>0</v>
      </c>
      <c r="V168" s="7" t="n">
        <v>0</v>
      </c>
      <c r="W168" s="7" t="n">
        <v>0</v>
      </c>
      <c r="X168" s="7" t="n">
        <v>4565847</v>
      </c>
      <c r="Y168" s="17" t="n">
        <v>52.4894734281258</v>
      </c>
      <c r="AA168" s="0" t="n">
        <v>-559232</v>
      </c>
      <c r="AB168" s="0" t="n">
        <v>-515661</v>
      </c>
      <c r="AC168" s="0" t="n">
        <v>0</v>
      </c>
      <c r="AD168" s="0" t="n">
        <v>-5.93052657187418</v>
      </c>
    </row>
    <row r="169" customFormat="false" ht="14.5" hidden="false" customHeight="false" outlineLevel="0" collapsed="false">
      <c r="A169" s="0" t="n">
        <v>141</v>
      </c>
      <c r="B169" s="0" t="s">
        <v>159</v>
      </c>
      <c r="C169" s="7" t="n">
        <v>3508853900</v>
      </c>
      <c r="D169" s="7" t="n">
        <v>13704208.2261304</v>
      </c>
      <c r="E169" s="7" t="n">
        <v>984288000</v>
      </c>
      <c r="F169" s="7" t="n">
        <v>14087031.9394546</v>
      </c>
      <c r="G169" s="7" t="n">
        <v>27791240</v>
      </c>
      <c r="H169" s="7" t="n">
        <v>39806108.8484087</v>
      </c>
      <c r="I169" s="17" t="n">
        <v>0.698165201372377</v>
      </c>
      <c r="J169" s="7" t="n">
        <v>32840040</v>
      </c>
      <c r="K169" s="7" t="n">
        <v>27791240</v>
      </c>
      <c r="L169" s="17" t="n">
        <v>69.82</v>
      </c>
      <c r="N169" s="7" t="n">
        <v>24014966</v>
      </c>
      <c r="O169" s="17" t="n">
        <v>0.0408</v>
      </c>
      <c r="P169" s="7" t="n">
        <v>24994777</v>
      </c>
      <c r="Q169" s="17" t="n">
        <v>62.7913094826379</v>
      </c>
      <c r="R169" s="17" t="n">
        <v>7.02869051736207</v>
      </c>
      <c r="S169" s="17" t="n">
        <v>0.01</v>
      </c>
      <c r="T169" s="7" t="n">
        <v>240150</v>
      </c>
      <c r="U169" s="7" t="n">
        <v>0</v>
      </c>
      <c r="V169" s="7" t="n">
        <v>0</v>
      </c>
      <c r="W169" s="7" t="n">
        <v>0</v>
      </c>
      <c r="X169" s="7" t="n">
        <v>25234927</v>
      </c>
      <c r="Y169" s="17" t="n">
        <v>63.3946088428305</v>
      </c>
      <c r="AA169" s="0" t="n">
        <v>-2796463</v>
      </c>
      <c r="AB169" s="0" t="n">
        <v>-2556313</v>
      </c>
      <c r="AC169" s="0" t="n">
        <v>0</v>
      </c>
      <c r="AD169" s="0" t="n">
        <v>-6.42539115716951</v>
      </c>
    </row>
    <row r="170" customFormat="false" ht="14.5" hidden="false" customHeight="false" outlineLevel="0" collapsed="false">
      <c r="A170" s="0" t="n">
        <v>142</v>
      </c>
      <c r="B170" s="0" t="s">
        <v>160</v>
      </c>
      <c r="C170" s="7" t="n">
        <v>2851555900</v>
      </c>
      <c r="D170" s="7" t="n">
        <v>11137059.8308612</v>
      </c>
      <c r="E170" s="7" t="n">
        <v>604391000</v>
      </c>
      <c r="F170" s="7" t="n">
        <v>8649983.86744422</v>
      </c>
      <c r="G170" s="7" t="n">
        <v>19787044</v>
      </c>
      <c r="H170" s="7" t="n">
        <v>10813118.21188</v>
      </c>
      <c r="I170" s="17" t="n">
        <v>1.82991100367891</v>
      </c>
      <c r="J170" s="7" t="n">
        <v>8920823</v>
      </c>
      <c r="K170" s="7" t="n">
        <v>8920823</v>
      </c>
      <c r="L170" s="17" t="n">
        <v>82.5</v>
      </c>
      <c r="N170" s="7" t="n">
        <v>9052274</v>
      </c>
      <c r="O170" s="17" t="n">
        <v>0.0405</v>
      </c>
      <c r="P170" s="7" t="n">
        <v>9418891</v>
      </c>
      <c r="Q170" s="17" t="n">
        <v>87.1061502837525</v>
      </c>
      <c r="R170" s="17" t="n">
        <v>0</v>
      </c>
      <c r="S170" s="17" t="n">
        <v>0</v>
      </c>
      <c r="T170" s="7" t="n">
        <v>0</v>
      </c>
      <c r="U170" s="7" t="n">
        <v>498068</v>
      </c>
      <c r="V170" s="7" t="n">
        <v>498068</v>
      </c>
      <c r="W170" s="7" t="n">
        <v>0</v>
      </c>
      <c r="X170" s="7" t="n">
        <v>8920823</v>
      </c>
      <c r="Y170" s="17" t="n">
        <v>82.5000043946528</v>
      </c>
      <c r="AA170" s="0" t="n">
        <v>0</v>
      </c>
      <c r="AB170" s="0" t="n">
        <v>0</v>
      </c>
      <c r="AC170" s="0" t="n">
        <v>0</v>
      </c>
      <c r="AD170" s="0" t="n">
        <v>4.39465279100659E-006</v>
      </c>
    </row>
    <row r="171" customFormat="false" ht="14.5" hidden="false" customHeight="false" outlineLevel="0" collapsed="false">
      <c r="A171" s="0" t="n">
        <v>143</v>
      </c>
      <c r="B171" s="0" t="s">
        <v>161</v>
      </c>
      <c r="C171" s="7" t="n">
        <v>255469400</v>
      </c>
      <c r="D171" s="7" t="n">
        <v>997763.358857605</v>
      </c>
      <c r="E171" s="7" t="n">
        <v>75187000</v>
      </c>
      <c r="F171" s="7" t="n">
        <v>1076068.8644297</v>
      </c>
      <c r="G171" s="7" t="n">
        <v>2073832</v>
      </c>
      <c r="H171" s="7" t="n">
        <v>4842580.92089178</v>
      </c>
      <c r="I171" s="17" t="n">
        <v>0.428249322804935</v>
      </c>
      <c r="J171" s="7" t="n">
        <v>3995129</v>
      </c>
      <c r="K171" s="7" t="n">
        <v>2073832</v>
      </c>
      <c r="L171" s="17" t="n">
        <v>42.82</v>
      </c>
      <c r="N171" s="7" t="n">
        <v>1791647</v>
      </c>
      <c r="O171" s="17" t="n">
        <v>0.0346</v>
      </c>
      <c r="P171" s="7" t="n">
        <v>1853638</v>
      </c>
      <c r="Q171" s="17" t="n">
        <v>38.2778941700916</v>
      </c>
      <c r="R171" s="17" t="n">
        <v>4.54210582990843</v>
      </c>
      <c r="S171" s="17" t="n">
        <v>0.01</v>
      </c>
      <c r="T171" s="7" t="n">
        <v>17916</v>
      </c>
      <c r="U171" s="7" t="n">
        <v>0</v>
      </c>
      <c r="V171" s="7" t="n">
        <v>0</v>
      </c>
      <c r="W171" s="7" t="n">
        <v>0</v>
      </c>
      <c r="X171" s="7" t="n">
        <v>1871554</v>
      </c>
      <c r="Y171" s="17" t="n">
        <v>38.6478621746056</v>
      </c>
      <c r="AA171" s="0" t="n">
        <v>-220194</v>
      </c>
      <c r="AB171" s="0" t="n">
        <v>-202278</v>
      </c>
      <c r="AC171" s="0" t="n">
        <v>0</v>
      </c>
      <c r="AD171" s="0" t="n">
        <v>-4.17213782539441</v>
      </c>
    </row>
    <row r="172" customFormat="false" ht="14.5" hidden="false" customHeight="false" outlineLevel="0" collapsed="false">
      <c r="A172" s="0" t="n">
        <v>144</v>
      </c>
      <c r="B172" s="0" t="s">
        <v>162</v>
      </c>
      <c r="C172" s="7" t="n">
        <v>3651224100</v>
      </c>
      <c r="D172" s="7" t="n">
        <v>14260250.4329592</v>
      </c>
      <c r="E172" s="7" t="n">
        <v>1121767000</v>
      </c>
      <c r="F172" s="7" t="n">
        <v>16054617.7111031</v>
      </c>
      <c r="G172" s="7" t="n">
        <v>30314868</v>
      </c>
      <c r="H172" s="7" t="n">
        <v>21613223.0588616</v>
      </c>
      <c r="I172" s="17" t="n">
        <v>1.40260746476545</v>
      </c>
      <c r="J172" s="7" t="n">
        <v>17830909</v>
      </c>
      <c r="K172" s="7" t="n">
        <v>17830909</v>
      </c>
      <c r="L172" s="17" t="n">
        <v>82.5</v>
      </c>
      <c r="N172" s="7" t="n">
        <v>16917853</v>
      </c>
      <c r="O172" s="17" t="n">
        <v>0.0442</v>
      </c>
      <c r="P172" s="7" t="n">
        <v>17665622</v>
      </c>
      <c r="Q172" s="17" t="n">
        <v>81.7352504616702</v>
      </c>
      <c r="R172" s="17" t="n">
        <v>0.764749538329824</v>
      </c>
      <c r="S172" s="17" t="n">
        <v>0</v>
      </c>
      <c r="T172" s="7" t="n">
        <v>0</v>
      </c>
      <c r="U172" s="7" t="n">
        <v>0</v>
      </c>
      <c r="V172" s="7" t="n">
        <v>0</v>
      </c>
      <c r="W172" s="7" t="n">
        <v>0</v>
      </c>
      <c r="X172" s="7" t="n">
        <v>17665622</v>
      </c>
      <c r="Y172" s="17" t="n">
        <v>81.7352504616702</v>
      </c>
      <c r="AA172" s="0" t="n">
        <v>-165287</v>
      </c>
      <c r="AB172" s="0" t="n">
        <v>-165287</v>
      </c>
      <c r="AC172" s="0" t="n">
        <v>0</v>
      </c>
      <c r="AD172" s="0" t="n">
        <v>-0.764749538329824</v>
      </c>
    </row>
    <row r="173" customFormat="false" ht="14.5" hidden="false" customHeight="false" outlineLevel="0" collapsed="false">
      <c r="A173" s="0" t="n">
        <v>145</v>
      </c>
      <c r="B173" s="0" t="s">
        <v>163</v>
      </c>
      <c r="C173" s="7" t="n">
        <v>2686343300</v>
      </c>
      <c r="D173" s="7" t="n">
        <v>10491804.1614871</v>
      </c>
      <c r="E173" s="7" t="n">
        <v>721415000</v>
      </c>
      <c r="F173" s="7" t="n">
        <v>10324819.7139472</v>
      </c>
      <c r="G173" s="7" t="n">
        <v>20816624</v>
      </c>
      <c r="H173" s="7" t="n">
        <v>30267505.2614537</v>
      </c>
      <c r="I173" s="17" t="n">
        <v>0.687754865165925</v>
      </c>
      <c r="J173" s="7" t="n">
        <v>24970692</v>
      </c>
      <c r="K173" s="7" t="n">
        <v>20816624</v>
      </c>
      <c r="L173" s="17" t="n">
        <v>68.78</v>
      </c>
      <c r="N173" s="7" t="n">
        <v>17876514</v>
      </c>
      <c r="O173" s="17" t="n">
        <v>0.0602</v>
      </c>
      <c r="P173" s="7" t="n">
        <v>18952680</v>
      </c>
      <c r="Q173" s="17" t="n">
        <v>62.6172518556944</v>
      </c>
      <c r="R173" s="17" t="n">
        <v>6.16274814430563</v>
      </c>
      <c r="S173" s="17" t="n">
        <v>0.01</v>
      </c>
      <c r="T173" s="7" t="n">
        <v>178765</v>
      </c>
      <c r="U173" s="7" t="n">
        <v>0</v>
      </c>
      <c r="V173" s="7" t="n">
        <v>0</v>
      </c>
      <c r="W173" s="7" t="n">
        <v>0</v>
      </c>
      <c r="X173" s="7" t="n">
        <v>19131445</v>
      </c>
      <c r="Y173" s="17" t="n">
        <v>63.207868751457</v>
      </c>
      <c r="AA173" s="0" t="n">
        <v>-1863944</v>
      </c>
      <c r="AB173" s="0" t="n">
        <v>-1685179</v>
      </c>
      <c r="AC173" s="0" t="n">
        <v>0</v>
      </c>
      <c r="AD173" s="0" t="n">
        <v>-5.57213124854297</v>
      </c>
    </row>
    <row r="174" customFormat="false" ht="14.5" hidden="false" customHeight="false" outlineLevel="0" collapsed="false">
      <c r="A174" s="0" t="n">
        <v>146</v>
      </c>
      <c r="B174" s="0" t="s">
        <v>164</v>
      </c>
      <c r="C174" s="7" t="n">
        <v>2334757300</v>
      </c>
      <c r="D174" s="7" t="n">
        <v>9118647.03078065</v>
      </c>
      <c r="E174" s="7" t="n">
        <v>627678000</v>
      </c>
      <c r="F174" s="7" t="n">
        <v>8983265.09486351</v>
      </c>
      <c r="G174" s="7" t="n">
        <v>18101912</v>
      </c>
      <c r="H174" s="7" t="n">
        <v>23555125.0799639</v>
      </c>
      <c r="I174" s="17" t="n">
        <v>0.768491440336167</v>
      </c>
      <c r="J174" s="7" t="n">
        <v>19432978</v>
      </c>
      <c r="K174" s="7" t="n">
        <v>18101912</v>
      </c>
      <c r="L174" s="17" t="n">
        <v>76.85</v>
      </c>
      <c r="N174" s="7" t="n">
        <v>15151628</v>
      </c>
      <c r="O174" s="17" t="n">
        <v>0.0458</v>
      </c>
      <c r="P174" s="7" t="n">
        <v>15845573</v>
      </c>
      <c r="Q174" s="17" t="n">
        <v>67.2701713372702</v>
      </c>
      <c r="R174" s="17" t="n">
        <v>9.57982866272981</v>
      </c>
      <c r="S174" s="17" t="n">
        <v>0.02</v>
      </c>
      <c r="T174" s="7" t="n">
        <v>303033</v>
      </c>
      <c r="U174" s="7" t="n">
        <v>0</v>
      </c>
      <c r="V174" s="7" t="n">
        <v>0</v>
      </c>
      <c r="W174" s="7" t="n">
        <v>0</v>
      </c>
      <c r="X174" s="7" t="n">
        <v>16148606</v>
      </c>
      <c r="Y174" s="17" t="n">
        <v>68.5566556967091</v>
      </c>
      <c r="AA174" s="0" t="n">
        <v>-2256339</v>
      </c>
      <c r="AB174" s="0" t="n">
        <v>-1953306</v>
      </c>
      <c r="AC174" s="0" t="n">
        <v>0</v>
      </c>
      <c r="AD174" s="0" t="n">
        <v>-8.29334430329092</v>
      </c>
    </row>
    <row r="175" customFormat="false" ht="14.5" hidden="false" customHeight="false" outlineLevel="0" collapsed="false">
      <c r="A175" s="0" t="n">
        <v>147</v>
      </c>
      <c r="B175" s="0" t="s">
        <v>165</v>
      </c>
      <c r="C175" s="7" t="n">
        <v>1181869900</v>
      </c>
      <c r="D175" s="7" t="n">
        <v>4615920.65882138</v>
      </c>
      <c r="E175" s="7" t="n">
        <v>395641000</v>
      </c>
      <c r="F175" s="7" t="n">
        <v>5662374.63380411</v>
      </c>
      <c r="G175" s="7" t="n">
        <v>10278295</v>
      </c>
      <c r="H175" s="7" t="n">
        <v>14303427.739698</v>
      </c>
      <c r="I175" s="17" t="n">
        <v>0.718589640682663</v>
      </c>
      <c r="J175" s="7" t="n">
        <v>11800328</v>
      </c>
      <c r="K175" s="7" t="n">
        <v>10278295</v>
      </c>
      <c r="L175" s="17" t="n">
        <v>71.86</v>
      </c>
      <c r="N175" s="7" t="n">
        <v>8983193</v>
      </c>
      <c r="O175" s="17" t="n">
        <v>0.0336</v>
      </c>
      <c r="P175" s="7" t="n">
        <v>9285028</v>
      </c>
      <c r="Q175" s="17" t="n">
        <v>64.9147055445331</v>
      </c>
      <c r="R175" s="17" t="n">
        <v>6.94529445546691</v>
      </c>
      <c r="S175" s="17" t="n">
        <v>0.01</v>
      </c>
      <c r="T175" s="7" t="n">
        <v>89832</v>
      </c>
      <c r="U175" s="7" t="n">
        <v>0</v>
      </c>
      <c r="V175" s="7" t="n">
        <v>0</v>
      </c>
      <c r="W175" s="7" t="n">
        <v>0</v>
      </c>
      <c r="X175" s="7" t="n">
        <v>9374860</v>
      </c>
      <c r="Y175" s="17" t="n">
        <v>65.5427508049757</v>
      </c>
      <c r="AA175" s="0" t="n">
        <v>-993267</v>
      </c>
      <c r="AB175" s="0" t="n">
        <v>-903435</v>
      </c>
      <c r="AC175" s="0" t="n">
        <v>0</v>
      </c>
      <c r="AD175" s="0" t="n">
        <v>-6.31724919502433</v>
      </c>
    </row>
    <row r="176" customFormat="false" ht="14.5" hidden="false" customHeight="false" outlineLevel="0" collapsed="false">
      <c r="A176" s="0" t="n">
        <v>148</v>
      </c>
      <c r="B176" s="0" t="s">
        <v>166</v>
      </c>
      <c r="C176" s="7" t="n">
        <v>475467900</v>
      </c>
      <c r="D176" s="7" t="n">
        <v>1856991.28323381</v>
      </c>
      <c r="E176" s="7" t="n">
        <v>115070000</v>
      </c>
      <c r="F176" s="7" t="n">
        <v>1646870.39288607</v>
      </c>
      <c r="G176" s="7" t="n">
        <v>3503862</v>
      </c>
      <c r="H176" s="7" t="n">
        <v>5792958.38637264</v>
      </c>
      <c r="I176" s="17" t="n">
        <v>0.604848467104906</v>
      </c>
      <c r="J176" s="7" t="n">
        <v>4779191</v>
      </c>
      <c r="K176" s="7" t="n">
        <v>3503862</v>
      </c>
      <c r="L176" s="17" t="n">
        <v>60.48</v>
      </c>
      <c r="N176" s="7" t="n">
        <v>2878989</v>
      </c>
      <c r="O176" s="17" t="n">
        <v>0.0733</v>
      </c>
      <c r="P176" s="7" t="n">
        <v>3090019</v>
      </c>
      <c r="Q176" s="17" t="n">
        <v>53.3409493717228</v>
      </c>
      <c r="R176" s="17" t="n">
        <v>7.13905062827721</v>
      </c>
      <c r="S176" s="17" t="n">
        <v>0.01</v>
      </c>
      <c r="T176" s="7" t="n">
        <v>28790</v>
      </c>
      <c r="U176" s="7" t="n">
        <v>0</v>
      </c>
      <c r="V176" s="7" t="n">
        <v>0</v>
      </c>
      <c r="W176" s="7" t="n">
        <v>0</v>
      </c>
      <c r="X176" s="7" t="n">
        <v>3118809</v>
      </c>
      <c r="Y176" s="17" t="n">
        <v>53.8379320544868</v>
      </c>
      <c r="AA176" s="0" t="n">
        <v>-413843</v>
      </c>
      <c r="AB176" s="0" t="n">
        <v>-385053</v>
      </c>
      <c r="AC176" s="0" t="n">
        <v>0</v>
      </c>
      <c r="AD176" s="0" t="n">
        <v>-6.64206794551316</v>
      </c>
    </row>
    <row r="177" customFormat="false" ht="14.5" hidden="false" customHeight="false" outlineLevel="0" collapsed="false">
      <c r="A177" s="0" t="n">
        <v>149</v>
      </c>
      <c r="B177" s="0" t="s">
        <v>167</v>
      </c>
      <c r="C177" s="7" t="n">
        <v>6494397200</v>
      </c>
      <c r="D177" s="7" t="n">
        <v>25364570.3322097</v>
      </c>
      <c r="E177" s="7" t="n">
        <v>1839598000</v>
      </c>
      <c r="F177" s="7" t="n">
        <v>26328143.5735851</v>
      </c>
      <c r="G177" s="7" t="n">
        <v>51692714</v>
      </c>
      <c r="H177" s="7" t="n">
        <v>334523209.005637</v>
      </c>
      <c r="I177" s="17" t="n">
        <v>0.154526539888385</v>
      </c>
      <c r="J177" s="7" t="n">
        <v>275981647</v>
      </c>
      <c r="K177" s="7" t="n">
        <v>51692714</v>
      </c>
      <c r="L177" s="17" t="n">
        <v>15.45</v>
      </c>
      <c r="N177" s="7" t="n">
        <v>15225269</v>
      </c>
      <c r="O177" s="17" t="n">
        <v>0.0881</v>
      </c>
      <c r="P177" s="7" t="n">
        <v>16566615</v>
      </c>
      <c r="Q177" s="17" t="n">
        <v>4.95230661251992</v>
      </c>
      <c r="R177" s="17" t="n">
        <v>10.4976933874801</v>
      </c>
      <c r="S177" s="17" t="n">
        <v>0.02</v>
      </c>
      <c r="T177" s="7" t="n">
        <v>304505</v>
      </c>
      <c r="U177" s="7" t="n">
        <v>0</v>
      </c>
      <c r="V177" s="7" t="n">
        <v>0</v>
      </c>
      <c r="W177" s="7" t="n">
        <v>0</v>
      </c>
      <c r="X177" s="7" t="n">
        <v>16871120</v>
      </c>
      <c r="Y177" s="17" t="n">
        <v>5.04333318161961</v>
      </c>
      <c r="AA177" s="0" t="n">
        <v>-35126099</v>
      </c>
      <c r="AB177" s="0" t="n">
        <v>-34821594</v>
      </c>
      <c r="AC177" s="0" t="n">
        <v>0</v>
      </c>
      <c r="AD177" s="0" t="n">
        <v>-10.4066668183804</v>
      </c>
    </row>
    <row r="178" customFormat="false" ht="14.5" hidden="false" customHeight="false" outlineLevel="0" collapsed="false">
      <c r="A178" s="0" t="n">
        <v>150</v>
      </c>
      <c r="B178" s="0" t="s">
        <v>168</v>
      </c>
      <c r="C178" s="7" t="n">
        <v>1176406900</v>
      </c>
      <c r="D178" s="7" t="n">
        <v>4594584.3217515</v>
      </c>
      <c r="E178" s="7" t="n">
        <v>225800000</v>
      </c>
      <c r="F178" s="7" t="n">
        <v>3231627.13751347</v>
      </c>
      <c r="G178" s="7" t="n">
        <v>7826211</v>
      </c>
      <c r="H178" s="7" t="n">
        <v>8566370.2</v>
      </c>
      <c r="I178" s="17" t="n">
        <v>0.91359710323983</v>
      </c>
      <c r="J178" s="7" t="n">
        <v>7067255</v>
      </c>
      <c r="K178" s="7" t="n">
        <v>7067255</v>
      </c>
      <c r="L178" s="17" t="n">
        <v>82.5</v>
      </c>
      <c r="N178" s="7" t="n">
        <v>6760874</v>
      </c>
      <c r="O178" s="17" t="n">
        <v>0.0559</v>
      </c>
      <c r="P178" s="7" t="n">
        <v>7138807</v>
      </c>
      <c r="Q178" s="17" t="n">
        <v>83.3352614156227</v>
      </c>
      <c r="R178" s="17" t="n">
        <v>0</v>
      </c>
      <c r="S178" s="17" t="n">
        <v>0</v>
      </c>
      <c r="T178" s="7" t="n">
        <v>0</v>
      </c>
      <c r="U178" s="7" t="n">
        <v>71552</v>
      </c>
      <c r="V178" s="7" t="n">
        <v>71552</v>
      </c>
      <c r="W178" s="7" t="n">
        <v>0</v>
      </c>
      <c r="X178" s="7" t="n">
        <v>7067255</v>
      </c>
      <c r="Y178" s="17" t="n">
        <v>82.4999951554744</v>
      </c>
      <c r="AA178" s="0" t="n">
        <v>0</v>
      </c>
      <c r="AB178" s="0" t="n">
        <v>0</v>
      </c>
      <c r="AC178" s="0" t="n">
        <v>0</v>
      </c>
      <c r="AD178" s="0" t="n">
        <v>-4.84452560556292E-006</v>
      </c>
    </row>
    <row r="179" customFormat="false" ht="14.5" hidden="false" customHeight="false" outlineLevel="0" collapsed="false">
      <c r="A179" s="0" t="n">
        <v>151</v>
      </c>
      <c r="B179" s="0" t="s">
        <v>169</v>
      </c>
      <c r="C179" s="7" t="n">
        <v>1309322100</v>
      </c>
      <c r="D179" s="7" t="n">
        <v>5113699.00396092</v>
      </c>
      <c r="E179" s="7" t="n">
        <v>426901000</v>
      </c>
      <c r="F179" s="7" t="n">
        <v>6109764.6440728</v>
      </c>
      <c r="G179" s="7" t="n">
        <v>11223464</v>
      </c>
      <c r="H179" s="7" t="n">
        <v>21380842.22</v>
      </c>
      <c r="I179" s="17" t="n">
        <v>0.524930864954486</v>
      </c>
      <c r="J179" s="7" t="n">
        <v>17639195</v>
      </c>
      <c r="K179" s="7" t="n">
        <v>11223464</v>
      </c>
      <c r="L179" s="17" t="n">
        <v>52.49</v>
      </c>
      <c r="N179" s="7" t="n">
        <v>9660962</v>
      </c>
      <c r="O179" s="17" t="n">
        <v>0.0883</v>
      </c>
      <c r="P179" s="7" t="n">
        <v>10514025</v>
      </c>
      <c r="Q179" s="17" t="n">
        <v>49.1749805354487</v>
      </c>
      <c r="R179" s="17" t="n">
        <v>3.31501946455129</v>
      </c>
      <c r="S179" s="17" t="n">
        <v>0.01</v>
      </c>
      <c r="T179" s="7" t="n">
        <v>96610</v>
      </c>
      <c r="U179" s="7" t="n">
        <v>0</v>
      </c>
      <c r="V179" s="7" t="n">
        <v>0</v>
      </c>
      <c r="W179" s="7" t="n">
        <v>0</v>
      </c>
      <c r="X179" s="7" t="n">
        <v>10610635</v>
      </c>
      <c r="Y179" s="17" t="n">
        <v>49.6268336430388</v>
      </c>
      <c r="AA179" s="0" t="n">
        <v>-709439</v>
      </c>
      <c r="AB179" s="0" t="n">
        <v>-612829</v>
      </c>
      <c r="AC179" s="0" t="n">
        <v>0</v>
      </c>
      <c r="AD179" s="0" t="n">
        <v>-2.86316635696122</v>
      </c>
    </row>
    <row r="180" customFormat="false" ht="14.5" hidden="false" customHeight="false" outlineLevel="0" collapsed="false">
      <c r="A180" s="0" t="n">
        <v>152</v>
      </c>
      <c r="B180" s="0" t="s">
        <v>170</v>
      </c>
      <c r="C180" s="7" t="n">
        <v>1497427400</v>
      </c>
      <c r="D180" s="7" t="n">
        <v>5848364.58796791</v>
      </c>
      <c r="E180" s="7" t="n">
        <v>361190000</v>
      </c>
      <c r="F180" s="7" t="n">
        <v>5169315.34897472</v>
      </c>
      <c r="G180" s="7" t="n">
        <v>11017680</v>
      </c>
      <c r="H180" s="7" t="n">
        <v>6823610.07</v>
      </c>
      <c r="I180" s="17" t="n">
        <v>1.61464091397004</v>
      </c>
      <c r="J180" s="7" t="n">
        <v>5629478</v>
      </c>
      <c r="K180" s="7" t="n">
        <v>5629478</v>
      </c>
      <c r="L180" s="17" t="n">
        <v>82.5</v>
      </c>
      <c r="N180" s="7" t="n">
        <v>5422289</v>
      </c>
      <c r="O180" s="17" t="n">
        <v>0.0468</v>
      </c>
      <c r="P180" s="7" t="n">
        <v>5676052</v>
      </c>
      <c r="Q180" s="17" t="n">
        <v>83.1825374218665</v>
      </c>
      <c r="R180" s="17" t="n">
        <v>0</v>
      </c>
      <c r="S180" s="17" t="n">
        <v>0</v>
      </c>
      <c r="T180" s="7" t="n">
        <v>0</v>
      </c>
      <c r="U180" s="7" t="n">
        <v>46574</v>
      </c>
      <c r="V180" s="7" t="n">
        <v>46574</v>
      </c>
      <c r="W180" s="7" t="n">
        <v>0</v>
      </c>
      <c r="X180" s="7" t="n">
        <v>5629478</v>
      </c>
      <c r="Y180" s="17" t="n">
        <v>82.499995489924</v>
      </c>
      <c r="AA180" s="0" t="n">
        <v>0</v>
      </c>
      <c r="AB180" s="0" t="n">
        <v>0</v>
      </c>
      <c r="AC180" s="0" t="n">
        <v>0</v>
      </c>
      <c r="AD180" s="0" t="n">
        <v>-4.51007599622244E-006</v>
      </c>
    </row>
    <row r="181" customFormat="false" ht="14.5" hidden="false" customHeight="false" outlineLevel="0" collapsed="false">
      <c r="A181" s="0" t="n">
        <v>153</v>
      </c>
      <c r="B181" s="0" t="s">
        <v>171</v>
      </c>
      <c r="C181" s="7" t="n">
        <v>5149133300</v>
      </c>
      <c r="D181" s="7" t="n">
        <v>20110496.7429115</v>
      </c>
      <c r="E181" s="7" t="n">
        <v>1514293000</v>
      </c>
      <c r="F181" s="7" t="n">
        <v>21672410.774786</v>
      </c>
      <c r="G181" s="7" t="n">
        <v>41782908</v>
      </c>
      <c r="H181" s="7" t="n">
        <v>103734761.66</v>
      </c>
      <c r="I181" s="17" t="n">
        <v>0.402785983515798</v>
      </c>
      <c r="J181" s="7" t="n">
        <v>85581178</v>
      </c>
      <c r="K181" s="7" t="n">
        <v>41782908</v>
      </c>
      <c r="L181" s="17" t="n">
        <v>40.28</v>
      </c>
      <c r="N181" s="7" t="n">
        <v>35204065</v>
      </c>
      <c r="O181" s="17" t="n">
        <v>0.04</v>
      </c>
      <c r="P181" s="7" t="n">
        <v>36612228</v>
      </c>
      <c r="Q181" s="17" t="n">
        <v>35.2940782955668</v>
      </c>
      <c r="R181" s="17" t="n">
        <v>4.98592170443322</v>
      </c>
      <c r="S181" s="17" t="n">
        <v>0.01</v>
      </c>
      <c r="T181" s="7" t="n">
        <v>352041</v>
      </c>
      <c r="U181" s="7" t="n">
        <v>0</v>
      </c>
      <c r="V181" s="7" t="n">
        <v>0</v>
      </c>
      <c r="W181" s="7" t="n">
        <v>0</v>
      </c>
      <c r="X181" s="7" t="n">
        <v>36964269</v>
      </c>
      <c r="Y181" s="17" t="n">
        <v>35.6334447667154</v>
      </c>
      <c r="AA181" s="0" t="n">
        <v>-5170680</v>
      </c>
      <c r="AB181" s="0" t="n">
        <v>-4818639</v>
      </c>
      <c r="AC181" s="0" t="n">
        <v>0</v>
      </c>
      <c r="AD181" s="0" t="n">
        <v>-4.64655523328457</v>
      </c>
    </row>
    <row r="182" customFormat="false" ht="14.5" hidden="false" customHeight="false" outlineLevel="0" collapsed="false">
      <c r="A182" s="0" t="n">
        <v>154</v>
      </c>
      <c r="B182" s="0" t="s">
        <v>172</v>
      </c>
      <c r="C182" s="7" t="n">
        <v>338579700</v>
      </c>
      <c r="D182" s="7" t="n">
        <v>1322359.62002886</v>
      </c>
      <c r="E182" s="7" t="n">
        <v>93938000</v>
      </c>
      <c r="F182" s="7" t="n">
        <v>1344431.31108831</v>
      </c>
      <c r="G182" s="7" t="n">
        <v>2666791</v>
      </c>
      <c r="H182" s="7" t="n">
        <v>2838165.02839587</v>
      </c>
      <c r="I182" s="17" t="n">
        <v>0.939618018444568</v>
      </c>
      <c r="J182" s="7" t="n">
        <v>2341486</v>
      </c>
      <c r="K182" s="7" t="n">
        <v>2341486</v>
      </c>
      <c r="L182" s="17" t="n">
        <v>82.5</v>
      </c>
      <c r="N182" s="7" t="n">
        <v>2055731</v>
      </c>
      <c r="O182" s="17" t="n">
        <v>0.0535</v>
      </c>
      <c r="P182" s="7" t="n">
        <v>2165713</v>
      </c>
      <c r="Q182" s="17" t="n">
        <v>76.3068031045418</v>
      </c>
      <c r="R182" s="17" t="n">
        <v>6.19319689545823</v>
      </c>
      <c r="S182" s="17" t="n">
        <v>0.01</v>
      </c>
      <c r="T182" s="7" t="n">
        <v>20557</v>
      </c>
      <c r="U182" s="7" t="n">
        <v>0</v>
      </c>
      <c r="V182" s="7" t="n">
        <v>0</v>
      </c>
      <c r="W182" s="7" t="n">
        <v>0</v>
      </c>
      <c r="X182" s="7" t="n">
        <v>2186270</v>
      </c>
      <c r="Y182" s="17" t="n">
        <v>77.0311091189675</v>
      </c>
      <c r="AA182" s="0" t="n">
        <v>-175773</v>
      </c>
      <c r="AB182" s="0" t="n">
        <v>-155216</v>
      </c>
      <c r="AC182" s="0" t="n">
        <v>0</v>
      </c>
      <c r="AD182" s="0" t="n">
        <v>-5.46889088103247</v>
      </c>
    </row>
    <row r="183" customFormat="false" ht="14.5" hidden="false" customHeight="false" outlineLevel="0" collapsed="false">
      <c r="A183" s="0" t="n">
        <v>155</v>
      </c>
      <c r="B183" s="0" t="s">
        <v>173</v>
      </c>
      <c r="C183" s="7" t="n">
        <v>15034185600</v>
      </c>
      <c r="D183" s="7" t="n">
        <v>58717637.1101378</v>
      </c>
      <c r="E183" s="7" t="n">
        <v>5936265000</v>
      </c>
      <c r="F183" s="7" t="n">
        <v>84959234.1429203</v>
      </c>
      <c r="G183" s="7" t="n">
        <v>143676871</v>
      </c>
      <c r="H183" s="7" t="n">
        <v>93150537.4380517</v>
      </c>
      <c r="I183" s="17" t="n">
        <v>1.54241591032741</v>
      </c>
      <c r="J183" s="7" t="n">
        <v>76849193</v>
      </c>
      <c r="K183" s="7" t="n">
        <v>76849193</v>
      </c>
      <c r="L183" s="17" t="n">
        <v>82.5</v>
      </c>
      <c r="N183" s="7" t="n">
        <v>74332213</v>
      </c>
      <c r="O183" s="17" t="n">
        <v>0.0533</v>
      </c>
      <c r="P183" s="7" t="n">
        <v>78294120</v>
      </c>
      <c r="Q183" s="17" t="n">
        <v>84.0511736736552</v>
      </c>
      <c r="R183" s="17" t="n">
        <v>0</v>
      </c>
      <c r="S183" s="17" t="n">
        <v>0</v>
      </c>
      <c r="T183" s="7" t="n">
        <v>0</v>
      </c>
      <c r="U183" s="7" t="n">
        <v>1444927</v>
      </c>
      <c r="V183" s="7" t="n">
        <v>1444927</v>
      </c>
      <c r="W183" s="7" t="n">
        <v>0</v>
      </c>
      <c r="X183" s="7" t="n">
        <v>76849193</v>
      </c>
      <c r="Y183" s="17" t="n">
        <v>82.4999995851955</v>
      </c>
      <c r="AA183" s="0" t="n">
        <v>0</v>
      </c>
      <c r="AB183" s="0" t="n">
        <v>0</v>
      </c>
      <c r="AC183" s="0" t="n">
        <v>0</v>
      </c>
      <c r="AD183" s="0" t="n">
        <v>-4.14804489423659E-007</v>
      </c>
    </row>
    <row r="184" customFormat="false" ht="14.5" hidden="false" customHeight="false" outlineLevel="0" collapsed="false">
      <c r="A184" s="0" t="n">
        <v>156</v>
      </c>
      <c r="B184" s="0" t="s">
        <v>174</v>
      </c>
      <c r="C184" s="7" t="n">
        <v>104479300</v>
      </c>
      <c r="D184" s="7" t="n">
        <v>408055.200736728</v>
      </c>
      <c r="E184" s="7" t="n">
        <v>37072000</v>
      </c>
      <c r="F184" s="7" t="n">
        <v>530570.776093443</v>
      </c>
      <c r="G184" s="7" t="n">
        <v>938626</v>
      </c>
      <c r="H184" s="7" t="n">
        <v>1061261.84043636</v>
      </c>
      <c r="I184" s="17" t="n">
        <v>0.884443371311703</v>
      </c>
      <c r="J184" s="7" t="n">
        <v>875541</v>
      </c>
      <c r="K184" s="7" t="n">
        <v>875541</v>
      </c>
      <c r="L184" s="17" t="n">
        <v>82.5</v>
      </c>
      <c r="N184" s="7" t="n">
        <v>565499</v>
      </c>
      <c r="O184" s="17" t="n">
        <v>0.0323</v>
      </c>
      <c r="P184" s="7" t="n">
        <v>583765</v>
      </c>
      <c r="Q184" s="17" t="n">
        <v>55.0066889958062</v>
      </c>
      <c r="R184" s="17" t="n">
        <v>27.4933110041938</v>
      </c>
      <c r="S184" s="17" t="n">
        <v>0.02</v>
      </c>
      <c r="T184" s="7" t="n">
        <v>11310</v>
      </c>
      <c r="U184" s="7" t="n">
        <v>0</v>
      </c>
      <c r="V184" s="7" t="n">
        <v>0</v>
      </c>
      <c r="W184" s="7" t="n">
        <v>0</v>
      </c>
      <c r="X184" s="7" t="n">
        <v>595075</v>
      </c>
      <c r="Y184" s="17" t="n">
        <v>56.072401487207</v>
      </c>
      <c r="AA184" s="0" t="n">
        <v>-291776</v>
      </c>
      <c r="AB184" s="0" t="n">
        <v>-280466</v>
      </c>
      <c r="AC184" s="0" t="n">
        <v>0</v>
      </c>
      <c r="AD184" s="0" t="n">
        <v>-26.427598512793</v>
      </c>
    </row>
    <row r="185" customFormat="false" ht="14.5" hidden="false" customHeight="false" outlineLevel="0" collapsed="false">
      <c r="A185" s="0" t="n">
        <v>157</v>
      </c>
      <c r="B185" s="0" t="s">
        <v>175</v>
      </c>
      <c r="C185" s="7" t="n">
        <v>2475327700</v>
      </c>
      <c r="D185" s="7" t="n">
        <v>9667659.92414461</v>
      </c>
      <c r="E185" s="7" t="n">
        <v>1428344000</v>
      </c>
      <c r="F185" s="7" t="n">
        <v>20442317.2369555</v>
      </c>
      <c r="G185" s="7" t="n">
        <v>30109977</v>
      </c>
      <c r="H185" s="7" t="n">
        <v>10198078.4514476</v>
      </c>
      <c r="I185" s="17" t="n">
        <v>2.95251474514063</v>
      </c>
      <c r="J185" s="7" t="n">
        <v>8413415</v>
      </c>
      <c r="K185" s="7" t="n">
        <v>8413415</v>
      </c>
      <c r="L185" s="17" t="n">
        <v>82.5</v>
      </c>
      <c r="N185" s="7" t="n">
        <v>8136480</v>
      </c>
      <c r="O185" s="17" t="n">
        <v>0.0456</v>
      </c>
      <c r="P185" s="7" t="n">
        <v>8507503</v>
      </c>
      <c r="Q185" s="17" t="n">
        <v>83.4226079011225</v>
      </c>
      <c r="R185" s="17" t="n">
        <v>0</v>
      </c>
      <c r="S185" s="17" t="n">
        <v>0</v>
      </c>
      <c r="T185" s="7" t="n">
        <v>0</v>
      </c>
      <c r="U185" s="7" t="n">
        <v>94088</v>
      </c>
      <c r="V185" s="7" t="n">
        <v>94088</v>
      </c>
      <c r="W185" s="7" t="n">
        <v>0</v>
      </c>
      <c r="X185" s="7" t="n">
        <v>8413415</v>
      </c>
      <c r="Y185" s="17" t="n">
        <v>82.5000027216472</v>
      </c>
      <c r="AA185" s="0" t="n">
        <v>0</v>
      </c>
      <c r="AB185" s="0" t="n">
        <v>0</v>
      </c>
      <c r="AC185" s="0" t="n">
        <v>0</v>
      </c>
      <c r="AD185" s="0" t="n">
        <v>2.72164724890445E-006</v>
      </c>
    </row>
    <row r="186" customFormat="false" ht="14.5" hidden="false" customHeight="false" outlineLevel="0" collapsed="false">
      <c r="A186" s="0" t="n">
        <v>158</v>
      </c>
      <c r="B186" s="0" t="s">
        <v>176</v>
      </c>
      <c r="C186" s="7" t="n">
        <v>2447845900</v>
      </c>
      <c r="D186" s="7" t="n">
        <v>9560326.78336355</v>
      </c>
      <c r="E186" s="7" t="n">
        <v>763859000</v>
      </c>
      <c r="F186" s="7" t="n">
        <v>10932274.0196364</v>
      </c>
      <c r="G186" s="7" t="n">
        <v>20492601</v>
      </c>
      <c r="H186" s="7" t="n">
        <v>21174806.4942969</v>
      </c>
      <c r="I186" s="17" t="n">
        <v>0.967782208801737</v>
      </c>
      <c r="J186" s="7" t="n">
        <v>17469215</v>
      </c>
      <c r="K186" s="7" t="n">
        <v>17469215</v>
      </c>
      <c r="L186" s="17" t="n">
        <v>82.5</v>
      </c>
      <c r="N186" s="7" t="n">
        <v>15886824</v>
      </c>
      <c r="O186" s="17" t="n">
        <v>0.0427</v>
      </c>
      <c r="P186" s="7" t="n">
        <v>16565191</v>
      </c>
      <c r="Q186" s="17" t="n">
        <v>78.2306605940488</v>
      </c>
      <c r="R186" s="17" t="n">
        <v>4.26933940595119</v>
      </c>
      <c r="S186" s="17" t="n">
        <v>0.01</v>
      </c>
      <c r="T186" s="7" t="n">
        <v>158868</v>
      </c>
      <c r="U186" s="7" t="n">
        <v>0</v>
      </c>
      <c r="V186" s="7" t="n">
        <v>0</v>
      </c>
      <c r="W186" s="7" t="n">
        <v>0</v>
      </c>
      <c r="X186" s="7" t="n">
        <v>16724059</v>
      </c>
      <c r="Y186" s="17" t="n">
        <v>78.9809295518444</v>
      </c>
      <c r="AA186" s="0" t="n">
        <v>-904024</v>
      </c>
      <c r="AB186" s="0" t="n">
        <v>-745156</v>
      </c>
      <c r="AC186" s="0" t="n">
        <v>0</v>
      </c>
      <c r="AD186" s="0" t="n">
        <v>-3.51907044815557</v>
      </c>
    </row>
    <row r="187" customFormat="false" ht="14.5" hidden="false" customHeight="false" outlineLevel="0" collapsed="false">
      <c r="A187" s="0" t="n">
        <v>159</v>
      </c>
      <c r="B187" s="0" t="s">
        <v>177</v>
      </c>
      <c r="C187" s="7" t="n">
        <v>2458304800</v>
      </c>
      <c r="D187" s="7" t="n">
        <v>9601175.14795812</v>
      </c>
      <c r="E187" s="7" t="n">
        <v>1796501000</v>
      </c>
      <c r="F187" s="7" t="n">
        <v>25711343.596856</v>
      </c>
      <c r="G187" s="7" t="n">
        <v>35312519</v>
      </c>
      <c r="H187" s="7" t="n">
        <v>34218165.74</v>
      </c>
      <c r="I187" s="17" t="n">
        <v>1.03198164589871</v>
      </c>
      <c r="J187" s="7" t="n">
        <v>28229987</v>
      </c>
      <c r="K187" s="7" t="n">
        <v>28229987</v>
      </c>
      <c r="L187" s="17" t="n">
        <v>82.5</v>
      </c>
      <c r="N187" s="7" t="n">
        <v>26093332</v>
      </c>
      <c r="O187" s="17" t="n">
        <v>0.0373</v>
      </c>
      <c r="P187" s="7" t="n">
        <v>27066613</v>
      </c>
      <c r="Q187" s="17" t="n">
        <v>79.1001282934344</v>
      </c>
      <c r="R187" s="17" t="n">
        <v>3.39987170656563</v>
      </c>
      <c r="S187" s="17" t="n">
        <v>0.01</v>
      </c>
      <c r="T187" s="7" t="n">
        <v>260933</v>
      </c>
      <c r="U187" s="7" t="n">
        <v>0</v>
      </c>
      <c r="V187" s="7" t="n">
        <v>0</v>
      </c>
      <c r="W187" s="7" t="n">
        <v>0</v>
      </c>
      <c r="X187" s="7" t="n">
        <v>27327546</v>
      </c>
      <c r="Y187" s="17" t="n">
        <v>79.8626852404743</v>
      </c>
      <c r="AA187" s="0" t="n">
        <v>-1163374</v>
      </c>
      <c r="AB187" s="0" t="n">
        <v>-902441</v>
      </c>
      <c r="AC187" s="0" t="n">
        <v>0</v>
      </c>
      <c r="AD187" s="0" t="n">
        <v>-2.63731475952572</v>
      </c>
    </row>
    <row r="188" customFormat="false" ht="14.5" hidden="false" customHeight="false" outlineLevel="0" collapsed="false">
      <c r="A188" s="0" t="n">
        <v>160</v>
      </c>
      <c r="B188" s="0" t="s">
        <v>178</v>
      </c>
      <c r="C188" s="7" t="n">
        <v>11375052400</v>
      </c>
      <c r="D188" s="7" t="n">
        <v>44426496.8321265</v>
      </c>
      <c r="E188" s="7" t="n">
        <v>3043181000</v>
      </c>
      <c r="F188" s="7" t="n">
        <v>43553703.7376678</v>
      </c>
      <c r="G188" s="7" t="n">
        <v>87980201</v>
      </c>
      <c r="H188" s="7" t="n">
        <v>347861659.377571</v>
      </c>
      <c r="I188" s="17" t="n">
        <v>0.252917211852042</v>
      </c>
      <c r="J188" s="7" t="n">
        <v>286985869</v>
      </c>
      <c r="K188" s="7" t="n">
        <v>87980201</v>
      </c>
      <c r="L188" s="17" t="n">
        <v>25.29</v>
      </c>
      <c r="N188" s="7" t="n">
        <v>68340513</v>
      </c>
      <c r="O188" s="17" t="n">
        <v>0.0639</v>
      </c>
      <c r="P188" s="7" t="n">
        <v>72707472</v>
      </c>
      <c r="Q188" s="17" t="n">
        <v>20.9012606132264</v>
      </c>
      <c r="R188" s="17" t="n">
        <v>4.38873938677362</v>
      </c>
      <c r="S188" s="17" t="n">
        <v>0.01</v>
      </c>
      <c r="T188" s="7" t="n">
        <v>683405</v>
      </c>
      <c r="U188" s="7" t="n">
        <v>0</v>
      </c>
      <c r="V188" s="7" t="n">
        <v>0</v>
      </c>
      <c r="W188" s="7" t="n">
        <v>0</v>
      </c>
      <c r="X188" s="7" t="n">
        <v>73390877</v>
      </c>
      <c r="Y188" s="17" t="n">
        <v>21.0977194587407</v>
      </c>
      <c r="AA188" s="0" t="n">
        <v>-15272729</v>
      </c>
      <c r="AB188" s="0" t="n">
        <v>-14589324</v>
      </c>
      <c r="AC188" s="0" t="n">
        <v>0</v>
      </c>
      <c r="AD188" s="0" t="n">
        <v>-4.19228054125934</v>
      </c>
    </row>
    <row r="189" customFormat="false" ht="14.5" hidden="false" customHeight="false" outlineLevel="0" collapsed="false">
      <c r="A189" s="0" t="n">
        <v>161</v>
      </c>
      <c r="B189" s="0" t="s">
        <v>179</v>
      </c>
      <c r="C189" s="7" t="n">
        <v>2411393900</v>
      </c>
      <c r="D189" s="7" t="n">
        <v>9417959.55677173</v>
      </c>
      <c r="E189" s="7" t="n">
        <v>749441000</v>
      </c>
      <c r="F189" s="7" t="n">
        <v>10725925.0379328</v>
      </c>
      <c r="G189" s="7" t="n">
        <v>20143885</v>
      </c>
      <c r="H189" s="7" t="n">
        <v>33328396.51</v>
      </c>
      <c r="I189" s="17" t="n">
        <v>0.604406065378991</v>
      </c>
      <c r="J189" s="7" t="n">
        <v>27495927</v>
      </c>
      <c r="K189" s="7" t="n">
        <v>20143885</v>
      </c>
      <c r="L189" s="17" t="n">
        <v>60.44</v>
      </c>
      <c r="N189" s="7" t="n">
        <v>18168773</v>
      </c>
      <c r="O189" s="17" t="n">
        <v>0.029</v>
      </c>
      <c r="P189" s="7" t="n">
        <v>18695667</v>
      </c>
      <c r="Q189" s="17" t="n">
        <v>56.0953089789077</v>
      </c>
      <c r="R189" s="17" t="n">
        <v>4.34469102109226</v>
      </c>
      <c r="S189" s="17" t="n">
        <v>0.01</v>
      </c>
      <c r="T189" s="7" t="n">
        <v>181688</v>
      </c>
      <c r="U189" s="7" t="n">
        <v>0</v>
      </c>
      <c r="V189" s="7" t="n">
        <v>0</v>
      </c>
      <c r="W189" s="7" t="n">
        <v>0</v>
      </c>
      <c r="X189" s="7" t="n">
        <v>18877355</v>
      </c>
      <c r="Y189" s="17" t="n">
        <v>56.6404537174057</v>
      </c>
      <c r="AA189" s="0" t="n">
        <v>-1448218</v>
      </c>
      <c r="AB189" s="0" t="n">
        <v>-1266530</v>
      </c>
      <c r="AC189" s="0" t="n">
        <v>0</v>
      </c>
      <c r="AD189" s="0" t="n">
        <v>-3.79954628259431</v>
      </c>
    </row>
    <row r="190" customFormat="false" ht="14.5" hidden="false" customHeight="false" outlineLevel="0" collapsed="false">
      <c r="A190" s="0" t="n">
        <v>162</v>
      </c>
      <c r="B190" s="0" t="s">
        <v>180</v>
      </c>
      <c r="C190" s="7" t="n">
        <v>1855455700</v>
      </c>
      <c r="D190" s="7" t="n">
        <v>7246682.81776013</v>
      </c>
      <c r="E190" s="7" t="n">
        <v>576297000</v>
      </c>
      <c r="F190" s="7" t="n">
        <v>8247905.33422321</v>
      </c>
      <c r="G190" s="7" t="n">
        <v>15494588</v>
      </c>
      <c r="H190" s="7" t="n">
        <v>23559120.1259855</v>
      </c>
      <c r="I190" s="17" t="n">
        <v>0.657689587605166</v>
      </c>
      <c r="J190" s="7" t="n">
        <v>19436274</v>
      </c>
      <c r="K190" s="7" t="n">
        <v>15494588</v>
      </c>
      <c r="L190" s="17" t="n">
        <v>65.77</v>
      </c>
      <c r="N190" s="7" t="n">
        <v>13038099</v>
      </c>
      <c r="O190" s="17" t="n">
        <v>0.036</v>
      </c>
      <c r="P190" s="7" t="n">
        <v>13507471</v>
      </c>
      <c r="Q190" s="17" t="n">
        <v>57.3343610787118</v>
      </c>
      <c r="R190" s="17" t="n">
        <v>8.43563892128822</v>
      </c>
      <c r="S190" s="17" t="n">
        <v>0.02</v>
      </c>
      <c r="T190" s="7" t="n">
        <v>260762</v>
      </c>
      <c r="U190" s="7" t="n">
        <v>0</v>
      </c>
      <c r="V190" s="7" t="n">
        <v>0</v>
      </c>
      <c r="W190" s="7" t="n">
        <v>0</v>
      </c>
      <c r="X190" s="7" t="n">
        <v>13768233</v>
      </c>
      <c r="Y190" s="17" t="n">
        <v>58.441202075343</v>
      </c>
      <c r="AA190" s="0" t="n">
        <v>-1987117</v>
      </c>
      <c r="AB190" s="0" t="n">
        <v>-1726355</v>
      </c>
      <c r="AC190" s="0" t="n">
        <v>0</v>
      </c>
      <c r="AD190" s="0" t="n">
        <v>-7.32879792465702</v>
      </c>
    </row>
    <row r="191" customFormat="false" ht="14.5" hidden="false" customHeight="false" outlineLevel="0" collapsed="false">
      <c r="A191" s="0" t="n">
        <v>163</v>
      </c>
      <c r="B191" s="0" t="s">
        <v>181</v>
      </c>
      <c r="C191" s="7" t="n">
        <v>11636407900</v>
      </c>
      <c r="D191" s="7" t="n">
        <v>45447248.9908426</v>
      </c>
      <c r="E191" s="7" t="n">
        <v>2554529000</v>
      </c>
      <c r="F191" s="7" t="n">
        <v>36560164.9245578</v>
      </c>
      <c r="G191" s="7" t="n">
        <v>82007414</v>
      </c>
      <c r="H191" s="7" t="n">
        <v>351967448.88</v>
      </c>
      <c r="I191" s="17" t="n">
        <v>0.232997154313437</v>
      </c>
      <c r="J191" s="7" t="n">
        <v>290373145</v>
      </c>
      <c r="K191" s="7" t="n">
        <v>82007414</v>
      </c>
      <c r="L191" s="17" t="n">
        <v>23.3</v>
      </c>
      <c r="N191" s="7" t="n">
        <v>60851330</v>
      </c>
      <c r="O191" s="17" t="n">
        <v>0.0483</v>
      </c>
      <c r="P191" s="7" t="n">
        <v>63790449</v>
      </c>
      <c r="Q191" s="17" t="n">
        <v>18.1239626570549</v>
      </c>
      <c r="R191" s="17" t="n">
        <v>5.1760373429451</v>
      </c>
      <c r="S191" s="17" t="n">
        <v>0.01</v>
      </c>
      <c r="T191" s="7" t="n">
        <v>608513</v>
      </c>
      <c r="U191" s="7" t="n">
        <v>0</v>
      </c>
      <c r="V191" s="7" t="n">
        <v>0</v>
      </c>
      <c r="W191" s="7" t="n">
        <v>0</v>
      </c>
      <c r="X191" s="7" t="n">
        <v>64398962</v>
      </c>
      <c r="Y191" s="17" t="n">
        <v>18.2968516562894</v>
      </c>
      <c r="AA191" s="0" t="n">
        <v>-18216965</v>
      </c>
      <c r="AB191" s="0" t="n">
        <v>-17608452</v>
      </c>
      <c r="AC191" s="0" t="n">
        <v>0</v>
      </c>
      <c r="AD191" s="0" t="n">
        <v>-5.00314834371055</v>
      </c>
    </row>
    <row r="192" customFormat="false" ht="14.5" hidden="false" customHeight="false" outlineLevel="0" collapsed="false">
      <c r="A192" s="0" t="n">
        <v>164</v>
      </c>
      <c r="B192" s="0" t="s">
        <v>182</v>
      </c>
      <c r="C192" s="7" t="n">
        <v>4134919200</v>
      </c>
      <c r="D192" s="7" t="n">
        <v>16149373.9351828</v>
      </c>
      <c r="E192" s="7" t="n">
        <v>1396516000</v>
      </c>
      <c r="F192" s="7" t="n">
        <v>19986798.0671912</v>
      </c>
      <c r="G192" s="7" t="n">
        <v>36136172</v>
      </c>
      <c r="H192" s="7" t="n">
        <v>28701385.633308</v>
      </c>
      <c r="I192" s="17" t="n">
        <v>1.25903928338791</v>
      </c>
      <c r="J192" s="7" t="n">
        <v>23678643</v>
      </c>
      <c r="K192" s="7" t="n">
        <v>23678643</v>
      </c>
      <c r="L192" s="17" t="n">
        <v>82.5</v>
      </c>
      <c r="N192" s="7" t="n">
        <v>22048089</v>
      </c>
      <c r="O192" s="17" t="n">
        <v>0.0327</v>
      </c>
      <c r="P192" s="7" t="n">
        <v>22769062</v>
      </c>
      <c r="Q192" s="17" t="n">
        <v>79.330880713914</v>
      </c>
      <c r="R192" s="17" t="n">
        <v>3.16911928608597</v>
      </c>
      <c r="S192" s="17" t="n">
        <v>0.01</v>
      </c>
      <c r="T192" s="7" t="n">
        <v>220481</v>
      </c>
      <c r="U192" s="7" t="n">
        <v>0</v>
      </c>
      <c r="V192" s="7" t="n">
        <v>0</v>
      </c>
      <c r="W192" s="7" t="n">
        <v>0</v>
      </c>
      <c r="X192" s="7" t="n">
        <v>22989543</v>
      </c>
      <c r="Y192" s="17" t="n">
        <v>80.0990701066384</v>
      </c>
      <c r="AA192" s="0" t="n">
        <v>-909581</v>
      </c>
      <c r="AB192" s="0" t="n">
        <v>-689100</v>
      </c>
      <c r="AC192" s="0" t="n">
        <v>0</v>
      </c>
      <c r="AD192" s="0" t="n">
        <v>-2.40092989336156</v>
      </c>
    </row>
    <row r="193" customFormat="false" ht="14.5" hidden="false" customHeight="false" outlineLevel="0" collapsed="false">
      <c r="A193" s="0" t="n">
        <v>165</v>
      </c>
      <c r="B193" s="0" t="s">
        <v>183</v>
      </c>
      <c r="C193" s="7" t="n">
        <v>9978319100</v>
      </c>
      <c r="D193" s="7" t="n">
        <v>38971403.9371016</v>
      </c>
      <c r="E193" s="7" t="n">
        <v>2221793000</v>
      </c>
      <c r="F193" s="7" t="n">
        <v>31798080.3929914</v>
      </c>
      <c r="G193" s="7" t="n">
        <v>70769484</v>
      </c>
      <c r="H193" s="7" t="n">
        <v>125778963.663612</v>
      </c>
      <c r="I193" s="17" t="n">
        <v>0.562649603229906</v>
      </c>
      <c r="J193" s="7" t="n">
        <v>103767645</v>
      </c>
      <c r="K193" s="7" t="n">
        <v>70769484</v>
      </c>
      <c r="L193" s="17" t="n">
        <v>56.26</v>
      </c>
      <c r="N193" s="7" t="n">
        <v>56111790</v>
      </c>
      <c r="O193" s="17" t="n">
        <v>0.0433</v>
      </c>
      <c r="P193" s="7" t="n">
        <v>58541431</v>
      </c>
      <c r="Q193" s="17" t="n">
        <v>46.5431017197482</v>
      </c>
      <c r="R193" s="17" t="n">
        <v>9.71689828025183</v>
      </c>
      <c r="S193" s="17" t="n">
        <v>0.02</v>
      </c>
      <c r="T193" s="7" t="n">
        <v>1122236</v>
      </c>
      <c r="U193" s="7" t="n">
        <v>0</v>
      </c>
      <c r="V193" s="7" t="n">
        <v>0</v>
      </c>
      <c r="W193" s="7" t="n">
        <v>0</v>
      </c>
      <c r="X193" s="7" t="n">
        <v>59663667</v>
      </c>
      <c r="Y193" s="17" t="n">
        <v>47.435330409914</v>
      </c>
      <c r="AA193" s="0" t="n">
        <v>-12228053</v>
      </c>
      <c r="AB193" s="0" t="n">
        <v>-11105817</v>
      </c>
      <c r="AC193" s="0" t="n">
        <v>0</v>
      </c>
      <c r="AD193" s="0" t="n">
        <v>-8.824669590086</v>
      </c>
    </row>
    <row r="194" customFormat="false" ht="14.5" hidden="false" customHeight="false" outlineLevel="0" collapsed="false">
      <c r="A194" s="0" t="n">
        <v>166</v>
      </c>
      <c r="B194" s="0" t="s">
        <v>184</v>
      </c>
      <c r="C194" s="7" t="n">
        <v>2969651000</v>
      </c>
      <c r="D194" s="7" t="n">
        <v>11598293.0104147</v>
      </c>
      <c r="E194" s="7" t="n">
        <v>1288357000</v>
      </c>
      <c r="F194" s="7" t="n">
        <v>18438837.2188018</v>
      </c>
      <c r="G194" s="7" t="n">
        <v>30037130</v>
      </c>
      <c r="H194" s="7" t="n">
        <v>8625192.11931616</v>
      </c>
      <c r="I194" s="17" t="n">
        <v>3.4824882257094</v>
      </c>
      <c r="J194" s="7" t="n">
        <v>7115783</v>
      </c>
      <c r="K194" s="7" t="n">
        <v>7115783</v>
      </c>
      <c r="L194" s="17" t="n">
        <v>82.5</v>
      </c>
      <c r="N194" s="7" t="n">
        <v>7353470</v>
      </c>
      <c r="O194" s="17" t="n">
        <v>0.0336</v>
      </c>
      <c r="P194" s="7" t="n">
        <v>7600547</v>
      </c>
      <c r="Q194" s="17" t="n">
        <v>88.1203212039595</v>
      </c>
      <c r="R194" s="17" t="n">
        <v>0</v>
      </c>
      <c r="S194" s="17" t="n">
        <v>0</v>
      </c>
      <c r="T194" s="7" t="n">
        <v>0</v>
      </c>
      <c r="U194" s="7" t="n">
        <v>484764</v>
      </c>
      <c r="V194" s="7" t="n">
        <v>484764</v>
      </c>
      <c r="W194" s="7" t="n">
        <v>0</v>
      </c>
      <c r="X194" s="7" t="n">
        <v>7115783</v>
      </c>
      <c r="Y194" s="17" t="n">
        <v>82.4999942211626</v>
      </c>
      <c r="AA194" s="0" t="n">
        <v>0</v>
      </c>
      <c r="AB194" s="0" t="n">
        <v>0</v>
      </c>
      <c r="AC194" s="0" t="n">
        <v>0</v>
      </c>
      <c r="AD194" s="0" t="n">
        <v>-5.7788374476786E-006</v>
      </c>
    </row>
    <row r="195" customFormat="false" ht="14.5" hidden="false" customHeight="false" outlineLevel="0" collapsed="false">
      <c r="A195" s="0" t="n">
        <v>167</v>
      </c>
      <c r="B195" s="0" t="s">
        <v>185</v>
      </c>
      <c r="C195" s="7" t="n">
        <v>4776050100</v>
      </c>
      <c r="D195" s="7" t="n">
        <v>18653379.9736806</v>
      </c>
      <c r="E195" s="7" t="n">
        <v>1463900000</v>
      </c>
      <c r="F195" s="7" t="n">
        <v>20951191.1718599</v>
      </c>
      <c r="G195" s="7" t="n">
        <v>39604571</v>
      </c>
      <c r="H195" s="7" t="n">
        <v>48222893.451865</v>
      </c>
      <c r="I195" s="17" t="n">
        <v>0.821281515169396</v>
      </c>
      <c r="J195" s="7" t="n">
        <v>39783887</v>
      </c>
      <c r="K195" s="7" t="n">
        <v>39604571</v>
      </c>
      <c r="L195" s="17" t="n">
        <v>82.13</v>
      </c>
      <c r="N195" s="7" t="n">
        <v>34205572</v>
      </c>
      <c r="O195" s="17" t="n">
        <v>0.0494</v>
      </c>
      <c r="P195" s="7" t="n">
        <v>35895327</v>
      </c>
      <c r="Q195" s="17" t="n">
        <v>74.4362779388797</v>
      </c>
      <c r="R195" s="17" t="n">
        <v>7.69372206112034</v>
      </c>
      <c r="S195" s="17" t="n">
        <v>0.02</v>
      </c>
      <c r="T195" s="7" t="n">
        <v>684111</v>
      </c>
      <c r="U195" s="7" t="n">
        <v>0</v>
      </c>
      <c r="V195" s="7" t="n">
        <v>0</v>
      </c>
      <c r="W195" s="7" t="n">
        <v>0</v>
      </c>
      <c r="X195" s="7" t="n">
        <v>36579438</v>
      </c>
      <c r="Y195" s="17" t="n">
        <v>75.8549215561127</v>
      </c>
      <c r="AA195" s="0" t="n">
        <v>-3709244</v>
      </c>
      <c r="AB195" s="0" t="n">
        <v>-3025133</v>
      </c>
      <c r="AC195" s="0" t="n">
        <v>0</v>
      </c>
      <c r="AD195" s="0" t="n">
        <v>-6.27507844388725</v>
      </c>
    </row>
    <row r="196" customFormat="false" ht="14.5" hidden="false" customHeight="false" outlineLevel="0" collapsed="false">
      <c r="A196" s="0" t="n">
        <v>168</v>
      </c>
      <c r="B196" s="0" t="s">
        <v>186</v>
      </c>
      <c r="C196" s="7" t="n">
        <v>7507193000</v>
      </c>
      <c r="D196" s="7" t="n">
        <v>29320153.815965</v>
      </c>
      <c r="E196" s="7" t="n">
        <v>2642633000</v>
      </c>
      <c r="F196" s="7" t="n">
        <v>37821100.6080099</v>
      </c>
      <c r="G196" s="7" t="n">
        <v>67141254</v>
      </c>
      <c r="H196" s="7" t="n">
        <v>33430588.9065254</v>
      </c>
      <c r="I196" s="17" t="n">
        <v>2.00837784185413</v>
      </c>
      <c r="J196" s="7" t="n">
        <v>27580236</v>
      </c>
      <c r="K196" s="7" t="n">
        <v>27580236</v>
      </c>
      <c r="L196" s="17" t="n">
        <v>82.5</v>
      </c>
      <c r="N196" s="7" t="n">
        <v>27385589</v>
      </c>
      <c r="O196" s="17" t="n">
        <v>0.0449</v>
      </c>
      <c r="P196" s="7" t="n">
        <v>28615202</v>
      </c>
      <c r="Q196" s="17" t="n">
        <v>85.5958657504072</v>
      </c>
      <c r="R196" s="17" t="n">
        <v>0</v>
      </c>
      <c r="S196" s="17" t="n">
        <v>0</v>
      </c>
      <c r="T196" s="7" t="n">
        <v>0</v>
      </c>
      <c r="U196" s="7" t="n">
        <v>1034966</v>
      </c>
      <c r="V196" s="7" t="n">
        <v>1034966</v>
      </c>
      <c r="W196" s="7" t="n">
        <v>0</v>
      </c>
      <c r="X196" s="7" t="n">
        <v>27580236</v>
      </c>
      <c r="Y196" s="17" t="n">
        <v>82.5000004550221</v>
      </c>
      <c r="AA196" s="0" t="n">
        <v>0</v>
      </c>
      <c r="AB196" s="0" t="n">
        <v>0</v>
      </c>
      <c r="AC196" s="0" t="n">
        <v>0</v>
      </c>
      <c r="AD196" s="0" t="n">
        <v>4.55022060918964E-007</v>
      </c>
    </row>
    <row r="197" customFormat="false" ht="14.5" hidden="false" customHeight="false" outlineLevel="0" collapsed="false">
      <c r="A197" s="0" t="n">
        <v>169</v>
      </c>
      <c r="B197" s="0" t="s">
        <v>187</v>
      </c>
      <c r="C197" s="7" t="n">
        <v>2022826200</v>
      </c>
      <c r="D197" s="7" t="n">
        <v>7900366.39886094</v>
      </c>
      <c r="E197" s="7" t="n">
        <v>478101000</v>
      </c>
      <c r="F197" s="7" t="n">
        <v>6842533.9507189</v>
      </c>
      <c r="G197" s="7" t="n">
        <v>14742900</v>
      </c>
      <c r="H197" s="7" t="n">
        <v>10076722.8722501</v>
      </c>
      <c r="I197" s="17" t="n">
        <v>1.4630649455092</v>
      </c>
      <c r="J197" s="7" t="n">
        <v>8313296</v>
      </c>
      <c r="K197" s="7" t="n">
        <v>8313296</v>
      </c>
      <c r="L197" s="17" t="n">
        <v>82.5</v>
      </c>
      <c r="N197" s="7" t="n">
        <v>7487299</v>
      </c>
      <c r="O197" s="17" t="n">
        <v>0.0319</v>
      </c>
      <c r="P197" s="7" t="n">
        <v>7726144</v>
      </c>
      <c r="Q197" s="17" t="n">
        <v>76.6731813303778</v>
      </c>
      <c r="R197" s="17" t="n">
        <v>5.82681866962223</v>
      </c>
      <c r="S197" s="17" t="n">
        <v>0.01</v>
      </c>
      <c r="T197" s="7" t="n">
        <v>74873</v>
      </c>
      <c r="U197" s="7" t="n">
        <v>0</v>
      </c>
      <c r="V197" s="7" t="n">
        <v>0</v>
      </c>
      <c r="W197" s="7" t="n">
        <v>0</v>
      </c>
      <c r="X197" s="7" t="n">
        <v>7801017</v>
      </c>
      <c r="Y197" s="17" t="n">
        <v>77.416210596432</v>
      </c>
      <c r="AA197" s="0" t="n">
        <v>-587152</v>
      </c>
      <c r="AB197" s="0" t="n">
        <v>-512279</v>
      </c>
      <c r="AC197" s="0" t="n">
        <v>0</v>
      </c>
      <c r="AD197" s="0" t="n">
        <v>-5.08378940356798</v>
      </c>
    </row>
    <row r="198" customFormat="false" ht="14.5" hidden="false" customHeight="false" outlineLevel="0" collapsed="false">
      <c r="A198" s="0" t="n">
        <v>170</v>
      </c>
      <c r="B198" s="0" t="s">
        <v>188</v>
      </c>
      <c r="C198" s="7" t="n">
        <v>7495113200</v>
      </c>
      <c r="D198" s="7" t="n">
        <v>29272974.8511954</v>
      </c>
      <c r="E198" s="7" t="n">
        <v>1750639000</v>
      </c>
      <c r="F198" s="7" t="n">
        <v>25054971.215188</v>
      </c>
      <c r="G198" s="7" t="n">
        <v>54327946</v>
      </c>
      <c r="H198" s="7" t="n">
        <v>104306130.251888</v>
      </c>
      <c r="I198" s="17" t="n">
        <v>0.520850940101065</v>
      </c>
      <c r="J198" s="7" t="n">
        <v>86052557</v>
      </c>
      <c r="K198" s="7" t="n">
        <v>54327946</v>
      </c>
      <c r="L198" s="17" t="n">
        <v>52.09</v>
      </c>
      <c r="N198" s="7" t="n">
        <v>46698359</v>
      </c>
      <c r="O198" s="17" t="n">
        <v>0.0535</v>
      </c>
      <c r="P198" s="7" t="n">
        <v>49196721</v>
      </c>
      <c r="Q198" s="17" t="n">
        <v>47.1657043370272</v>
      </c>
      <c r="R198" s="17" t="n">
        <v>4.92429566297277</v>
      </c>
      <c r="S198" s="17" t="n">
        <v>0.01</v>
      </c>
      <c r="T198" s="7" t="n">
        <v>466984</v>
      </c>
      <c r="U198" s="7" t="n">
        <v>0</v>
      </c>
      <c r="V198" s="7" t="n">
        <v>0</v>
      </c>
      <c r="W198" s="7" t="n">
        <v>0</v>
      </c>
      <c r="X198" s="7" t="n">
        <v>49663705</v>
      </c>
      <c r="Y198" s="17" t="n">
        <v>47.6134095666933</v>
      </c>
      <c r="AA198" s="0" t="n">
        <v>-5131225</v>
      </c>
      <c r="AB198" s="0" t="n">
        <v>-4664241</v>
      </c>
      <c r="AC198" s="0" t="n">
        <v>0</v>
      </c>
      <c r="AD198" s="0" t="n">
        <v>-4.4765904333067</v>
      </c>
    </row>
    <row r="199" customFormat="false" ht="14.5" hidden="false" customHeight="false" outlineLevel="0" collapsed="false">
      <c r="A199" s="0" t="n">
        <v>171</v>
      </c>
      <c r="B199" s="0" t="s">
        <v>189</v>
      </c>
      <c r="C199" s="7" t="n">
        <v>6249685700</v>
      </c>
      <c r="D199" s="7" t="n">
        <v>24408823.1147697</v>
      </c>
      <c r="E199" s="7" t="n">
        <v>1724877000</v>
      </c>
      <c r="F199" s="7" t="n">
        <v>24686268.0339806</v>
      </c>
      <c r="G199" s="7" t="n">
        <v>49095091</v>
      </c>
      <c r="H199" s="7" t="n">
        <v>49792941.8787324</v>
      </c>
      <c r="I199" s="17" t="n">
        <v>0.985984943801233</v>
      </c>
      <c r="J199" s="7" t="n">
        <v>41079177</v>
      </c>
      <c r="K199" s="7" t="n">
        <v>41079177</v>
      </c>
      <c r="L199" s="17" t="n">
        <v>82.5</v>
      </c>
      <c r="N199" s="7" t="n">
        <v>39070159</v>
      </c>
      <c r="O199" s="17" t="n">
        <v>0.0356</v>
      </c>
      <c r="P199" s="7" t="n">
        <v>40461057</v>
      </c>
      <c r="Q199" s="17" t="n">
        <v>81.25861914032</v>
      </c>
      <c r="R199" s="17" t="n">
        <v>1.24138085968005</v>
      </c>
      <c r="S199" s="17" t="n">
        <v>0</v>
      </c>
      <c r="T199" s="7" t="n">
        <v>0</v>
      </c>
      <c r="U199" s="7" t="n">
        <v>0</v>
      </c>
      <c r="V199" s="7" t="n">
        <v>0</v>
      </c>
      <c r="W199" s="7" t="n">
        <v>0</v>
      </c>
      <c r="X199" s="7" t="n">
        <v>40461057</v>
      </c>
      <c r="Y199" s="17" t="n">
        <v>81.25861914032</v>
      </c>
      <c r="AA199" s="0" t="n">
        <v>-618120</v>
      </c>
      <c r="AB199" s="0" t="n">
        <v>-618120</v>
      </c>
      <c r="AC199" s="0" t="n">
        <v>0</v>
      </c>
      <c r="AD199" s="0" t="n">
        <v>-1.24138085968005</v>
      </c>
    </row>
    <row r="200" customFormat="false" ht="14.5" hidden="false" customHeight="false" outlineLevel="0" collapsed="false">
      <c r="A200" s="0" t="n">
        <v>172</v>
      </c>
      <c r="B200" s="0" t="s">
        <v>190</v>
      </c>
      <c r="C200" s="7" t="n">
        <v>6829860600</v>
      </c>
      <c r="D200" s="7" t="n">
        <v>26674758.9057054</v>
      </c>
      <c r="E200" s="7" t="n">
        <v>885765000</v>
      </c>
      <c r="F200" s="7" t="n">
        <v>12676980.5644802</v>
      </c>
      <c r="G200" s="7" t="n">
        <v>39351739</v>
      </c>
      <c r="H200" s="7" t="n">
        <v>22508679.3686227</v>
      </c>
      <c r="I200" s="17" t="n">
        <v>1.74829177472121</v>
      </c>
      <c r="J200" s="7" t="n">
        <v>18569660</v>
      </c>
      <c r="K200" s="7" t="n">
        <v>18569660</v>
      </c>
      <c r="L200" s="17" t="n">
        <v>82.5</v>
      </c>
      <c r="N200" s="7" t="n">
        <v>17402017</v>
      </c>
      <c r="O200" s="17" t="n">
        <v>0.0464</v>
      </c>
      <c r="P200" s="7" t="n">
        <v>18209471</v>
      </c>
      <c r="Q200" s="17" t="n">
        <v>80.8997751568852</v>
      </c>
      <c r="R200" s="17" t="n">
        <v>1.60022484311477</v>
      </c>
      <c r="S200" s="17" t="n">
        <v>0</v>
      </c>
      <c r="T200" s="7" t="n">
        <v>0</v>
      </c>
      <c r="U200" s="7" t="n">
        <v>0</v>
      </c>
      <c r="V200" s="7" t="n">
        <v>0</v>
      </c>
      <c r="W200" s="7" t="n">
        <v>0</v>
      </c>
      <c r="X200" s="7" t="n">
        <v>18209471</v>
      </c>
      <c r="Y200" s="17" t="n">
        <v>80.8997751568852</v>
      </c>
      <c r="AA200" s="0" t="n">
        <v>-360189</v>
      </c>
      <c r="AB200" s="0" t="n">
        <v>-360189</v>
      </c>
      <c r="AC200" s="0" t="n">
        <v>0</v>
      </c>
      <c r="AD200" s="0" t="n">
        <v>-1.60022484311477</v>
      </c>
    </row>
    <row r="201" customFormat="false" ht="14.5" hidden="false" customHeight="false" outlineLevel="0" collapsed="false">
      <c r="A201" s="0" t="n">
        <v>173</v>
      </c>
      <c r="B201" s="0" t="s">
        <v>191</v>
      </c>
      <c r="C201" s="7" t="n">
        <v>2214714000</v>
      </c>
      <c r="D201" s="7" t="n">
        <v>8649804.94551974</v>
      </c>
      <c r="E201" s="7" t="n">
        <v>498159000</v>
      </c>
      <c r="F201" s="7" t="n">
        <v>7129602.05135772</v>
      </c>
      <c r="G201" s="7" t="n">
        <v>15779407</v>
      </c>
      <c r="H201" s="7" t="n">
        <v>10197485.3557925</v>
      </c>
      <c r="I201" s="17" t="n">
        <v>1.54738216819668</v>
      </c>
      <c r="J201" s="7" t="n">
        <v>8412925</v>
      </c>
      <c r="K201" s="7" t="n">
        <v>8412925</v>
      </c>
      <c r="L201" s="17" t="n">
        <v>82.5</v>
      </c>
      <c r="N201" s="7" t="n">
        <v>8380870</v>
      </c>
      <c r="O201" s="17" t="n">
        <v>0.0427</v>
      </c>
      <c r="P201" s="7" t="n">
        <v>8738733</v>
      </c>
      <c r="Q201" s="17" t="n">
        <v>85.6949796455079</v>
      </c>
      <c r="R201" s="17" t="n">
        <v>0</v>
      </c>
      <c r="S201" s="17" t="n">
        <v>0</v>
      </c>
      <c r="T201" s="7" t="n">
        <v>0</v>
      </c>
      <c r="U201" s="7" t="n">
        <v>325808</v>
      </c>
      <c r="V201" s="7" t="n">
        <v>325808</v>
      </c>
      <c r="W201" s="7" t="n">
        <v>0</v>
      </c>
      <c r="X201" s="7" t="n">
        <v>8412925</v>
      </c>
      <c r="Y201" s="17" t="n">
        <v>82.4999958957648</v>
      </c>
      <c r="AA201" s="0" t="n">
        <v>0</v>
      </c>
      <c r="AB201" s="0" t="n">
        <v>0</v>
      </c>
      <c r="AC201" s="0" t="n">
        <v>0</v>
      </c>
      <c r="AD201" s="0" t="n">
        <v>-4.10423523078407E-006</v>
      </c>
    </row>
    <row r="202" customFormat="false" ht="14.5" hidden="false" customHeight="false" outlineLevel="0" collapsed="false">
      <c r="A202" s="0" t="n">
        <v>174</v>
      </c>
      <c r="B202" s="0" t="s">
        <v>192</v>
      </c>
      <c r="C202" s="7" t="n">
        <v>1839094900</v>
      </c>
      <c r="D202" s="7" t="n">
        <v>7182783.94469902</v>
      </c>
      <c r="E202" s="7" t="n">
        <v>542797000</v>
      </c>
      <c r="F202" s="7" t="n">
        <v>7768456.66678875</v>
      </c>
      <c r="G202" s="7" t="n">
        <v>14951241</v>
      </c>
      <c r="H202" s="7" t="n">
        <v>19432028.0776656</v>
      </c>
      <c r="I202" s="17" t="n">
        <v>0.769412278545662</v>
      </c>
      <c r="J202" s="7" t="n">
        <v>16031423</v>
      </c>
      <c r="K202" s="7" t="n">
        <v>14951241</v>
      </c>
      <c r="L202" s="17" t="n">
        <v>76.94</v>
      </c>
      <c r="N202" s="7" t="n">
        <v>13128186</v>
      </c>
      <c r="O202" s="17" t="n">
        <v>0.047</v>
      </c>
      <c r="P202" s="7" t="n">
        <v>13745211</v>
      </c>
      <c r="Q202" s="17" t="n">
        <v>70.7348247185695</v>
      </c>
      <c r="R202" s="17" t="n">
        <v>6.20517528143054</v>
      </c>
      <c r="S202" s="17" t="n">
        <v>0.01</v>
      </c>
      <c r="T202" s="7" t="n">
        <v>131282</v>
      </c>
      <c r="U202" s="7" t="n">
        <v>0</v>
      </c>
      <c r="V202" s="7" t="n">
        <v>0</v>
      </c>
      <c r="W202" s="7" t="n">
        <v>0</v>
      </c>
      <c r="X202" s="7" t="n">
        <v>13876493</v>
      </c>
      <c r="Y202" s="17" t="n">
        <v>71.4104206958668</v>
      </c>
      <c r="AA202" s="0" t="n">
        <v>-1206030</v>
      </c>
      <c r="AB202" s="0" t="n">
        <v>-1074748</v>
      </c>
      <c r="AC202" s="0" t="n">
        <v>0</v>
      </c>
      <c r="AD202" s="0" t="n">
        <v>-5.52957930413319</v>
      </c>
    </row>
    <row r="203" customFormat="false" ht="14.5" hidden="false" customHeight="false" outlineLevel="0" collapsed="false">
      <c r="A203" s="0" t="n">
        <v>175</v>
      </c>
      <c r="B203" s="0" t="s">
        <v>193</v>
      </c>
      <c r="C203" s="7" t="n">
        <v>3244189600</v>
      </c>
      <c r="D203" s="7" t="n">
        <v>12670533.1913212</v>
      </c>
      <c r="E203" s="7" t="n">
        <v>1782813000</v>
      </c>
      <c r="F203" s="7" t="n">
        <v>25515442.3025323</v>
      </c>
      <c r="G203" s="7" t="n">
        <v>38185975</v>
      </c>
      <c r="H203" s="7" t="n">
        <v>30184150.6331294</v>
      </c>
      <c r="I203" s="17" t="n">
        <v>1.26510019990717</v>
      </c>
      <c r="J203" s="7" t="n">
        <v>24901924</v>
      </c>
      <c r="K203" s="7" t="n">
        <v>24901924</v>
      </c>
      <c r="L203" s="17" t="n">
        <v>82.5</v>
      </c>
      <c r="N203" s="7" t="n">
        <v>24016508</v>
      </c>
      <c r="O203" s="17" t="n">
        <v>0.038</v>
      </c>
      <c r="P203" s="7" t="n">
        <v>24929135</v>
      </c>
      <c r="Q203" s="17" t="n">
        <v>82.5901490586864</v>
      </c>
      <c r="R203" s="17" t="n">
        <v>0</v>
      </c>
      <c r="S203" s="17" t="n">
        <v>0</v>
      </c>
      <c r="T203" s="7" t="n">
        <v>0</v>
      </c>
      <c r="U203" s="7" t="n">
        <v>27211</v>
      </c>
      <c r="V203" s="7" t="n">
        <v>27211</v>
      </c>
      <c r="W203" s="7" t="n">
        <v>0</v>
      </c>
      <c r="X203" s="7" t="n">
        <v>24901924</v>
      </c>
      <c r="Y203" s="17" t="n">
        <v>82.4999990977658</v>
      </c>
      <c r="AA203" s="0" t="n">
        <v>0</v>
      </c>
      <c r="AB203" s="0" t="n">
        <v>0</v>
      </c>
      <c r="AC203" s="0" t="n">
        <v>0</v>
      </c>
      <c r="AD203" s="0" t="n">
        <v>-9.02234205568675E-007</v>
      </c>
    </row>
    <row r="204" customFormat="false" ht="14.5" hidden="false" customHeight="false" outlineLevel="0" collapsed="false">
      <c r="A204" s="0" t="n">
        <v>176</v>
      </c>
      <c r="B204" s="0" t="s">
        <v>194</v>
      </c>
      <c r="C204" s="7" t="n">
        <v>13888346300</v>
      </c>
      <c r="D204" s="7" t="n">
        <v>54242437.8546534</v>
      </c>
      <c r="E204" s="7" t="n">
        <v>3110142000</v>
      </c>
      <c r="F204" s="7" t="n">
        <v>44512042.9084164</v>
      </c>
      <c r="G204" s="7" t="n">
        <v>98754481</v>
      </c>
      <c r="H204" s="7" t="n">
        <v>73681605.54604</v>
      </c>
      <c r="I204" s="17" t="n">
        <v>1.34028676856523</v>
      </c>
      <c r="J204" s="7" t="n">
        <v>60787325</v>
      </c>
      <c r="K204" s="7" t="n">
        <v>60787325</v>
      </c>
      <c r="L204" s="17" t="n">
        <v>82.5</v>
      </c>
      <c r="N204" s="7" t="n">
        <v>54480958</v>
      </c>
      <c r="O204" s="17" t="n">
        <v>0.041</v>
      </c>
      <c r="P204" s="7" t="n">
        <v>56714677</v>
      </c>
      <c r="Q204" s="17" t="n">
        <v>76.9726400228369</v>
      </c>
      <c r="R204" s="17" t="n">
        <v>5.5273599771631</v>
      </c>
      <c r="S204" s="17" t="n">
        <v>0.01</v>
      </c>
      <c r="T204" s="7" t="n">
        <v>544810</v>
      </c>
      <c r="U204" s="7" t="n">
        <v>0</v>
      </c>
      <c r="V204" s="7" t="n">
        <v>0</v>
      </c>
      <c r="W204" s="7" t="n">
        <v>0</v>
      </c>
      <c r="X204" s="7" t="n">
        <v>57259487</v>
      </c>
      <c r="Y204" s="17" t="n">
        <v>77.7120511634636</v>
      </c>
      <c r="AA204" s="0" t="n">
        <v>-4072648</v>
      </c>
      <c r="AB204" s="0" t="n">
        <v>-3527838</v>
      </c>
      <c r="AC204" s="0" t="n">
        <v>0</v>
      </c>
      <c r="AD204" s="0" t="n">
        <v>-4.78794883653644</v>
      </c>
    </row>
    <row r="205" customFormat="false" ht="14.5" hidden="false" customHeight="false" outlineLevel="0" collapsed="false">
      <c r="A205" s="0" t="n">
        <v>177</v>
      </c>
      <c r="B205" s="0" t="s">
        <v>195</v>
      </c>
      <c r="C205" s="7" t="n">
        <v>2799149700</v>
      </c>
      <c r="D205" s="7" t="n">
        <v>10932381.7514632</v>
      </c>
      <c r="E205" s="7" t="n">
        <v>871574000</v>
      </c>
      <c r="F205" s="7" t="n">
        <v>12473880.3841947</v>
      </c>
      <c r="G205" s="7" t="n">
        <v>23406262</v>
      </c>
      <c r="H205" s="7" t="n">
        <v>30151292.8900394</v>
      </c>
      <c r="I205" s="17" t="n">
        <v>0.776293808871205</v>
      </c>
      <c r="J205" s="7" t="n">
        <v>24874817</v>
      </c>
      <c r="K205" s="7" t="n">
        <v>23406262</v>
      </c>
      <c r="L205" s="17" t="n">
        <v>77.63</v>
      </c>
      <c r="N205" s="7" t="n">
        <v>20673135</v>
      </c>
      <c r="O205" s="17" t="n">
        <v>0.0408</v>
      </c>
      <c r="P205" s="7" t="n">
        <v>21516599</v>
      </c>
      <c r="Q205" s="17" t="n">
        <v>71.3621106679245</v>
      </c>
      <c r="R205" s="17" t="n">
        <v>6.2678893320755</v>
      </c>
      <c r="S205" s="17" t="n">
        <v>0.01</v>
      </c>
      <c r="T205" s="7" t="n">
        <v>206731</v>
      </c>
      <c r="U205" s="7" t="n">
        <v>0</v>
      </c>
      <c r="V205" s="7" t="n">
        <v>0</v>
      </c>
      <c r="W205" s="7" t="n">
        <v>0</v>
      </c>
      <c r="X205" s="7" t="n">
        <v>21723330</v>
      </c>
      <c r="Y205" s="17" t="n">
        <v>72.0477562246638</v>
      </c>
      <c r="AA205" s="0" t="n">
        <v>-1889663</v>
      </c>
      <c r="AB205" s="0" t="n">
        <v>-1682932</v>
      </c>
      <c r="AC205" s="0" t="n">
        <v>0</v>
      </c>
      <c r="AD205" s="0" t="n">
        <v>-5.58224377533622</v>
      </c>
    </row>
    <row r="206" customFormat="false" ht="14.5" hidden="false" customHeight="false" outlineLevel="0" collapsed="false">
      <c r="A206" s="0" t="n">
        <v>178</v>
      </c>
      <c r="B206" s="0" t="s">
        <v>196</v>
      </c>
      <c r="C206" s="7" t="n">
        <v>6830692800</v>
      </c>
      <c r="D206" s="7" t="n">
        <v>26678009.1527692</v>
      </c>
      <c r="E206" s="7" t="n">
        <v>1959672000</v>
      </c>
      <c r="F206" s="7" t="n">
        <v>28046630.7166754</v>
      </c>
      <c r="G206" s="7" t="n">
        <v>54724640</v>
      </c>
      <c r="H206" s="7" t="n">
        <v>55198039.5928377</v>
      </c>
      <c r="I206" s="17" t="n">
        <v>0.99142361583256</v>
      </c>
      <c r="J206" s="7" t="n">
        <v>45538383</v>
      </c>
      <c r="K206" s="7" t="n">
        <v>45538383</v>
      </c>
      <c r="L206" s="17" t="n">
        <v>82.5</v>
      </c>
      <c r="N206" s="7" t="n">
        <v>40225506</v>
      </c>
      <c r="O206" s="17" t="n">
        <v>0.0432</v>
      </c>
      <c r="P206" s="7" t="n">
        <v>41963248</v>
      </c>
      <c r="Q206" s="17" t="n">
        <v>76.0230767424664</v>
      </c>
      <c r="R206" s="17" t="n">
        <v>6.47692325753364</v>
      </c>
      <c r="S206" s="17" t="n">
        <v>0.01</v>
      </c>
      <c r="T206" s="7" t="n">
        <v>402255</v>
      </c>
      <c r="U206" s="7" t="n">
        <v>0</v>
      </c>
      <c r="V206" s="7" t="n">
        <v>0</v>
      </c>
      <c r="W206" s="7" t="n">
        <v>0</v>
      </c>
      <c r="X206" s="7" t="n">
        <v>42365503</v>
      </c>
      <c r="Y206" s="17" t="n">
        <v>76.7518254497886</v>
      </c>
      <c r="AA206" s="0" t="n">
        <v>-3575135</v>
      </c>
      <c r="AB206" s="0" t="n">
        <v>-3172880</v>
      </c>
      <c r="AC206" s="0" t="n">
        <v>0</v>
      </c>
      <c r="AD206" s="0" t="n">
        <v>-5.74817455021145</v>
      </c>
    </row>
    <row r="207" customFormat="false" ht="14.5" hidden="false" customHeight="false" outlineLevel="0" collapsed="false">
      <c r="A207" s="0" t="n">
        <v>179</v>
      </c>
      <c r="B207" s="0" t="s">
        <v>197</v>
      </c>
      <c r="C207" s="7" t="n">
        <v>1231055600</v>
      </c>
      <c r="D207" s="7" t="n">
        <v>4808020.7273218</v>
      </c>
      <c r="E207" s="7" t="n">
        <v>486906000</v>
      </c>
      <c r="F207" s="7" t="n">
        <v>6968550.2348013</v>
      </c>
      <c r="G207" s="7" t="n">
        <v>11776571</v>
      </c>
      <c r="H207" s="7" t="n">
        <v>12496308.0890684</v>
      </c>
      <c r="I207" s="17" t="n">
        <v>0.942404021736788</v>
      </c>
      <c r="J207" s="7" t="n">
        <v>10309454</v>
      </c>
      <c r="K207" s="7" t="n">
        <v>10309454</v>
      </c>
      <c r="L207" s="17" t="n">
        <v>82.5</v>
      </c>
      <c r="N207" s="7" t="n">
        <v>9572127</v>
      </c>
      <c r="O207" s="17" t="n">
        <v>0.0393</v>
      </c>
      <c r="P207" s="7" t="n">
        <v>9948312</v>
      </c>
      <c r="Q207" s="17" t="n">
        <v>79.6100090450127</v>
      </c>
      <c r="R207" s="17" t="n">
        <v>2.88999095498727</v>
      </c>
      <c r="S207" s="17" t="n">
        <v>0.01</v>
      </c>
      <c r="T207" s="7" t="n">
        <v>95721</v>
      </c>
      <c r="U207" s="7" t="n">
        <v>0</v>
      </c>
      <c r="V207" s="7" t="n">
        <v>0</v>
      </c>
      <c r="W207" s="7" t="n">
        <v>0</v>
      </c>
      <c r="X207" s="7" t="n">
        <v>10044033</v>
      </c>
      <c r="Y207" s="17" t="n">
        <v>80.376003283613</v>
      </c>
      <c r="AA207" s="0" t="n">
        <v>-361142</v>
      </c>
      <c r="AB207" s="0" t="n">
        <v>-265421</v>
      </c>
      <c r="AC207" s="0" t="n">
        <v>0</v>
      </c>
      <c r="AD207" s="0" t="n">
        <v>-2.12399671638703</v>
      </c>
    </row>
    <row r="208" customFormat="false" ht="14.5" hidden="false" customHeight="false" outlineLevel="0" collapsed="false">
      <c r="A208" s="0" t="n">
        <v>180</v>
      </c>
      <c r="B208" s="0" t="s">
        <v>198</v>
      </c>
      <c r="C208" s="7" t="n">
        <v>1063280200</v>
      </c>
      <c r="D208" s="7" t="n">
        <v>4152755.76549984</v>
      </c>
      <c r="E208" s="7" t="n">
        <v>319781000</v>
      </c>
      <c r="F208" s="7" t="n">
        <v>4576673.86032416</v>
      </c>
      <c r="G208" s="7" t="n">
        <v>8729430</v>
      </c>
      <c r="H208" s="7" t="n">
        <v>11335346.5092445</v>
      </c>
      <c r="I208" s="17" t="n">
        <v>0.770107026978023</v>
      </c>
      <c r="J208" s="7" t="n">
        <v>9351661</v>
      </c>
      <c r="K208" s="7" t="n">
        <v>8729430</v>
      </c>
      <c r="L208" s="17" t="n">
        <v>77.01</v>
      </c>
      <c r="N208" s="7" t="n">
        <v>7732338</v>
      </c>
      <c r="O208" s="17" t="n">
        <v>0.0465</v>
      </c>
      <c r="P208" s="7" t="n">
        <v>8091892</v>
      </c>
      <c r="Q208" s="17" t="n">
        <v>71.3863664723498</v>
      </c>
      <c r="R208" s="17" t="n">
        <v>5.6236335276502</v>
      </c>
      <c r="S208" s="17" t="n">
        <v>0.01</v>
      </c>
      <c r="T208" s="7" t="n">
        <v>77323</v>
      </c>
      <c r="U208" s="7" t="n">
        <v>0</v>
      </c>
      <c r="V208" s="7" t="n">
        <v>0</v>
      </c>
      <c r="W208" s="7" t="n">
        <v>0</v>
      </c>
      <c r="X208" s="7" t="n">
        <v>8169215</v>
      </c>
      <c r="Y208" s="17" t="n">
        <v>72.0685070662605</v>
      </c>
      <c r="AA208" s="0" t="n">
        <v>-637538</v>
      </c>
      <c r="AB208" s="0" t="n">
        <v>-560215</v>
      </c>
      <c r="AC208" s="0" t="n">
        <v>0</v>
      </c>
      <c r="AD208" s="0" t="n">
        <v>-4.94149293373947</v>
      </c>
    </row>
    <row r="209" customFormat="false" ht="14.5" hidden="false" customHeight="false" outlineLevel="0" collapsed="false">
      <c r="A209" s="0" t="n">
        <v>181</v>
      </c>
      <c r="B209" s="0" t="s">
        <v>199</v>
      </c>
      <c r="C209" s="7" t="n">
        <v>7484419600</v>
      </c>
      <c r="D209" s="7" t="n">
        <v>29231209.8403789</v>
      </c>
      <c r="E209" s="7" t="n">
        <v>1973140000</v>
      </c>
      <c r="F209" s="7" t="n">
        <v>28239383.3928845</v>
      </c>
      <c r="G209" s="7" t="n">
        <v>57470593</v>
      </c>
      <c r="H209" s="7" t="n">
        <v>126489842.290424</v>
      </c>
      <c r="I209" s="17" t="n">
        <v>0.454349471541328</v>
      </c>
      <c r="J209" s="7" t="n">
        <v>104354120</v>
      </c>
      <c r="K209" s="7" t="n">
        <v>57470593</v>
      </c>
      <c r="L209" s="17" t="n">
        <v>45.43</v>
      </c>
      <c r="N209" s="7" t="n">
        <v>48807836</v>
      </c>
      <c r="O209" s="17" t="n">
        <v>0.0436</v>
      </c>
      <c r="P209" s="7" t="n">
        <v>50935858</v>
      </c>
      <c r="Q209" s="17" t="n">
        <v>40.2687338980549</v>
      </c>
      <c r="R209" s="17" t="n">
        <v>5.16126610194515</v>
      </c>
      <c r="S209" s="17" t="n">
        <v>0.01</v>
      </c>
      <c r="T209" s="7" t="n">
        <v>488078</v>
      </c>
      <c r="U209" s="7" t="n">
        <v>0</v>
      </c>
      <c r="V209" s="7" t="n">
        <v>0</v>
      </c>
      <c r="W209" s="7" t="n">
        <v>0</v>
      </c>
      <c r="X209" s="7" t="n">
        <v>51423936</v>
      </c>
      <c r="Y209" s="17" t="n">
        <v>40.6545972932193</v>
      </c>
      <c r="AA209" s="0" t="n">
        <v>-6534735</v>
      </c>
      <c r="AB209" s="0" t="n">
        <v>-6046657</v>
      </c>
      <c r="AC209" s="0" t="n">
        <v>0</v>
      </c>
      <c r="AD209" s="0" t="n">
        <v>-4.77540270678069</v>
      </c>
    </row>
    <row r="210" customFormat="false" ht="14.5" hidden="false" customHeight="false" outlineLevel="0" collapsed="false">
      <c r="A210" s="0" t="n">
        <v>182</v>
      </c>
      <c r="B210" s="0" t="s">
        <v>200</v>
      </c>
      <c r="C210" s="7" t="n">
        <v>3517109700</v>
      </c>
      <c r="D210" s="7" t="n">
        <v>13736452.145512</v>
      </c>
      <c r="E210" s="7" t="n">
        <v>915651000</v>
      </c>
      <c r="F210" s="7" t="n">
        <v>13104706.0234338</v>
      </c>
      <c r="G210" s="7" t="n">
        <v>26841158</v>
      </c>
      <c r="H210" s="7" t="n">
        <v>48588258.2950431</v>
      </c>
      <c r="I210" s="17" t="n">
        <v>0.552420665853304</v>
      </c>
      <c r="J210" s="7" t="n">
        <v>40085313</v>
      </c>
      <c r="K210" s="7" t="n">
        <v>26841158</v>
      </c>
      <c r="L210" s="17" t="n">
        <v>55.24</v>
      </c>
      <c r="N210" s="7" t="n">
        <v>23582204</v>
      </c>
      <c r="O210" s="17" t="n">
        <v>0.038</v>
      </c>
      <c r="P210" s="7" t="n">
        <v>24478328</v>
      </c>
      <c r="Q210" s="17" t="n">
        <v>50.3791015750348</v>
      </c>
      <c r="R210" s="17" t="n">
        <v>4.86089842496524</v>
      </c>
      <c r="S210" s="17" t="n">
        <v>0.01</v>
      </c>
      <c r="T210" s="7" t="n">
        <v>235822</v>
      </c>
      <c r="U210" s="7" t="n">
        <v>0</v>
      </c>
      <c r="V210" s="7" t="n">
        <v>0</v>
      </c>
      <c r="W210" s="7" t="n">
        <v>0</v>
      </c>
      <c r="X210" s="7" t="n">
        <v>24714150</v>
      </c>
      <c r="Y210" s="17" t="n">
        <v>50.8644492871672</v>
      </c>
      <c r="AA210" s="0" t="n">
        <v>-2362830</v>
      </c>
      <c r="AB210" s="0" t="n">
        <v>-2127008</v>
      </c>
      <c r="AC210" s="0" t="n">
        <v>0</v>
      </c>
      <c r="AD210" s="0" t="n">
        <v>-4.37555071283278</v>
      </c>
    </row>
    <row r="211" customFormat="false" ht="14.5" hidden="false" customHeight="false" outlineLevel="0" collapsed="false">
      <c r="A211" s="0" t="n">
        <v>183</v>
      </c>
      <c r="B211" s="0" t="s">
        <v>201</v>
      </c>
      <c r="C211" s="7" t="n">
        <v>74262900</v>
      </c>
      <c r="D211" s="7" t="n">
        <v>290041.784035608</v>
      </c>
      <c r="E211" s="7" t="n">
        <v>23691000</v>
      </c>
      <c r="F211" s="7" t="n">
        <v>339063.235229547</v>
      </c>
      <c r="G211" s="7" t="n">
        <v>629105</v>
      </c>
      <c r="H211" s="7" t="n">
        <v>425235.581216641</v>
      </c>
      <c r="I211" s="17" t="n">
        <v>1.47942699950006</v>
      </c>
      <c r="J211" s="7" t="n">
        <v>350819</v>
      </c>
      <c r="K211" s="7" t="n">
        <v>350819</v>
      </c>
      <c r="L211" s="17" t="n">
        <v>82.5</v>
      </c>
      <c r="N211" s="7" t="n">
        <v>273659</v>
      </c>
      <c r="O211" s="17" t="n">
        <v>0.0366</v>
      </c>
      <c r="P211" s="7" t="n">
        <v>283675</v>
      </c>
      <c r="Q211" s="17" t="n">
        <v>66.7100808423363</v>
      </c>
      <c r="R211" s="17" t="n">
        <v>15.7899191576637</v>
      </c>
      <c r="S211" s="17" t="n">
        <v>0.02</v>
      </c>
      <c r="T211" s="7" t="n">
        <v>5473</v>
      </c>
      <c r="U211" s="7" t="n">
        <v>0</v>
      </c>
      <c r="V211" s="7" t="n">
        <v>0</v>
      </c>
      <c r="W211" s="7" t="n">
        <v>0</v>
      </c>
      <c r="X211" s="7" t="n">
        <v>289148</v>
      </c>
      <c r="Y211" s="17" t="n">
        <v>67.9971321244377</v>
      </c>
      <c r="AA211" s="0" t="n">
        <v>-67144</v>
      </c>
      <c r="AB211" s="0" t="n">
        <v>-61671</v>
      </c>
      <c r="AC211" s="0" t="n">
        <v>0</v>
      </c>
      <c r="AD211" s="0" t="n">
        <v>-14.5028678755623</v>
      </c>
    </row>
    <row r="212" customFormat="false" ht="14.5" hidden="false" customHeight="false" outlineLevel="0" collapsed="false">
      <c r="A212" s="0" t="n">
        <v>184</v>
      </c>
      <c r="B212" s="0" t="s">
        <v>202</v>
      </c>
      <c r="C212" s="7" t="n">
        <v>2600183100</v>
      </c>
      <c r="D212" s="7" t="n">
        <v>10155296.1861608</v>
      </c>
      <c r="E212" s="7" t="n">
        <v>767563000</v>
      </c>
      <c r="F212" s="7" t="n">
        <v>10985285.2991641</v>
      </c>
      <c r="G212" s="7" t="n">
        <v>21140581</v>
      </c>
      <c r="H212" s="7" t="n">
        <v>16568065.3491682</v>
      </c>
      <c r="I212" s="17" t="n">
        <v>1.27598368031916</v>
      </c>
      <c r="J212" s="7" t="n">
        <v>13668654</v>
      </c>
      <c r="K212" s="7" t="n">
        <v>13668654</v>
      </c>
      <c r="L212" s="17" t="n">
        <v>82.5</v>
      </c>
      <c r="N212" s="7" t="n">
        <v>13313782</v>
      </c>
      <c r="O212" s="17" t="n">
        <v>0.0449</v>
      </c>
      <c r="P212" s="7" t="n">
        <v>13911571</v>
      </c>
      <c r="Q212" s="17" t="n">
        <v>83.9661765379167</v>
      </c>
      <c r="R212" s="17" t="n">
        <v>0</v>
      </c>
      <c r="S212" s="17" t="n">
        <v>0</v>
      </c>
      <c r="T212" s="7" t="n">
        <v>0</v>
      </c>
      <c r="U212" s="7" t="n">
        <v>242917</v>
      </c>
      <c r="V212" s="7" t="n">
        <v>242917</v>
      </c>
      <c r="W212" s="7" t="n">
        <v>0</v>
      </c>
      <c r="X212" s="7" t="n">
        <v>13668654</v>
      </c>
      <c r="Y212" s="17" t="n">
        <v>82.5000005247215</v>
      </c>
      <c r="AA212" s="0" t="n">
        <v>0</v>
      </c>
      <c r="AB212" s="0" t="n">
        <v>0</v>
      </c>
      <c r="AC212" s="0" t="n">
        <v>0</v>
      </c>
      <c r="AD212" s="0" t="n">
        <v>5.24721514238991E-007</v>
      </c>
    </row>
    <row r="213" customFormat="false" ht="14.5" hidden="false" customHeight="false" outlineLevel="0" collapsed="false">
      <c r="A213" s="0" t="n">
        <v>185</v>
      </c>
      <c r="B213" s="0" t="s">
        <v>203</v>
      </c>
      <c r="C213" s="7" t="n">
        <v>4423092300</v>
      </c>
      <c r="D213" s="7" t="n">
        <v>17274865.1297776</v>
      </c>
      <c r="E213" s="7" t="n">
        <v>1203549000</v>
      </c>
      <c r="F213" s="7" t="n">
        <v>17225073.559465</v>
      </c>
      <c r="G213" s="7" t="n">
        <v>34499939</v>
      </c>
      <c r="H213" s="7" t="n">
        <v>82340188.8685479</v>
      </c>
      <c r="I213" s="17" t="n">
        <v>0.418992711506619</v>
      </c>
      <c r="J213" s="7" t="n">
        <v>67930656</v>
      </c>
      <c r="K213" s="7" t="n">
        <v>34499939</v>
      </c>
      <c r="L213" s="17" t="n">
        <v>41.9</v>
      </c>
      <c r="N213" s="7" t="n">
        <v>29771691</v>
      </c>
      <c r="O213" s="17" t="n">
        <v>0.0528</v>
      </c>
      <c r="P213" s="7" t="n">
        <v>31343636</v>
      </c>
      <c r="Q213" s="17" t="n">
        <v>38.0660239315683</v>
      </c>
      <c r="R213" s="17" t="n">
        <v>3.83397606843168</v>
      </c>
      <c r="S213" s="17" t="n">
        <v>0.01</v>
      </c>
      <c r="T213" s="7" t="n">
        <v>297717</v>
      </c>
      <c r="U213" s="7" t="n">
        <v>0</v>
      </c>
      <c r="V213" s="7" t="n">
        <v>0</v>
      </c>
      <c r="W213" s="7" t="n">
        <v>0</v>
      </c>
      <c r="X213" s="7" t="n">
        <v>31641353</v>
      </c>
      <c r="Y213" s="17" t="n">
        <v>38.427593420406</v>
      </c>
      <c r="AA213" s="0" t="n">
        <v>-3156303</v>
      </c>
      <c r="AB213" s="0" t="n">
        <v>-2858586</v>
      </c>
      <c r="AC213" s="0" t="n">
        <v>0</v>
      </c>
      <c r="AD213" s="0" t="n">
        <v>-3.47240657959399</v>
      </c>
    </row>
    <row r="214" customFormat="false" ht="14.5" hidden="false" customHeight="false" outlineLevel="0" collapsed="false">
      <c r="A214" s="0" t="n">
        <v>186</v>
      </c>
      <c r="B214" s="0" t="s">
        <v>204</v>
      </c>
      <c r="C214" s="7" t="n">
        <v>2138952900</v>
      </c>
      <c r="D214" s="7" t="n">
        <v>8353911.77942335</v>
      </c>
      <c r="E214" s="7" t="n">
        <v>588539000</v>
      </c>
      <c r="F214" s="7" t="n">
        <v>8423111.62039433</v>
      </c>
      <c r="G214" s="7" t="n">
        <v>16777023</v>
      </c>
      <c r="H214" s="7" t="n">
        <v>25104349.8166129</v>
      </c>
      <c r="I214" s="17" t="n">
        <v>0.668291476280248</v>
      </c>
      <c r="J214" s="7" t="n">
        <v>20711089</v>
      </c>
      <c r="K214" s="7" t="n">
        <v>16777023</v>
      </c>
      <c r="L214" s="17" t="n">
        <v>66.83</v>
      </c>
      <c r="N214" s="7" t="n">
        <v>14644956</v>
      </c>
      <c r="O214" s="17" t="n">
        <v>0.0426</v>
      </c>
      <c r="P214" s="7" t="n">
        <v>15268831</v>
      </c>
      <c r="Q214" s="17" t="n">
        <v>60.8214556901043</v>
      </c>
      <c r="R214" s="17" t="n">
        <v>6.00854430989566</v>
      </c>
      <c r="S214" s="17" t="n">
        <v>0.01</v>
      </c>
      <c r="T214" s="7" t="n">
        <v>146450</v>
      </c>
      <c r="U214" s="7" t="n">
        <v>0</v>
      </c>
      <c r="V214" s="7" t="n">
        <v>0</v>
      </c>
      <c r="W214" s="7" t="n">
        <v>0</v>
      </c>
      <c r="X214" s="7" t="n">
        <v>15415281</v>
      </c>
      <c r="Y214" s="17" t="n">
        <v>61.4048207287125</v>
      </c>
      <c r="AA214" s="0" t="n">
        <v>-1508192</v>
      </c>
      <c r="AB214" s="0" t="n">
        <v>-1361742</v>
      </c>
      <c r="AC214" s="0" t="n">
        <v>0</v>
      </c>
      <c r="AD214" s="0" t="n">
        <v>-5.42517927128755</v>
      </c>
    </row>
    <row r="215" customFormat="false" ht="14.5" hidden="false" customHeight="false" outlineLevel="0" collapsed="false">
      <c r="A215" s="0" t="n">
        <v>187</v>
      </c>
      <c r="B215" s="0" t="s">
        <v>205</v>
      </c>
      <c r="C215" s="7" t="n">
        <v>1670717600</v>
      </c>
      <c r="D215" s="7" t="n">
        <v>6525168.19735951</v>
      </c>
      <c r="E215" s="7" t="n">
        <v>529663000</v>
      </c>
      <c r="F215" s="7" t="n">
        <v>7580484.1653534</v>
      </c>
      <c r="G215" s="7" t="n">
        <v>14105652</v>
      </c>
      <c r="H215" s="7" t="n">
        <v>15286477.592868</v>
      </c>
      <c r="I215" s="17" t="n">
        <v>0.922753584944976</v>
      </c>
      <c r="J215" s="7" t="n">
        <v>12611344</v>
      </c>
      <c r="K215" s="7" t="n">
        <v>12611344</v>
      </c>
      <c r="L215" s="17" t="n">
        <v>82.5</v>
      </c>
      <c r="N215" s="7" t="n">
        <v>11778097</v>
      </c>
      <c r="O215" s="17" t="n">
        <v>0.0741</v>
      </c>
      <c r="P215" s="7" t="n">
        <v>12650854</v>
      </c>
      <c r="Q215" s="17" t="n">
        <v>82.7584636365301</v>
      </c>
      <c r="R215" s="17" t="n">
        <v>0</v>
      </c>
      <c r="S215" s="17" t="n">
        <v>0</v>
      </c>
      <c r="T215" s="7" t="n">
        <v>0</v>
      </c>
      <c r="U215" s="7" t="n">
        <v>39510</v>
      </c>
      <c r="V215" s="7" t="n">
        <v>39510</v>
      </c>
      <c r="W215" s="7" t="n">
        <v>0</v>
      </c>
      <c r="X215" s="7" t="n">
        <v>12611344</v>
      </c>
      <c r="Y215" s="17" t="n">
        <v>82.4999999076563</v>
      </c>
      <c r="AA215" s="0" t="n">
        <v>0</v>
      </c>
      <c r="AB215" s="0" t="n">
        <v>0</v>
      </c>
      <c r="AC215" s="0" t="n">
        <v>0</v>
      </c>
      <c r="AD215" s="0" t="n">
        <v>-9.23437539768202E-008</v>
      </c>
    </row>
    <row r="216" customFormat="false" ht="14.5" hidden="false" customHeight="false" outlineLevel="0" collapsed="false">
      <c r="A216" s="0" t="n">
        <v>188</v>
      </c>
      <c r="B216" s="0" t="s">
        <v>206</v>
      </c>
      <c r="C216" s="7" t="n">
        <v>387116000</v>
      </c>
      <c r="D216" s="7" t="n">
        <v>1511923.38662682</v>
      </c>
      <c r="E216" s="7" t="n">
        <v>121102000</v>
      </c>
      <c r="F216" s="7" t="n">
        <v>1733199.77682532</v>
      </c>
      <c r="G216" s="7" t="n">
        <v>3245123</v>
      </c>
      <c r="H216" s="7" t="n">
        <v>6176474.73745205</v>
      </c>
      <c r="I216" s="17" t="n">
        <v>0.525400513714186</v>
      </c>
      <c r="J216" s="7" t="n">
        <v>5095592</v>
      </c>
      <c r="K216" s="7" t="n">
        <v>3245123</v>
      </c>
      <c r="L216" s="17" t="n">
        <v>52.54</v>
      </c>
      <c r="N216" s="7" t="n">
        <v>2842895</v>
      </c>
      <c r="O216" s="17" t="n">
        <v>0.0387</v>
      </c>
      <c r="P216" s="7" t="n">
        <v>2952915</v>
      </c>
      <c r="Q216" s="17" t="n">
        <v>47.8090678829224</v>
      </c>
      <c r="R216" s="17" t="n">
        <v>4.73093211707763</v>
      </c>
      <c r="S216" s="17" t="n">
        <v>0.01</v>
      </c>
      <c r="T216" s="7" t="n">
        <v>28429</v>
      </c>
      <c r="U216" s="7" t="n">
        <v>0</v>
      </c>
      <c r="V216" s="7" t="n">
        <v>0</v>
      </c>
      <c r="W216" s="7" t="n">
        <v>0</v>
      </c>
      <c r="X216" s="7" t="n">
        <v>2981344</v>
      </c>
      <c r="Y216" s="17" t="n">
        <v>48.2693466213363</v>
      </c>
      <c r="AA216" s="0" t="n">
        <v>-292208</v>
      </c>
      <c r="AB216" s="0" t="n">
        <v>-263779</v>
      </c>
      <c r="AC216" s="0" t="n">
        <v>0</v>
      </c>
      <c r="AD216" s="0" t="n">
        <v>-4.27065337866369</v>
      </c>
    </row>
    <row r="217" customFormat="false" ht="14.5" hidden="false" customHeight="false" outlineLevel="0" collapsed="false">
      <c r="A217" s="0" t="n">
        <v>189</v>
      </c>
      <c r="B217" s="0" t="s">
        <v>207</v>
      </c>
      <c r="C217" s="7" t="n">
        <v>7603573400</v>
      </c>
      <c r="D217" s="7" t="n">
        <v>29696577.8872317</v>
      </c>
      <c r="E217" s="7" t="n">
        <v>2853979000</v>
      </c>
      <c r="F217" s="7" t="n">
        <v>40845863.5354011</v>
      </c>
      <c r="G217" s="7" t="n">
        <v>70542441</v>
      </c>
      <c r="H217" s="7" t="n">
        <v>56631891.700077</v>
      </c>
      <c r="I217" s="17" t="n">
        <v>1.2456310195957</v>
      </c>
      <c r="J217" s="7" t="n">
        <v>46721311</v>
      </c>
      <c r="K217" s="7" t="n">
        <v>46721311</v>
      </c>
      <c r="L217" s="17" t="n">
        <v>82.5</v>
      </c>
      <c r="N217" s="7" t="n">
        <v>43288434</v>
      </c>
      <c r="O217" s="17" t="n">
        <v>0.0416</v>
      </c>
      <c r="P217" s="7" t="n">
        <v>45089233</v>
      </c>
      <c r="Q217" s="17" t="n">
        <v>79.6180944101125</v>
      </c>
      <c r="R217" s="17" t="n">
        <v>2.88190558988749</v>
      </c>
      <c r="S217" s="17" t="n">
        <v>0.01</v>
      </c>
      <c r="T217" s="7" t="n">
        <v>432884</v>
      </c>
      <c r="U217" s="7" t="n">
        <v>0</v>
      </c>
      <c r="V217" s="7" t="n">
        <v>0</v>
      </c>
      <c r="W217" s="7" t="n">
        <v>0</v>
      </c>
      <c r="X217" s="7" t="n">
        <v>45522117</v>
      </c>
      <c r="Y217" s="17" t="n">
        <v>80.382476434101</v>
      </c>
      <c r="AA217" s="0" t="n">
        <v>-1632078</v>
      </c>
      <c r="AB217" s="0" t="n">
        <v>-1199194</v>
      </c>
      <c r="AC217" s="0" t="n">
        <v>0</v>
      </c>
      <c r="AD217" s="0" t="n">
        <v>-2.11752356589903</v>
      </c>
    </row>
    <row r="218" customFormat="false" ht="14.5" hidden="false" customHeight="false" outlineLevel="0" collapsed="false">
      <c r="A218" s="0" t="n">
        <v>190</v>
      </c>
      <c r="B218" s="0" t="s">
        <v>208</v>
      </c>
      <c r="C218" s="7" t="n">
        <v>31522700</v>
      </c>
      <c r="D218" s="7" t="n">
        <v>123115.31256683</v>
      </c>
      <c r="E218" s="7" t="n">
        <v>1142000</v>
      </c>
      <c r="F218" s="7" t="n">
        <v>16344.190394333</v>
      </c>
      <c r="G218" s="7" t="n">
        <v>139460</v>
      </c>
      <c r="H218" s="7" t="n">
        <v>259171.203985434</v>
      </c>
      <c r="I218" s="17" t="n">
        <v>0.538099904061247</v>
      </c>
      <c r="J218" s="7" t="n">
        <v>213816</v>
      </c>
      <c r="K218" s="7" t="n">
        <v>139460</v>
      </c>
      <c r="L218" s="17" t="n">
        <v>53.81</v>
      </c>
      <c r="N218" s="7" t="n">
        <v>112898</v>
      </c>
      <c r="O218" s="17" t="n">
        <v>0.0333</v>
      </c>
      <c r="P218" s="7" t="n">
        <v>116658</v>
      </c>
      <c r="Q218" s="17" t="n">
        <v>45.0119450795762</v>
      </c>
      <c r="R218" s="17" t="n">
        <v>8.79805492042382</v>
      </c>
      <c r="S218" s="17" t="n">
        <v>0.02</v>
      </c>
      <c r="T218" s="7" t="n">
        <v>2258</v>
      </c>
      <c r="U218" s="7" t="n">
        <v>0</v>
      </c>
      <c r="V218" s="7" t="n">
        <v>0</v>
      </c>
      <c r="W218" s="7" t="n">
        <v>0</v>
      </c>
      <c r="X218" s="7" t="n">
        <v>118916</v>
      </c>
      <c r="Y218" s="17" t="n">
        <v>45.8831838457961</v>
      </c>
      <c r="AA218" s="0" t="n">
        <v>-22802</v>
      </c>
      <c r="AB218" s="0" t="n">
        <v>-20544</v>
      </c>
      <c r="AC218" s="0" t="n">
        <v>0</v>
      </c>
      <c r="AD218" s="0" t="n">
        <v>-7.92681615420391</v>
      </c>
    </row>
    <row r="219" customFormat="false" ht="14.5" hidden="false" customHeight="false" outlineLevel="0" collapsed="false">
      <c r="A219" s="0" t="n">
        <v>191</v>
      </c>
      <c r="B219" s="0" t="s">
        <v>209</v>
      </c>
      <c r="C219" s="7" t="n">
        <v>925835900</v>
      </c>
      <c r="D219" s="7" t="n">
        <v>3615952.19362849</v>
      </c>
      <c r="E219" s="7" t="n">
        <v>303232000</v>
      </c>
      <c r="F219" s="7" t="n">
        <v>4339826.21861154</v>
      </c>
      <c r="G219" s="7" t="n">
        <v>7955778</v>
      </c>
      <c r="H219" s="7" t="n">
        <v>13766041.7397916</v>
      </c>
      <c r="I219" s="17" t="n">
        <v>0.57792778420854</v>
      </c>
      <c r="J219" s="7" t="n">
        <v>11356984</v>
      </c>
      <c r="K219" s="7" t="n">
        <v>7955778</v>
      </c>
      <c r="L219" s="17" t="n">
        <v>57.79</v>
      </c>
      <c r="N219" s="7" t="n">
        <v>7387712</v>
      </c>
      <c r="O219" s="17" t="n">
        <v>0.0388</v>
      </c>
      <c r="P219" s="7" t="n">
        <v>7674355</v>
      </c>
      <c r="Q219" s="17" t="n">
        <v>55.7484507533987</v>
      </c>
      <c r="R219" s="17" t="n">
        <v>2.04154924660131</v>
      </c>
      <c r="S219" s="17" t="n">
        <v>0</v>
      </c>
      <c r="T219" s="7" t="n">
        <v>0</v>
      </c>
      <c r="U219" s="7" t="n">
        <v>0</v>
      </c>
      <c r="V219" s="7" t="n">
        <v>0</v>
      </c>
      <c r="W219" s="7" t="n">
        <v>0</v>
      </c>
      <c r="X219" s="7" t="n">
        <v>7674355</v>
      </c>
      <c r="Y219" s="17" t="n">
        <v>55.7484507533987</v>
      </c>
      <c r="AA219" s="0" t="n">
        <v>-281423</v>
      </c>
      <c r="AB219" s="0" t="n">
        <v>-281423</v>
      </c>
      <c r="AC219" s="0" t="n">
        <v>0</v>
      </c>
      <c r="AD219" s="0" t="n">
        <v>-2.04154924660131</v>
      </c>
    </row>
    <row r="220" customFormat="false" ht="14.5" hidden="false" customHeight="false" outlineLevel="0" collapsed="false">
      <c r="A220" s="0" t="n">
        <v>192</v>
      </c>
      <c r="B220" s="0" t="s">
        <v>210</v>
      </c>
      <c r="C220" s="7" t="n">
        <v>1034121100</v>
      </c>
      <c r="D220" s="7" t="n">
        <v>4038871.74824664</v>
      </c>
      <c r="E220" s="7" t="n">
        <v>235734000</v>
      </c>
      <c r="F220" s="7" t="n">
        <v>3373801.55728344</v>
      </c>
      <c r="G220" s="7" t="n">
        <v>7412673</v>
      </c>
      <c r="H220" s="7" t="n">
        <v>15188951.3259325</v>
      </c>
      <c r="I220" s="17" t="n">
        <v>0.48803059809298</v>
      </c>
      <c r="J220" s="7" t="n">
        <v>12530885</v>
      </c>
      <c r="K220" s="7" t="n">
        <v>7412673</v>
      </c>
      <c r="L220" s="17" t="n">
        <v>48.8</v>
      </c>
      <c r="N220" s="7" t="n">
        <v>6735739</v>
      </c>
      <c r="O220" s="17" t="n">
        <v>0.0351</v>
      </c>
      <c r="P220" s="7" t="n">
        <v>6972163</v>
      </c>
      <c r="Q220" s="17" t="n">
        <v>45.9028595877863</v>
      </c>
      <c r="R220" s="17" t="n">
        <v>2.89714041221371</v>
      </c>
      <c r="S220" s="17" t="n">
        <v>0.01</v>
      </c>
      <c r="T220" s="7" t="n">
        <v>67357</v>
      </c>
      <c r="U220" s="7" t="n">
        <v>0</v>
      </c>
      <c r="V220" s="7" t="n">
        <v>0</v>
      </c>
      <c r="W220" s="7" t="n">
        <v>0</v>
      </c>
      <c r="X220" s="7" t="n">
        <v>7039520</v>
      </c>
      <c r="Y220" s="17" t="n">
        <v>46.3463200911128</v>
      </c>
      <c r="AA220" s="0" t="n">
        <v>-440510</v>
      </c>
      <c r="AB220" s="0" t="n">
        <v>-373153</v>
      </c>
      <c r="AC220" s="0" t="n">
        <v>0</v>
      </c>
      <c r="AD220" s="0" t="n">
        <v>-2.4536799088872</v>
      </c>
    </row>
    <row r="221" customFormat="false" ht="14.5" hidden="false" customHeight="false" outlineLevel="0" collapsed="false">
      <c r="A221" s="0" t="n">
        <v>193</v>
      </c>
      <c r="B221" s="0" t="s">
        <v>211</v>
      </c>
      <c r="C221" s="7" t="n">
        <v>554257700</v>
      </c>
      <c r="D221" s="7" t="n">
        <v>2164713.36459353</v>
      </c>
      <c r="E221" s="7" t="n">
        <v>53717000</v>
      </c>
      <c r="F221" s="7" t="n">
        <v>768792.360256028</v>
      </c>
      <c r="G221" s="7" t="n">
        <v>2933506</v>
      </c>
      <c r="H221" s="7" t="n">
        <v>1213819.93379356</v>
      </c>
      <c r="I221" s="17" t="n">
        <v>2.41675549917184</v>
      </c>
      <c r="J221" s="7" t="n">
        <v>1001401</v>
      </c>
      <c r="K221" s="7" t="n">
        <v>1001401</v>
      </c>
      <c r="L221" s="17" t="n">
        <v>82.5</v>
      </c>
      <c r="N221" s="7" t="n">
        <v>883822</v>
      </c>
      <c r="O221" s="17" t="n">
        <v>0.0343</v>
      </c>
      <c r="P221" s="7" t="n">
        <v>914137</v>
      </c>
      <c r="Q221" s="17" t="n">
        <v>75.3107585853396</v>
      </c>
      <c r="R221" s="17" t="n">
        <v>7.1892414146604</v>
      </c>
      <c r="S221" s="17" t="n">
        <v>0.01</v>
      </c>
      <c r="T221" s="7" t="n">
        <v>8838</v>
      </c>
      <c r="U221" s="7" t="n">
        <v>0</v>
      </c>
      <c r="V221" s="7" t="n">
        <v>0</v>
      </c>
      <c r="W221" s="7" t="n">
        <v>78426</v>
      </c>
      <c r="X221" s="7" t="n">
        <v>1001401</v>
      </c>
      <c r="Y221" s="17" t="n">
        <v>82.4999633075979</v>
      </c>
      <c r="AA221" s="0" t="n">
        <v>-87264</v>
      </c>
      <c r="AB221" s="0" t="n">
        <v>0</v>
      </c>
      <c r="AC221" s="0" t="n">
        <v>0</v>
      </c>
      <c r="AD221" s="0" t="n">
        <v>-3.66924020624992E-005</v>
      </c>
    </row>
    <row r="222" customFormat="false" ht="14.5" hidden="false" customHeight="false" outlineLevel="0" collapsed="false">
      <c r="A222" s="0" t="n">
        <v>194</v>
      </c>
      <c r="B222" s="0" t="s">
        <v>212</v>
      </c>
      <c r="C222" s="7" t="n">
        <v>130260900</v>
      </c>
      <c r="D222" s="7" t="n">
        <v>508748.026620075</v>
      </c>
      <c r="E222" s="7" t="n">
        <v>32542000</v>
      </c>
      <c r="F222" s="7" t="n">
        <v>465737.866735887</v>
      </c>
      <c r="G222" s="7" t="n">
        <v>974486</v>
      </c>
      <c r="H222" s="7" t="n">
        <v>1093205.48526105</v>
      </c>
      <c r="I222" s="17" t="n">
        <v>0.891402406170049</v>
      </c>
      <c r="J222" s="7" t="n">
        <v>901895</v>
      </c>
      <c r="K222" s="7" t="n">
        <v>901895</v>
      </c>
      <c r="L222" s="17" t="n">
        <v>82.5</v>
      </c>
      <c r="N222" s="7" t="n">
        <v>809175</v>
      </c>
      <c r="O222" s="17" t="n">
        <v>0.0373</v>
      </c>
      <c r="P222" s="7" t="n">
        <v>839357</v>
      </c>
      <c r="Q222" s="17" t="n">
        <v>76.779435459891</v>
      </c>
      <c r="R222" s="17" t="n">
        <v>5.72056454010895</v>
      </c>
      <c r="S222" s="17" t="n">
        <v>0.01</v>
      </c>
      <c r="T222" s="7" t="n">
        <v>8092</v>
      </c>
      <c r="U222" s="7" t="n">
        <v>0</v>
      </c>
      <c r="V222" s="7" t="n">
        <v>0</v>
      </c>
      <c r="W222" s="7" t="n">
        <v>0</v>
      </c>
      <c r="X222" s="7" t="n">
        <v>847449</v>
      </c>
      <c r="Y222" s="17" t="n">
        <v>77.5196439668094</v>
      </c>
      <c r="AA222" s="0" t="n">
        <v>-62538</v>
      </c>
      <c r="AB222" s="0" t="n">
        <v>-54446</v>
      </c>
      <c r="AC222" s="0" t="n">
        <v>0</v>
      </c>
      <c r="AD222" s="0" t="n">
        <v>-4.98035603319065</v>
      </c>
    </row>
    <row r="223" customFormat="false" ht="14.5" hidden="false" customHeight="false" outlineLevel="0" collapsed="false">
      <c r="A223" s="0" t="n">
        <v>195</v>
      </c>
      <c r="B223" s="0" t="s">
        <v>213</v>
      </c>
      <c r="C223" s="7" t="n">
        <v>98571900</v>
      </c>
      <c r="D223" s="7" t="n">
        <v>384983.211425619</v>
      </c>
      <c r="E223" s="7" t="n">
        <v>11686000</v>
      </c>
      <c r="F223" s="7" t="n">
        <v>167248.869481765</v>
      </c>
      <c r="G223" s="7" t="n">
        <v>552232</v>
      </c>
      <c r="H223" s="7" t="n">
        <v>71641.61</v>
      </c>
      <c r="I223" s="17" t="n">
        <v>7.70825781274318</v>
      </c>
      <c r="J223" s="7" t="n">
        <v>59104</v>
      </c>
      <c r="K223" s="7" t="n">
        <v>59104</v>
      </c>
      <c r="L223" s="17" t="n">
        <v>82.5</v>
      </c>
      <c r="N223" s="7" t="n">
        <v>65140</v>
      </c>
      <c r="O223" s="17" t="n">
        <v>0.0263</v>
      </c>
      <c r="P223" s="7" t="n">
        <v>66853</v>
      </c>
      <c r="Q223" s="17" t="n">
        <v>93.3158816503426</v>
      </c>
      <c r="R223" s="17" t="n">
        <v>0</v>
      </c>
      <c r="S223" s="17" t="n">
        <v>0</v>
      </c>
      <c r="T223" s="7" t="n">
        <v>0</v>
      </c>
      <c r="U223" s="7" t="n">
        <v>7749</v>
      </c>
      <c r="V223" s="7" t="n">
        <v>7749</v>
      </c>
      <c r="W223" s="7" t="n">
        <v>0</v>
      </c>
      <c r="X223" s="7" t="n">
        <v>59104</v>
      </c>
      <c r="Y223" s="17" t="n">
        <v>82.4995418165505</v>
      </c>
      <c r="AA223" s="0" t="n">
        <v>0</v>
      </c>
      <c r="AB223" s="0" t="n">
        <v>0</v>
      </c>
      <c r="AC223" s="0" t="n">
        <v>0</v>
      </c>
      <c r="AD223" s="0" t="n">
        <v>-0.000458183449552507</v>
      </c>
    </row>
    <row r="224" customFormat="false" ht="14.5" hidden="false" customHeight="false" outlineLevel="0" collapsed="false">
      <c r="A224" s="0" t="n">
        <v>196</v>
      </c>
      <c r="B224" s="0" t="s">
        <v>214</v>
      </c>
      <c r="C224" s="7" t="n">
        <v>1183644400</v>
      </c>
      <c r="D224" s="7" t="n">
        <v>4622851.16040118</v>
      </c>
      <c r="E224" s="7" t="n">
        <v>280072000</v>
      </c>
      <c r="F224" s="7" t="n">
        <v>4008362.60255834</v>
      </c>
      <c r="G224" s="7" t="n">
        <v>8631214</v>
      </c>
      <c r="H224" s="7" t="n">
        <v>3187006.12804281</v>
      </c>
      <c r="I224" s="17" t="n">
        <v>2.70825146021936</v>
      </c>
      <c r="J224" s="7" t="n">
        <v>2629280</v>
      </c>
      <c r="K224" s="7" t="n">
        <v>2629280</v>
      </c>
      <c r="L224" s="17" t="n">
        <v>82.5</v>
      </c>
      <c r="N224" s="7" t="n">
        <v>2600062</v>
      </c>
      <c r="O224" s="17" t="n">
        <v>0.0321</v>
      </c>
      <c r="P224" s="7" t="n">
        <v>2683524</v>
      </c>
      <c r="Q224" s="17" t="n">
        <v>84.2020345172035</v>
      </c>
      <c r="R224" s="17" t="n">
        <v>0</v>
      </c>
      <c r="S224" s="17" t="n">
        <v>0</v>
      </c>
      <c r="T224" s="7" t="n">
        <v>0</v>
      </c>
      <c r="U224" s="7" t="n">
        <v>54244</v>
      </c>
      <c r="V224" s="7" t="n">
        <v>54244</v>
      </c>
      <c r="W224" s="7" t="n">
        <v>0</v>
      </c>
      <c r="X224" s="7" t="n">
        <v>2629280</v>
      </c>
      <c r="Y224" s="17" t="n">
        <v>82.4999982543077</v>
      </c>
      <c r="AA224" s="0" t="n">
        <v>0</v>
      </c>
      <c r="AB224" s="0" t="n">
        <v>0</v>
      </c>
      <c r="AC224" s="0" t="n">
        <v>0</v>
      </c>
      <c r="AD224" s="0" t="n">
        <v>-1.74569234445698E-006</v>
      </c>
    </row>
    <row r="225" customFormat="false" ht="14.5" hidden="false" customHeight="false" outlineLevel="0" collapsed="false">
      <c r="A225" s="0" t="n">
        <v>197</v>
      </c>
      <c r="B225" s="0" t="s">
        <v>215</v>
      </c>
      <c r="C225" s="7" t="n">
        <v>26748129600</v>
      </c>
      <c r="D225" s="7" t="n">
        <v>104467711.721461</v>
      </c>
      <c r="E225" s="7" t="n">
        <v>1507292000</v>
      </c>
      <c r="F225" s="7" t="n">
        <v>21572213.1592425</v>
      </c>
      <c r="G225" s="7" t="n">
        <v>126039925</v>
      </c>
      <c r="H225" s="7" t="n">
        <v>25535123.51</v>
      </c>
      <c r="I225" s="17" t="n">
        <v>4.93594342516654</v>
      </c>
      <c r="J225" s="7" t="n">
        <v>21066477</v>
      </c>
      <c r="K225" s="7" t="n">
        <v>21066477</v>
      </c>
      <c r="L225" s="17" t="n">
        <v>82.5</v>
      </c>
      <c r="N225" s="7" t="n">
        <v>20791207</v>
      </c>
      <c r="O225" s="17" t="n">
        <v>0.0771</v>
      </c>
      <c r="P225" s="7" t="n">
        <v>22394209</v>
      </c>
      <c r="Q225" s="17" t="n">
        <v>87.6996306331945</v>
      </c>
      <c r="R225" s="17" t="n">
        <v>0</v>
      </c>
      <c r="S225" s="17" t="n">
        <v>0</v>
      </c>
      <c r="T225" s="7" t="n">
        <v>0</v>
      </c>
      <c r="U225" s="7" t="n">
        <v>1327732</v>
      </c>
      <c r="V225" s="7" t="n">
        <v>1327732</v>
      </c>
      <c r="W225" s="7" t="n">
        <v>0</v>
      </c>
      <c r="X225" s="7" t="n">
        <v>21066477</v>
      </c>
      <c r="Y225" s="17" t="n">
        <v>82.5000004082612</v>
      </c>
      <c r="AA225" s="0" t="n">
        <v>0</v>
      </c>
      <c r="AB225" s="0" t="n">
        <v>0</v>
      </c>
      <c r="AC225" s="0" t="n">
        <v>0</v>
      </c>
      <c r="AD225" s="0" t="n">
        <v>4.08261200846027E-007</v>
      </c>
    </row>
    <row r="226" customFormat="false" ht="14.5" hidden="false" customHeight="false" outlineLevel="0" collapsed="false">
      <c r="A226" s="0" t="n">
        <v>198</v>
      </c>
      <c r="B226" s="0" t="s">
        <v>216</v>
      </c>
      <c r="C226" s="7" t="n">
        <v>10516104300</v>
      </c>
      <c r="D226" s="7" t="n">
        <v>41071782.1722089</v>
      </c>
      <c r="E226" s="7" t="n">
        <v>2912473000</v>
      </c>
      <c r="F226" s="7" t="n">
        <v>41683023.8444432</v>
      </c>
      <c r="G226" s="7" t="n">
        <v>82754806</v>
      </c>
      <c r="H226" s="7" t="n">
        <v>69151927.246726</v>
      </c>
      <c r="I226" s="17" t="n">
        <v>1.19671004547336</v>
      </c>
      <c r="J226" s="7" t="n">
        <v>57050340</v>
      </c>
      <c r="K226" s="7" t="n">
        <v>57050340</v>
      </c>
      <c r="L226" s="17" t="n">
        <v>82.5</v>
      </c>
      <c r="N226" s="7" t="n">
        <v>52906812</v>
      </c>
      <c r="O226" s="17" t="n">
        <v>0.0549</v>
      </c>
      <c r="P226" s="7" t="n">
        <v>55811396</v>
      </c>
      <c r="Q226" s="17" t="n">
        <v>80.708373898057</v>
      </c>
      <c r="R226" s="17" t="n">
        <v>1.79162610194301</v>
      </c>
      <c r="S226" s="17" t="n">
        <v>0</v>
      </c>
      <c r="T226" s="7" t="n">
        <v>0</v>
      </c>
      <c r="U226" s="7" t="n">
        <v>0</v>
      </c>
      <c r="V226" s="7" t="n">
        <v>0</v>
      </c>
      <c r="W226" s="7" t="n">
        <v>0</v>
      </c>
      <c r="X226" s="7" t="n">
        <v>55811396</v>
      </c>
      <c r="Y226" s="17" t="n">
        <v>80.708373898057</v>
      </c>
      <c r="AA226" s="0" t="n">
        <v>-1238944</v>
      </c>
      <c r="AB226" s="0" t="n">
        <v>-1238944</v>
      </c>
      <c r="AC226" s="0" t="n">
        <v>0</v>
      </c>
      <c r="AD226" s="0" t="n">
        <v>-1.79162610194301</v>
      </c>
    </row>
    <row r="227" customFormat="false" ht="14.5" hidden="false" customHeight="false" outlineLevel="0" collapsed="false">
      <c r="A227" s="0" t="n">
        <v>199</v>
      </c>
      <c r="B227" s="0" t="s">
        <v>217</v>
      </c>
      <c r="C227" s="7" t="n">
        <v>12307796200</v>
      </c>
      <c r="D227" s="7" t="n">
        <v>48069428.5759737</v>
      </c>
      <c r="E227" s="7" t="n">
        <v>5455217000</v>
      </c>
      <c r="F227" s="7" t="n">
        <v>78074523.0213677</v>
      </c>
      <c r="G227" s="7" t="n">
        <v>126143952</v>
      </c>
      <c r="H227" s="7" t="n">
        <v>73813098.7587147</v>
      </c>
      <c r="I227" s="17" t="n">
        <v>1.70896431827565</v>
      </c>
      <c r="J227" s="7" t="n">
        <v>60895806</v>
      </c>
      <c r="K227" s="7" t="n">
        <v>60895806</v>
      </c>
      <c r="L227" s="17" t="n">
        <v>82.5</v>
      </c>
      <c r="N227" s="7" t="n">
        <v>58139306</v>
      </c>
      <c r="O227" s="17" t="n">
        <v>0.0582</v>
      </c>
      <c r="P227" s="7" t="n">
        <v>61523014</v>
      </c>
      <c r="Q227" s="17" t="n">
        <v>83.3497238763958</v>
      </c>
      <c r="R227" s="17" t="n">
        <v>0</v>
      </c>
      <c r="S227" s="17" t="n">
        <v>0</v>
      </c>
      <c r="T227" s="7" t="n">
        <v>0</v>
      </c>
      <c r="U227" s="7" t="n">
        <v>627208</v>
      </c>
      <c r="V227" s="7" t="n">
        <v>627208</v>
      </c>
      <c r="W227" s="7" t="n">
        <v>0</v>
      </c>
      <c r="X227" s="7" t="n">
        <v>60895806</v>
      </c>
      <c r="Y227" s="17" t="n">
        <v>82.4999993552099</v>
      </c>
      <c r="AA227" s="0" t="n">
        <v>0</v>
      </c>
      <c r="AB227" s="0" t="n">
        <v>0</v>
      </c>
      <c r="AC227" s="0" t="n">
        <v>0</v>
      </c>
      <c r="AD227" s="0" t="n">
        <v>-6.447901341744E-007</v>
      </c>
    </row>
    <row r="228" customFormat="false" ht="14.5" hidden="false" customHeight="false" outlineLevel="0" collapsed="false">
      <c r="A228" s="0" t="n">
        <v>200</v>
      </c>
      <c r="B228" s="0" t="s">
        <v>218</v>
      </c>
      <c r="C228" s="7" t="n">
        <v>42627400</v>
      </c>
      <c r="D228" s="7" t="n">
        <v>166485.918874694</v>
      </c>
      <c r="E228" s="7" t="n">
        <v>8667000</v>
      </c>
      <c r="F228" s="7" t="n">
        <v>124041.241810581</v>
      </c>
      <c r="G228" s="7" t="n">
        <v>290527</v>
      </c>
      <c r="H228" s="7" t="n">
        <v>183449.93</v>
      </c>
      <c r="I228" s="17" t="n">
        <v>1.58368553206861</v>
      </c>
      <c r="J228" s="7" t="n">
        <v>151346</v>
      </c>
      <c r="K228" s="7" t="n">
        <v>151346</v>
      </c>
      <c r="L228" s="17" t="n">
        <v>82.5</v>
      </c>
      <c r="N228" s="7" t="n">
        <v>184328</v>
      </c>
      <c r="O228" s="17" t="n">
        <v>0.0289</v>
      </c>
      <c r="P228" s="7" t="n">
        <v>189655</v>
      </c>
      <c r="Q228" s="17" t="n">
        <v>103.382432470811</v>
      </c>
      <c r="R228" s="17" t="n">
        <v>0</v>
      </c>
      <c r="S228" s="17" t="n">
        <v>0</v>
      </c>
      <c r="T228" s="7" t="n">
        <v>0</v>
      </c>
      <c r="U228" s="7" t="n">
        <v>38309</v>
      </c>
      <c r="V228" s="7" t="n">
        <v>38309</v>
      </c>
      <c r="W228" s="7" t="n">
        <v>0</v>
      </c>
      <c r="X228" s="7" t="n">
        <v>151346</v>
      </c>
      <c r="Y228" s="17" t="n">
        <v>82.4998952030126</v>
      </c>
      <c r="AA228" s="0" t="n">
        <v>0</v>
      </c>
      <c r="AB228" s="0" t="n">
        <v>0</v>
      </c>
      <c r="AC228" s="0" t="n">
        <v>0</v>
      </c>
      <c r="AD228" s="0" t="n">
        <v>-0.000104796987386635</v>
      </c>
    </row>
    <row r="229" customFormat="false" ht="14.5" hidden="false" customHeight="false" outlineLevel="0" collapsed="false">
      <c r="A229" s="0" t="n">
        <v>201</v>
      </c>
      <c r="B229" s="0" t="s">
        <v>219</v>
      </c>
      <c r="C229" s="7" t="n">
        <v>8074839600</v>
      </c>
      <c r="D229" s="7" t="n">
        <v>31537158.9768966</v>
      </c>
      <c r="E229" s="7" t="n">
        <v>2177490000</v>
      </c>
      <c r="F229" s="7" t="n">
        <v>31164020.2642348</v>
      </c>
      <c r="G229" s="7" t="n">
        <v>62701179</v>
      </c>
      <c r="H229" s="7" t="n">
        <v>313501021.175281</v>
      </c>
      <c r="I229" s="17" t="n">
        <v>0.200003109287938</v>
      </c>
      <c r="J229" s="7" t="n">
        <v>258638342</v>
      </c>
      <c r="K229" s="7" t="n">
        <v>62701179</v>
      </c>
      <c r="L229" s="17" t="n">
        <v>20</v>
      </c>
      <c r="N229" s="7" t="n">
        <v>40837707</v>
      </c>
      <c r="O229" s="17" t="n">
        <v>0.0558</v>
      </c>
      <c r="P229" s="7" t="n">
        <v>43116451</v>
      </c>
      <c r="Q229" s="17" t="n">
        <v>13.7532091086534</v>
      </c>
      <c r="R229" s="17" t="n">
        <v>6.24679089134665</v>
      </c>
      <c r="S229" s="17" t="n">
        <v>0.01</v>
      </c>
      <c r="T229" s="7" t="n">
        <v>408377</v>
      </c>
      <c r="U229" s="7" t="n">
        <v>0</v>
      </c>
      <c r="V229" s="7" t="n">
        <v>0</v>
      </c>
      <c r="W229" s="7" t="n">
        <v>0</v>
      </c>
      <c r="X229" s="7" t="n">
        <v>43524828</v>
      </c>
      <c r="Y229" s="17" t="n">
        <v>13.8834724801949</v>
      </c>
      <c r="AA229" s="0" t="n">
        <v>-19584728</v>
      </c>
      <c r="AB229" s="0" t="n">
        <v>-19176351</v>
      </c>
      <c r="AC229" s="0" t="n">
        <v>0</v>
      </c>
      <c r="AD229" s="0" t="n">
        <v>-6.11652751980513</v>
      </c>
    </row>
    <row r="230" customFormat="false" ht="14.5" hidden="false" customHeight="false" outlineLevel="0" collapsed="false">
      <c r="A230" s="0" t="n">
        <v>202</v>
      </c>
      <c r="B230" s="0" t="s">
        <v>220</v>
      </c>
      <c r="C230" s="7" t="n">
        <v>134349700</v>
      </c>
      <c r="D230" s="7" t="n">
        <v>524717.277034007</v>
      </c>
      <c r="E230" s="7" t="n">
        <v>46044000</v>
      </c>
      <c r="F230" s="7" t="n">
        <v>658977.147562756</v>
      </c>
      <c r="G230" s="7" t="n">
        <v>1183694</v>
      </c>
      <c r="H230" s="7" t="n">
        <v>1711097.23275945</v>
      </c>
      <c r="I230" s="17" t="n">
        <v>0.691774831574641</v>
      </c>
      <c r="J230" s="7" t="n">
        <v>1411655</v>
      </c>
      <c r="K230" s="7" t="n">
        <v>1183694</v>
      </c>
      <c r="L230" s="17" t="n">
        <v>69.18</v>
      </c>
      <c r="N230" s="7" t="n">
        <v>1078541</v>
      </c>
      <c r="O230" s="17" t="n">
        <v>0.0359</v>
      </c>
      <c r="P230" s="7" t="n">
        <v>1117261</v>
      </c>
      <c r="Q230" s="17" t="n">
        <v>65.2950036157922</v>
      </c>
      <c r="R230" s="17" t="n">
        <v>3.88499638420781</v>
      </c>
      <c r="S230" s="17" t="n">
        <v>0.01</v>
      </c>
      <c r="T230" s="7" t="n">
        <v>10785</v>
      </c>
      <c r="U230" s="7" t="n">
        <v>0</v>
      </c>
      <c r="V230" s="7" t="n">
        <v>0</v>
      </c>
      <c r="W230" s="7" t="n">
        <v>0</v>
      </c>
      <c r="X230" s="7" t="n">
        <v>1128046</v>
      </c>
      <c r="Y230" s="17" t="n">
        <v>65.9253009357526</v>
      </c>
      <c r="AA230" s="0" t="n">
        <v>-66433</v>
      </c>
      <c r="AB230" s="0" t="n">
        <v>-55648</v>
      </c>
      <c r="AC230" s="0" t="n">
        <v>0</v>
      </c>
      <c r="AD230" s="0" t="n">
        <v>-3.25469906424738</v>
      </c>
    </row>
    <row r="231" customFormat="false" ht="14.5" hidden="false" customHeight="false" outlineLevel="0" collapsed="false">
      <c r="A231" s="0" t="n">
        <v>203</v>
      </c>
      <c r="B231" s="0" t="s">
        <v>221</v>
      </c>
      <c r="C231" s="7" t="n">
        <v>2013812100</v>
      </c>
      <c r="D231" s="7" t="n">
        <v>7865160.85685443</v>
      </c>
      <c r="E231" s="7" t="n">
        <v>852808000</v>
      </c>
      <c r="F231" s="7" t="n">
        <v>12205303.2590283</v>
      </c>
      <c r="G231" s="7" t="n">
        <v>20070464</v>
      </c>
      <c r="H231" s="7" t="n">
        <v>9020966.61299315</v>
      </c>
      <c r="I231" s="17" t="n">
        <v>2.2248684493624</v>
      </c>
      <c r="J231" s="7" t="n">
        <v>7442297</v>
      </c>
      <c r="K231" s="7" t="n">
        <v>7442297</v>
      </c>
      <c r="L231" s="17" t="n">
        <v>82.5</v>
      </c>
      <c r="N231" s="7" t="n">
        <v>6859253</v>
      </c>
      <c r="O231" s="17" t="n">
        <v>0.0432</v>
      </c>
      <c r="P231" s="7" t="n">
        <v>7155573</v>
      </c>
      <c r="Q231" s="17" t="n">
        <v>79.3215772431042</v>
      </c>
      <c r="R231" s="17" t="n">
        <v>3.17842275689578</v>
      </c>
      <c r="S231" s="17" t="n">
        <v>0.01</v>
      </c>
      <c r="T231" s="7" t="n">
        <v>68593</v>
      </c>
      <c r="U231" s="7" t="n">
        <v>0</v>
      </c>
      <c r="V231" s="7" t="n">
        <v>0</v>
      </c>
      <c r="W231" s="7" t="n">
        <v>218131</v>
      </c>
      <c r="X231" s="7" t="n">
        <v>7442297</v>
      </c>
      <c r="Y231" s="17" t="n">
        <v>82.4999949482205</v>
      </c>
      <c r="AA231" s="0" t="n">
        <v>-286724</v>
      </c>
      <c r="AB231" s="0" t="n">
        <v>0</v>
      </c>
      <c r="AC231" s="0" t="n">
        <v>0</v>
      </c>
      <c r="AD231" s="0" t="n">
        <v>-5.05177953868952E-006</v>
      </c>
    </row>
    <row r="232" customFormat="false" ht="14.5" hidden="false" customHeight="false" outlineLevel="0" collapsed="false">
      <c r="A232" s="0" t="n">
        <v>204</v>
      </c>
      <c r="B232" s="0" t="s">
        <v>222</v>
      </c>
      <c r="C232" s="7" t="n">
        <v>5656251800</v>
      </c>
      <c r="D232" s="7" t="n">
        <v>22091102.8659885</v>
      </c>
      <c r="E232" s="7" t="n">
        <v>1630726000</v>
      </c>
      <c r="F232" s="7" t="n">
        <v>23338788.2880815</v>
      </c>
      <c r="G232" s="7" t="n">
        <v>45429891</v>
      </c>
      <c r="H232" s="7" t="n">
        <v>28196432.7776298</v>
      </c>
      <c r="I232" s="17" t="n">
        <v>1.61119285401389</v>
      </c>
      <c r="J232" s="7" t="n">
        <v>23262057</v>
      </c>
      <c r="K232" s="7" t="n">
        <v>23262057</v>
      </c>
      <c r="L232" s="17" t="n">
        <v>82.5</v>
      </c>
      <c r="N232" s="7" t="n">
        <v>22266865</v>
      </c>
      <c r="O232" s="17" t="n">
        <v>0.0431</v>
      </c>
      <c r="P232" s="7" t="n">
        <v>23226567</v>
      </c>
      <c r="Q232" s="17" t="n">
        <v>82.3741328670032</v>
      </c>
      <c r="R232" s="17" t="n">
        <v>0.125867132996802</v>
      </c>
      <c r="S232" s="17" t="n">
        <v>0</v>
      </c>
      <c r="T232" s="7" t="n">
        <v>0</v>
      </c>
      <c r="U232" s="7" t="n">
        <v>0</v>
      </c>
      <c r="V232" s="7" t="n">
        <v>0</v>
      </c>
      <c r="W232" s="7" t="n">
        <v>0</v>
      </c>
      <c r="X232" s="7" t="n">
        <v>23226567</v>
      </c>
      <c r="Y232" s="17" t="n">
        <v>82.3741328670032</v>
      </c>
      <c r="AA232" s="0" t="n">
        <v>-35490</v>
      </c>
      <c r="AB232" s="0" t="n">
        <v>-35490</v>
      </c>
      <c r="AC232" s="0" t="n">
        <v>0</v>
      </c>
      <c r="AD232" s="0" t="n">
        <v>-0.125867132996802</v>
      </c>
    </row>
    <row r="233" customFormat="false" ht="14.5" hidden="false" customHeight="false" outlineLevel="0" collapsed="false">
      <c r="A233" s="0" t="n">
        <v>205</v>
      </c>
      <c r="B233" s="0" t="s">
        <v>223</v>
      </c>
      <c r="C233" s="7" t="n">
        <v>606394600</v>
      </c>
      <c r="D233" s="7" t="n">
        <v>2368339.66372925</v>
      </c>
      <c r="E233" s="7" t="n">
        <v>64968000</v>
      </c>
      <c r="F233" s="7" t="n">
        <v>929815.553011405</v>
      </c>
      <c r="G233" s="7" t="n">
        <v>3298155</v>
      </c>
      <c r="H233" s="7" t="n">
        <v>1562618.76530679</v>
      </c>
      <c r="I233" s="17" t="n">
        <v>2.1106587692568</v>
      </c>
      <c r="J233" s="7" t="n">
        <v>1289160</v>
      </c>
      <c r="K233" s="7" t="n">
        <v>1289160</v>
      </c>
      <c r="L233" s="17" t="n">
        <v>82.5</v>
      </c>
      <c r="N233" s="7" t="n">
        <v>1342951</v>
      </c>
      <c r="O233" s="17" t="n">
        <v>0.0506</v>
      </c>
      <c r="P233" s="7" t="n">
        <v>1410904</v>
      </c>
      <c r="Q233" s="17" t="n">
        <v>90.2909930000104</v>
      </c>
      <c r="R233" s="17" t="n">
        <v>0</v>
      </c>
      <c r="S233" s="17" t="n">
        <v>0</v>
      </c>
      <c r="T233" s="7" t="n">
        <v>0</v>
      </c>
      <c r="U233" s="7" t="n">
        <v>121744</v>
      </c>
      <c r="V233" s="7" t="n">
        <v>121744</v>
      </c>
      <c r="W233" s="7" t="n">
        <v>0</v>
      </c>
      <c r="X233" s="7" t="n">
        <v>1289160</v>
      </c>
      <c r="Y233" s="17" t="n">
        <v>82.4999691941432</v>
      </c>
      <c r="AA233" s="0" t="n">
        <v>0</v>
      </c>
      <c r="AB233" s="0" t="n">
        <v>0</v>
      </c>
      <c r="AC233" s="0" t="n">
        <v>0</v>
      </c>
      <c r="AD233" s="0" t="n">
        <v>-3.08058567952685E-005</v>
      </c>
    </row>
    <row r="234" customFormat="false" ht="14.5" hidden="false" customHeight="false" outlineLevel="0" collapsed="false">
      <c r="A234" s="0" t="n">
        <v>206</v>
      </c>
      <c r="B234" s="0" t="s">
        <v>224</v>
      </c>
      <c r="C234" s="7" t="n">
        <v>134880400</v>
      </c>
      <c r="D234" s="7" t="n">
        <v>526789.983254579</v>
      </c>
      <c r="E234" s="7" t="n">
        <v>30469000</v>
      </c>
      <c r="F234" s="7" t="n">
        <v>436069.296957033</v>
      </c>
      <c r="G234" s="7" t="n">
        <v>962859</v>
      </c>
      <c r="H234" s="7" t="n">
        <v>1401358.2881666</v>
      </c>
      <c r="I234" s="17" t="n">
        <v>0.687089810029744</v>
      </c>
      <c r="J234" s="7" t="n">
        <v>1156121</v>
      </c>
      <c r="K234" s="7" t="n">
        <v>962859</v>
      </c>
      <c r="L234" s="17" t="n">
        <v>68.71</v>
      </c>
      <c r="N234" s="7" t="n">
        <v>865629</v>
      </c>
      <c r="O234" s="17" t="n">
        <v>0.0267</v>
      </c>
      <c r="P234" s="7" t="n">
        <v>888741</v>
      </c>
      <c r="Q234" s="17" t="n">
        <v>63.4199695755708</v>
      </c>
      <c r="R234" s="17" t="n">
        <v>5.2900304244292</v>
      </c>
      <c r="S234" s="17" t="n">
        <v>0.01</v>
      </c>
      <c r="T234" s="7" t="n">
        <v>8656</v>
      </c>
      <c r="U234" s="7" t="n">
        <v>0</v>
      </c>
      <c r="V234" s="7" t="n">
        <v>0</v>
      </c>
      <c r="W234" s="7" t="n">
        <v>0</v>
      </c>
      <c r="X234" s="7" t="n">
        <v>897397</v>
      </c>
      <c r="Y234" s="17" t="n">
        <v>64.0376560068777</v>
      </c>
      <c r="AA234" s="0" t="n">
        <v>-74118</v>
      </c>
      <c r="AB234" s="0" t="n">
        <v>-65462</v>
      </c>
      <c r="AC234" s="0" t="n">
        <v>0</v>
      </c>
      <c r="AD234" s="0" t="n">
        <v>-4.6723439931223</v>
      </c>
    </row>
    <row r="235" customFormat="false" ht="14.5" hidden="false" customHeight="false" outlineLevel="0" collapsed="false">
      <c r="A235" s="0" t="n">
        <v>207</v>
      </c>
      <c r="B235" s="0" t="s">
        <v>225</v>
      </c>
      <c r="C235" s="7" t="n">
        <v>36300210300</v>
      </c>
      <c r="D235" s="7" t="n">
        <v>141774395.509464</v>
      </c>
      <c r="E235" s="7" t="n">
        <v>20914273000</v>
      </c>
      <c r="F235" s="7" t="n">
        <v>299322994.63315</v>
      </c>
      <c r="G235" s="7" t="n">
        <v>441097390</v>
      </c>
      <c r="H235" s="7" t="n">
        <v>159609730.3702</v>
      </c>
      <c r="I235" s="17" t="n">
        <v>2.76359961875078</v>
      </c>
      <c r="J235" s="7" t="n">
        <v>131678028</v>
      </c>
      <c r="K235" s="7" t="n">
        <v>131678028</v>
      </c>
      <c r="L235" s="17" t="n">
        <v>82.5</v>
      </c>
      <c r="N235" s="7" t="n">
        <v>129330798</v>
      </c>
      <c r="O235" s="17" t="n">
        <v>0.0432</v>
      </c>
      <c r="P235" s="7" t="n">
        <v>134917888</v>
      </c>
      <c r="Q235" s="17" t="n">
        <v>84.5298639920451</v>
      </c>
      <c r="R235" s="17" t="n">
        <v>0</v>
      </c>
      <c r="S235" s="17" t="n">
        <v>0</v>
      </c>
      <c r="T235" s="7" t="n">
        <v>0</v>
      </c>
      <c r="U235" s="7" t="n">
        <v>3239860</v>
      </c>
      <c r="V235" s="7" t="n">
        <v>3239860</v>
      </c>
      <c r="W235" s="7" t="n">
        <v>0</v>
      </c>
      <c r="X235" s="7" t="n">
        <v>131678028</v>
      </c>
      <c r="Y235" s="17" t="n">
        <v>82.500000278545</v>
      </c>
      <c r="AA235" s="0" t="n">
        <v>0</v>
      </c>
      <c r="AB235" s="0" t="n">
        <v>0</v>
      </c>
      <c r="AC235" s="0" t="n">
        <v>0</v>
      </c>
      <c r="AD235" s="0" t="n">
        <v>2.78545044807288E-007</v>
      </c>
    </row>
    <row r="236" customFormat="false" ht="14.5" hidden="false" customHeight="false" outlineLevel="0" collapsed="false">
      <c r="A236" s="0" t="n">
        <v>208</v>
      </c>
      <c r="B236" s="0" t="s">
        <v>226</v>
      </c>
      <c r="C236" s="7" t="n">
        <v>2184884400</v>
      </c>
      <c r="D236" s="7" t="n">
        <v>8533302.21803309</v>
      </c>
      <c r="E236" s="7" t="n">
        <v>856429000</v>
      </c>
      <c r="F236" s="7" t="n">
        <v>12257126.6508128</v>
      </c>
      <c r="G236" s="7" t="n">
        <v>20790429</v>
      </c>
      <c r="H236" s="7" t="n">
        <v>22961642.4544472</v>
      </c>
      <c r="I236" s="17" t="n">
        <v>0.905441718345951</v>
      </c>
      <c r="J236" s="7" t="n">
        <v>18943355</v>
      </c>
      <c r="K236" s="7" t="n">
        <v>18943355</v>
      </c>
      <c r="L236" s="17" t="n">
        <v>82.5</v>
      </c>
      <c r="N236" s="7" t="n">
        <v>16917341</v>
      </c>
      <c r="O236" s="17" t="n">
        <v>0.0474</v>
      </c>
      <c r="P236" s="7" t="n">
        <v>17719223</v>
      </c>
      <c r="Q236" s="17" t="n">
        <v>77.1687958958187</v>
      </c>
      <c r="R236" s="17" t="n">
        <v>5.33120410418134</v>
      </c>
      <c r="S236" s="17" t="n">
        <v>0.01</v>
      </c>
      <c r="T236" s="7" t="n">
        <v>169173</v>
      </c>
      <c r="U236" s="7" t="n">
        <v>0</v>
      </c>
      <c r="V236" s="7" t="n">
        <v>0</v>
      </c>
      <c r="W236" s="7" t="n">
        <v>0</v>
      </c>
      <c r="X236" s="7" t="n">
        <v>17888396</v>
      </c>
      <c r="Y236" s="17" t="n">
        <v>77.9055593931844</v>
      </c>
      <c r="AA236" s="0" t="n">
        <v>-1224132</v>
      </c>
      <c r="AB236" s="0" t="n">
        <v>-1054959</v>
      </c>
      <c r="AC236" s="0" t="n">
        <v>0</v>
      </c>
      <c r="AD236" s="0" t="n">
        <v>-4.59444060681561</v>
      </c>
    </row>
    <row r="237" customFormat="false" ht="14.5" hidden="false" customHeight="false" outlineLevel="0" collapsed="false">
      <c r="A237" s="0" t="n">
        <v>209</v>
      </c>
      <c r="B237" s="0" t="s">
        <v>227</v>
      </c>
      <c r="C237" s="7" t="n">
        <v>884487200</v>
      </c>
      <c r="D237" s="7" t="n">
        <v>3454460.37583585</v>
      </c>
      <c r="E237" s="7" t="n">
        <v>255310000</v>
      </c>
      <c r="F237" s="7" t="n">
        <v>3653971.32187141</v>
      </c>
      <c r="G237" s="7" t="n">
        <v>7108432</v>
      </c>
      <c r="H237" s="7" t="n">
        <v>25748604.746618</v>
      </c>
      <c r="I237" s="17" t="n">
        <v>0.276070570423186</v>
      </c>
      <c r="J237" s="7" t="n">
        <v>21242599</v>
      </c>
      <c r="K237" s="7" t="n">
        <v>7108432</v>
      </c>
      <c r="L237" s="17" t="n">
        <v>27.61</v>
      </c>
      <c r="N237" s="7" t="n">
        <v>6422403</v>
      </c>
      <c r="O237" s="17" t="n">
        <v>0.0407</v>
      </c>
      <c r="P237" s="7" t="n">
        <v>6683795</v>
      </c>
      <c r="Q237" s="17" t="n">
        <v>25.9578919548171</v>
      </c>
      <c r="R237" s="17" t="n">
        <v>1.65210804518294</v>
      </c>
      <c r="S237" s="17" t="n">
        <v>0</v>
      </c>
      <c r="T237" s="7" t="n">
        <v>0</v>
      </c>
      <c r="U237" s="7" t="n">
        <v>0</v>
      </c>
      <c r="V237" s="7" t="n">
        <v>0</v>
      </c>
      <c r="W237" s="7" t="n">
        <v>0</v>
      </c>
      <c r="X237" s="7" t="n">
        <v>6683795</v>
      </c>
      <c r="Y237" s="17" t="n">
        <v>25.9578919548171</v>
      </c>
      <c r="AA237" s="0" t="n">
        <v>-424637</v>
      </c>
      <c r="AB237" s="0" t="n">
        <v>-424637</v>
      </c>
      <c r="AC237" s="0" t="n">
        <v>0</v>
      </c>
      <c r="AD237" s="0" t="n">
        <v>-1.65210804518294</v>
      </c>
    </row>
    <row r="238" customFormat="false" ht="14.5" hidden="false" customHeight="false" outlineLevel="0" collapsed="false">
      <c r="A238" s="0" t="n">
        <v>210</v>
      </c>
      <c r="B238" s="0" t="s">
        <v>228</v>
      </c>
      <c r="C238" s="7" t="n">
        <v>4233284000</v>
      </c>
      <c r="D238" s="7" t="n">
        <v>16533548.2951702</v>
      </c>
      <c r="E238" s="7" t="n">
        <v>1345315000</v>
      </c>
      <c r="F238" s="7" t="n">
        <v>19254014.4486445</v>
      </c>
      <c r="G238" s="7" t="n">
        <v>35787563</v>
      </c>
      <c r="H238" s="7" t="n">
        <v>39772534.7</v>
      </c>
      <c r="I238" s="17" t="n">
        <v>0.899805940706112</v>
      </c>
      <c r="J238" s="7" t="n">
        <v>32812341</v>
      </c>
      <c r="K238" s="7" t="n">
        <v>32812341</v>
      </c>
      <c r="L238" s="17" t="n">
        <v>82.5</v>
      </c>
      <c r="N238" s="7" t="n">
        <v>30947493</v>
      </c>
      <c r="O238" s="17" t="n">
        <v>0.0385</v>
      </c>
      <c r="P238" s="7" t="n">
        <v>32138971</v>
      </c>
      <c r="Q238" s="17" t="n">
        <v>80.8069469105272</v>
      </c>
      <c r="R238" s="17" t="n">
        <v>1.69305308947281</v>
      </c>
      <c r="S238" s="17" t="n">
        <v>0</v>
      </c>
      <c r="T238" s="7" t="n">
        <v>0</v>
      </c>
      <c r="U238" s="7" t="n">
        <v>0</v>
      </c>
      <c r="V238" s="7" t="n">
        <v>0</v>
      </c>
      <c r="W238" s="7" t="n">
        <v>0</v>
      </c>
      <c r="X238" s="7" t="n">
        <v>32138971</v>
      </c>
      <c r="Y238" s="17" t="n">
        <v>80.8069469105272</v>
      </c>
      <c r="AA238" s="0" t="n">
        <v>-673370</v>
      </c>
      <c r="AB238" s="0" t="n">
        <v>-673370</v>
      </c>
      <c r="AC238" s="0" t="n">
        <v>0</v>
      </c>
      <c r="AD238" s="0" t="n">
        <v>-1.69305308947281</v>
      </c>
    </row>
    <row r="239" customFormat="false" ht="14.5" hidden="false" customHeight="false" outlineLevel="0" collapsed="false">
      <c r="A239" s="0" t="n">
        <v>211</v>
      </c>
      <c r="B239" s="0" t="s">
        <v>229</v>
      </c>
      <c r="C239" s="7" t="n">
        <v>6388823400</v>
      </c>
      <c r="D239" s="7" t="n">
        <v>24952240.4434036</v>
      </c>
      <c r="E239" s="7" t="n">
        <v>2541360000</v>
      </c>
      <c r="F239" s="7" t="n">
        <v>36371691.5066042</v>
      </c>
      <c r="G239" s="7" t="n">
        <v>61323932</v>
      </c>
      <c r="H239" s="7" t="n">
        <v>59954111.4166645</v>
      </c>
      <c r="I239" s="17" t="n">
        <v>1.02284781728839</v>
      </c>
      <c r="J239" s="7" t="n">
        <v>49462142</v>
      </c>
      <c r="K239" s="7" t="n">
        <v>49462142</v>
      </c>
      <c r="L239" s="17" t="n">
        <v>82.5</v>
      </c>
      <c r="N239" s="7" t="n">
        <v>46392256</v>
      </c>
      <c r="O239" s="17" t="n">
        <v>0.0409</v>
      </c>
      <c r="P239" s="7" t="n">
        <v>48289699</v>
      </c>
      <c r="Q239" s="17" t="n">
        <v>80.5444328319704</v>
      </c>
      <c r="R239" s="17" t="n">
        <v>1.95556716802959</v>
      </c>
      <c r="S239" s="17" t="n">
        <v>0</v>
      </c>
      <c r="T239" s="7" t="n">
        <v>0</v>
      </c>
      <c r="U239" s="7" t="n">
        <v>0</v>
      </c>
      <c r="V239" s="7" t="n">
        <v>0</v>
      </c>
      <c r="W239" s="7" t="n">
        <v>0</v>
      </c>
      <c r="X239" s="7" t="n">
        <v>48289699</v>
      </c>
      <c r="Y239" s="17" t="n">
        <v>80.5444328319704</v>
      </c>
      <c r="AA239" s="0" t="n">
        <v>-1172443</v>
      </c>
      <c r="AB239" s="0" t="n">
        <v>-1172443</v>
      </c>
      <c r="AC239" s="0" t="n">
        <v>0</v>
      </c>
      <c r="AD239" s="0" t="n">
        <v>-1.95556716802959</v>
      </c>
    </row>
    <row r="240" customFormat="false" ht="14.5" hidden="false" customHeight="false" outlineLevel="0" collapsed="false">
      <c r="A240" s="0" t="n">
        <v>212</v>
      </c>
      <c r="B240" s="0" t="s">
        <v>230</v>
      </c>
      <c r="C240" s="7" t="n">
        <v>4784669200</v>
      </c>
      <c r="D240" s="7" t="n">
        <v>18687042.8004862</v>
      </c>
      <c r="E240" s="7" t="n">
        <v>1705460000</v>
      </c>
      <c r="F240" s="7" t="n">
        <v>24408373.8615754</v>
      </c>
      <c r="G240" s="7" t="n">
        <v>43095417</v>
      </c>
      <c r="H240" s="7" t="n">
        <v>57861865.1735935</v>
      </c>
      <c r="I240" s="17" t="n">
        <v>0.744798268612805</v>
      </c>
      <c r="J240" s="7" t="n">
        <v>47736039</v>
      </c>
      <c r="K240" s="7" t="n">
        <v>43095417</v>
      </c>
      <c r="L240" s="17" t="n">
        <v>74.48</v>
      </c>
      <c r="N240" s="7" t="n">
        <v>35379415</v>
      </c>
      <c r="O240" s="17" t="n">
        <v>0.0506</v>
      </c>
      <c r="P240" s="7" t="n">
        <v>37169613</v>
      </c>
      <c r="Q240" s="17" t="n">
        <v>64.2385323882769</v>
      </c>
      <c r="R240" s="17" t="n">
        <v>10.2414676117231</v>
      </c>
      <c r="S240" s="17" t="n">
        <v>0.02</v>
      </c>
      <c r="T240" s="7" t="n">
        <v>707588</v>
      </c>
      <c r="U240" s="7" t="n">
        <v>0</v>
      </c>
      <c r="V240" s="7" t="n">
        <v>0</v>
      </c>
      <c r="W240" s="7" t="n">
        <v>0</v>
      </c>
      <c r="X240" s="7" t="n">
        <v>37877201</v>
      </c>
      <c r="Y240" s="17" t="n">
        <v>65.4614241804394</v>
      </c>
      <c r="AA240" s="0" t="n">
        <v>-5925804</v>
      </c>
      <c r="AB240" s="0" t="n">
        <v>-5218216</v>
      </c>
      <c r="AC240" s="0" t="n">
        <v>0</v>
      </c>
      <c r="AD240" s="0" t="n">
        <v>-9.0185758195606</v>
      </c>
    </row>
    <row r="241" customFormat="false" ht="14.5" hidden="false" customHeight="false" outlineLevel="0" collapsed="false">
      <c r="A241" s="0" t="n">
        <v>213</v>
      </c>
      <c r="B241" s="0" t="s">
        <v>231</v>
      </c>
      <c r="C241" s="7" t="n">
        <v>3635129100</v>
      </c>
      <c r="D241" s="7" t="n">
        <v>14197389.6705321</v>
      </c>
      <c r="E241" s="7" t="n">
        <v>1196132000</v>
      </c>
      <c r="F241" s="7" t="n">
        <v>17118922.193305</v>
      </c>
      <c r="G241" s="7" t="n">
        <v>31316312</v>
      </c>
      <c r="H241" s="7" t="n">
        <v>32727820.8791018</v>
      </c>
      <c r="I241" s="17" t="n">
        <v>0.956871284393912</v>
      </c>
      <c r="J241" s="7" t="n">
        <v>27000452</v>
      </c>
      <c r="K241" s="7" t="n">
        <v>27000452</v>
      </c>
      <c r="L241" s="17" t="n">
        <v>82.5</v>
      </c>
      <c r="N241" s="7" t="n">
        <v>25007957</v>
      </c>
      <c r="O241" s="17" t="n">
        <v>0.037</v>
      </c>
      <c r="P241" s="7" t="n">
        <v>25933251</v>
      </c>
      <c r="Q241" s="17" t="n">
        <v>79.239161983313</v>
      </c>
      <c r="R241" s="17" t="n">
        <v>3.26083801668696</v>
      </c>
      <c r="S241" s="17" t="n">
        <v>0.01</v>
      </c>
      <c r="T241" s="7" t="n">
        <v>250080</v>
      </c>
      <c r="U241" s="7" t="n">
        <v>0</v>
      </c>
      <c r="V241" s="7" t="n">
        <v>0</v>
      </c>
      <c r="W241" s="7" t="n">
        <v>0</v>
      </c>
      <c r="X241" s="7" t="n">
        <v>26183331</v>
      </c>
      <c r="Y241" s="17" t="n">
        <v>80.0032825183276</v>
      </c>
      <c r="AA241" s="0" t="n">
        <v>-1067201</v>
      </c>
      <c r="AB241" s="0" t="n">
        <v>-817121</v>
      </c>
      <c r="AC241" s="0" t="n">
        <v>0</v>
      </c>
      <c r="AD241" s="0" t="n">
        <v>-2.49671748167239</v>
      </c>
    </row>
    <row r="242" customFormat="false" ht="14.5" hidden="false" customHeight="false" outlineLevel="0" collapsed="false">
      <c r="A242" s="0" t="n">
        <v>214</v>
      </c>
      <c r="B242" s="0" t="s">
        <v>232</v>
      </c>
      <c r="C242" s="7" t="n">
        <v>2148275600</v>
      </c>
      <c r="D242" s="7" t="n">
        <v>8390322.59209063</v>
      </c>
      <c r="E242" s="7" t="n">
        <v>735000000</v>
      </c>
      <c r="F242" s="7" t="n">
        <v>10519246.8825173</v>
      </c>
      <c r="G242" s="7" t="n">
        <v>18909569</v>
      </c>
      <c r="H242" s="7" t="n">
        <v>30834490.3817607</v>
      </c>
      <c r="I242" s="17" t="n">
        <v>0.613260305777112</v>
      </c>
      <c r="J242" s="7" t="n">
        <v>25438455</v>
      </c>
      <c r="K242" s="7" t="n">
        <v>18909569</v>
      </c>
      <c r="L242" s="17" t="n">
        <v>61.33</v>
      </c>
      <c r="N242" s="7" t="n">
        <v>15882550</v>
      </c>
      <c r="O242" s="17" t="n">
        <v>0.0431</v>
      </c>
      <c r="P242" s="7" t="n">
        <v>16567088</v>
      </c>
      <c r="Q242" s="17" t="n">
        <v>53.7290799844054</v>
      </c>
      <c r="R242" s="17" t="n">
        <v>7.60092001559462</v>
      </c>
      <c r="S242" s="17" t="n">
        <v>0.02</v>
      </c>
      <c r="T242" s="7" t="n">
        <v>317651</v>
      </c>
      <c r="U242" s="7" t="n">
        <v>0</v>
      </c>
      <c r="V242" s="7" t="n">
        <v>0</v>
      </c>
      <c r="W242" s="7" t="n">
        <v>0</v>
      </c>
      <c r="X242" s="7" t="n">
        <v>16884739</v>
      </c>
      <c r="Y242" s="17" t="n">
        <v>54.7592607854083</v>
      </c>
      <c r="AA242" s="0" t="n">
        <v>-2342481</v>
      </c>
      <c r="AB242" s="0" t="n">
        <v>-2024830</v>
      </c>
      <c r="AC242" s="0" t="n">
        <v>0</v>
      </c>
      <c r="AD242" s="0" t="n">
        <v>-6.57073921459167</v>
      </c>
    </row>
    <row r="243" customFormat="false" ht="14.5" hidden="false" customHeight="false" outlineLevel="0" collapsed="false">
      <c r="A243" s="0" t="n">
        <v>215</v>
      </c>
      <c r="B243" s="0" t="s">
        <v>233</v>
      </c>
      <c r="C243" s="7" t="n">
        <v>548749600</v>
      </c>
      <c r="D243" s="7" t="n">
        <v>2143200.88459818</v>
      </c>
      <c r="E243" s="7" t="n">
        <v>162744000</v>
      </c>
      <c r="F243" s="7" t="n">
        <v>2329175.93829713</v>
      </c>
      <c r="G243" s="7" t="n">
        <v>4472377</v>
      </c>
      <c r="H243" s="7" t="n">
        <v>9194389.35118741</v>
      </c>
      <c r="I243" s="17" t="n">
        <v>0.486424582337533</v>
      </c>
      <c r="J243" s="7" t="n">
        <v>7585371</v>
      </c>
      <c r="K243" s="7" t="n">
        <v>4472377</v>
      </c>
      <c r="L243" s="17" t="n">
        <v>48.64</v>
      </c>
      <c r="N243" s="7" t="n">
        <v>3771259</v>
      </c>
      <c r="O243" s="17" t="n">
        <v>0.0425</v>
      </c>
      <c r="P243" s="7" t="n">
        <v>3931538</v>
      </c>
      <c r="Q243" s="17" t="n">
        <v>42.7601861290795</v>
      </c>
      <c r="R243" s="17" t="n">
        <v>5.87981387092054</v>
      </c>
      <c r="S243" s="17" t="n">
        <v>0.01</v>
      </c>
      <c r="T243" s="7" t="n">
        <v>37713</v>
      </c>
      <c r="U243" s="7" t="n">
        <v>0</v>
      </c>
      <c r="V243" s="7" t="n">
        <v>0</v>
      </c>
      <c r="W243" s="7" t="n">
        <v>0</v>
      </c>
      <c r="X243" s="7" t="n">
        <v>3969251</v>
      </c>
      <c r="Y243" s="17" t="n">
        <v>43.1703601880574</v>
      </c>
      <c r="AA243" s="0" t="n">
        <v>-540839</v>
      </c>
      <c r="AB243" s="0" t="n">
        <v>-503126</v>
      </c>
      <c r="AC243" s="0" t="n">
        <v>0</v>
      </c>
      <c r="AD243" s="0" t="n">
        <v>-5.46963981194261</v>
      </c>
    </row>
    <row r="244" customFormat="false" ht="14.5" hidden="false" customHeight="false" outlineLevel="0" collapsed="false">
      <c r="A244" s="0" t="n">
        <v>216</v>
      </c>
      <c r="B244" s="0" t="s">
        <v>234</v>
      </c>
      <c r="C244" s="7" t="n">
        <v>612926000</v>
      </c>
      <c r="D244" s="7" t="n">
        <v>2393848.752497</v>
      </c>
      <c r="E244" s="7" t="n">
        <v>109660000</v>
      </c>
      <c r="F244" s="7" t="n">
        <v>1569443.01107054</v>
      </c>
      <c r="G244" s="7" t="n">
        <v>3963292</v>
      </c>
      <c r="H244" s="7" t="n">
        <v>4473229.42756558</v>
      </c>
      <c r="I244" s="17" t="n">
        <v>0.886002398083324</v>
      </c>
      <c r="J244" s="7" t="n">
        <v>3690414</v>
      </c>
      <c r="K244" s="7" t="n">
        <v>3690414</v>
      </c>
      <c r="L244" s="17" t="n">
        <v>82.5</v>
      </c>
      <c r="N244" s="7" t="n">
        <v>3339058</v>
      </c>
      <c r="O244" s="17" t="n">
        <v>0.0355</v>
      </c>
      <c r="P244" s="7" t="n">
        <v>3457595</v>
      </c>
      <c r="Q244" s="17" t="n">
        <v>77.2952752812791</v>
      </c>
      <c r="R244" s="17" t="n">
        <v>5.20472471872094</v>
      </c>
      <c r="S244" s="17" t="n">
        <v>0.01</v>
      </c>
      <c r="T244" s="7" t="n">
        <v>33391</v>
      </c>
      <c r="U244" s="7" t="n">
        <v>0</v>
      </c>
      <c r="V244" s="7" t="n">
        <v>0</v>
      </c>
      <c r="W244" s="7" t="n">
        <v>0</v>
      </c>
      <c r="X244" s="7" t="n">
        <v>3490986</v>
      </c>
      <c r="Y244" s="17" t="n">
        <v>78.0417382235604</v>
      </c>
      <c r="AA244" s="0" t="n">
        <v>-232819</v>
      </c>
      <c r="AB244" s="0" t="n">
        <v>-199428</v>
      </c>
      <c r="AC244" s="0" t="n">
        <v>0</v>
      </c>
      <c r="AD244" s="0" t="n">
        <v>-4.45826177643963</v>
      </c>
    </row>
    <row r="245" customFormat="false" ht="14.5" hidden="false" customHeight="false" outlineLevel="0" collapsed="false">
      <c r="A245" s="0" t="n">
        <v>217</v>
      </c>
      <c r="B245" s="0" t="s">
        <v>235</v>
      </c>
      <c r="C245" s="7" t="n">
        <v>4047916800</v>
      </c>
      <c r="D245" s="7" t="n">
        <v>15809576.6567116</v>
      </c>
      <c r="E245" s="7" t="n">
        <v>1326145000</v>
      </c>
      <c r="F245" s="7" t="n">
        <v>18979655.3156679</v>
      </c>
      <c r="G245" s="7" t="n">
        <v>34789232</v>
      </c>
      <c r="H245" s="7" t="n">
        <v>30625945.6370565</v>
      </c>
      <c r="I245" s="17" t="n">
        <v>1.1359398469612</v>
      </c>
      <c r="J245" s="7" t="n">
        <v>25266405</v>
      </c>
      <c r="K245" s="7" t="n">
        <v>25266405</v>
      </c>
      <c r="L245" s="17" t="n">
        <v>82.5</v>
      </c>
      <c r="N245" s="7" t="n">
        <v>23739727</v>
      </c>
      <c r="O245" s="17" t="n">
        <v>0.0454</v>
      </c>
      <c r="P245" s="7" t="n">
        <v>24817511</v>
      </c>
      <c r="Q245" s="17" t="n">
        <v>81.0342684405849</v>
      </c>
      <c r="R245" s="17" t="n">
        <v>1.46573155941506</v>
      </c>
      <c r="S245" s="17" t="n">
        <v>0</v>
      </c>
      <c r="T245" s="7" t="n">
        <v>0</v>
      </c>
      <c r="U245" s="7" t="n">
        <v>0</v>
      </c>
      <c r="V245" s="7" t="n">
        <v>0</v>
      </c>
      <c r="W245" s="7" t="n">
        <v>0</v>
      </c>
      <c r="X245" s="7" t="n">
        <v>24817511</v>
      </c>
      <c r="Y245" s="17" t="n">
        <v>81.0342684405849</v>
      </c>
      <c r="AA245" s="0" t="n">
        <v>-448894</v>
      </c>
      <c r="AB245" s="0" t="n">
        <v>-448894</v>
      </c>
      <c r="AC245" s="0" t="n">
        <v>0</v>
      </c>
      <c r="AD245" s="0" t="n">
        <v>-1.46573155941506</v>
      </c>
    </row>
    <row r="246" customFormat="false" ht="14.5" hidden="false" customHeight="false" outlineLevel="0" collapsed="false">
      <c r="A246" s="0" t="n">
        <v>218</v>
      </c>
      <c r="B246" s="0" t="s">
        <v>236</v>
      </c>
      <c r="C246" s="7" t="n">
        <v>3164775400</v>
      </c>
      <c r="D246" s="7" t="n">
        <v>12360372.4482616</v>
      </c>
      <c r="E246" s="7" t="n">
        <v>905209000</v>
      </c>
      <c r="F246" s="7" t="n">
        <v>12955261.1581994</v>
      </c>
      <c r="G246" s="7" t="n">
        <v>25315634</v>
      </c>
      <c r="H246" s="7" t="n">
        <v>31801424.4075318</v>
      </c>
      <c r="I246" s="17" t="n">
        <v>0.796053462121158</v>
      </c>
      <c r="J246" s="7" t="n">
        <v>26236175</v>
      </c>
      <c r="K246" s="7" t="n">
        <v>25315634</v>
      </c>
      <c r="L246" s="17" t="n">
        <v>79.61</v>
      </c>
      <c r="N246" s="7" t="n">
        <v>22765513</v>
      </c>
      <c r="O246" s="17" t="n">
        <v>0.049</v>
      </c>
      <c r="P246" s="7" t="n">
        <v>23881023</v>
      </c>
      <c r="Q246" s="17" t="n">
        <v>75.0941929328927</v>
      </c>
      <c r="R246" s="17" t="n">
        <v>4.51580706710726</v>
      </c>
      <c r="S246" s="17" t="n">
        <v>0.01</v>
      </c>
      <c r="T246" s="7" t="n">
        <v>227655</v>
      </c>
      <c r="U246" s="7" t="n">
        <v>0</v>
      </c>
      <c r="V246" s="7" t="n">
        <v>0</v>
      </c>
      <c r="W246" s="7" t="n">
        <v>0</v>
      </c>
      <c r="X246" s="7" t="n">
        <v>24108678</v>
      </c>
      <c r="Y246" s="17" t="n">
        <v>75.8100570938266</v>
      </c>
      <c r="AA246" s="0" t="n">
        <v>-1434611</v>
      </c>
      <c r="AB246" s="0" t="n">
        <v>-1206956</v>
      </c>
      <c r="AC246" s="0" t="n">
        <v>0</v>
      </c>
      <c r="AD246" s="0" t="n">
        <v>-3.79994290617337</v>
      </c>
    </row>
    <row r="247" customFormat="false" ht="14.5" hidden="false" customHeight="false" outlineLevel="0" collapsed="false">
      <c r="A247" s="0" t="n">
        <v>219</v>
      </c>
      <c r="B247" s="0" t="s">
        <v>237</v>
      </c>
      <c r="C247" s="7" t="n">
        <v>3200575000</v>
      </c>
      <c r="D247" s="7" t="n">
        <v>12500191.6561266</v>
      </c>
      <c r="E247" s="7" t="n">
        <v>1492736000</v>
      </c>
      <c r="F247" s="7" t="n">
        <v>21363889.1352671</v>
      </c>
      <c r="G247" s="7" t="n">
        <v>33864081</v>
      </c>
      <c r="H247" s="7" t="n">
        <v>27156764.84931</v>
      </c>
      <c r="I247" s="17" t="n">
        <v>1.24698509516535</v>
      </c>
      <c r="J247" s="7" t="n">
        <v>22404331</v>
      </c>
      <c r="K247" s="7" t="n">
        <v>22404331</v>
      </c>
      <c r="L247" s="17" t="n">
        <v>82.5</v>
      </c>
      <c r="N247" s="7" t="n">
        <v>21380775</v>
      </c>
      <c r="O247" s="17" t="n">
        <v>0.0494</v>
      </c>
      <c r="P247" s="7" t="n">
        <v>22436985</v>
      </c>
      <c r="Q247" s="17" t="n">
        <v>82.6202425970119</v>
      </c>
      <c r="R247" s="17" t="n">
        <v>0</v>
      </c>
      <c r="S247" s="17" t="n">
        <v>0</v>
      </c>
      <c r="T247" s="7" t="n">
        <v>0</v>
      </c>
      <c r="U247" s="7" t="n">
        <v>32654</v>
      </c>
      <c r="V247" s="7" t="n">
        <v>32654</v>
      </c>
      <c r="W247" s="7" t="n">
        <v>0</v>
      </c>
      <c r="X247" s="7" t="n">
        <v>22404331</v>
      </c>
      <c r="Y247" s="17" t="n">
        <v>82.4999999974932</v>
      </c>
      <c r="AA247" s="0" t="n">
        <v>0</v>
      </c>
      <c r="AB247" s="0" t="n">
        <v>0</v>
      </c>
      <c r="AC247" s="0" t="n">
        <v>0</v>
      </c>
      <c r="AD247" s="0" t="n">
        <v>-2.50682319347106E-009</v>
      </c>
    </row>
    <row r="248" customFormat="false" ht="14.5" hidden="false" customHeight="false" outlineLevel="0" collapsed="false">
      <c r="A248" s="0" t="n">
        <v>220</v>
      </c>
      <c r="B248" s="0" t="s">
        <v>238</v>
      </c>
      <c r="C248" s="7" t="n">
        <v>7062039200</v>
      </c>
      <c r="D248" s="7" t="n">
        <v>27581557.5273441</v>
      </c>
      <c r="E248" s="7" t="n">
        <v>1654999000</v>
      </c>
      <c r="F248" s="7" t="n">
        <v>23686181.0494139</v>
      </c>
      <c r="G248" s="7" t="n">
        <v>51267739</v>
      </c>
      <c r="H248" s="7" t="n">
        <v>59201782.8865655</v>
      </c>
      <c r="I248" s="17" t="n">
        <v>0.865983024501683</v>
      </c>
      <c r="J248" s="7" t="n">
        <v>48841471</v>
      </c>
      <c r="K248" s="7" t="n">
        <v>48841471</v>
      </c>
      <c r="L248" s="17" t="n">
        <v>82.5</v>
      </c>
      <c r="N248" s="7" t="n">
        <v>38913033</v>
      </c>
      <c r="O248" s="17" t="n">
        <v>0.0327</v>
      </c>
      <c r="P248" s="7" t="n">
        <v>40185489</v>
      </c>
      <c r="Q248" s="17" t="n">
        <v>67.8788493194504</v>
      </c>
      <c r="R248" s="17" t="n">
        <v>14.6211506805496</v>
      </c>
      <c r="S248" s="17" t="n">
        <v>0.02</v>
      </c>
      <c r="T248" s="7" t="n">
        <v>778261</v>
      </c>
      <c r="U248" s="7" t="n">
        <v>0</v>
      </c>
      <c r="V248" s="7" t="n">
        <v>0</v>
      </c>
      <c r="W248" s="7" t="n">
        <v>0</v>
      </c>
      <c r="X248" s="7" t="n">
        <v>40963750</v>
      </c>
      <c r="Y248" s="17" t="n">
        <v>69.1934397963811</v>
      </c>
      <c r="AA248" s="0" t="n">
        <v>-8655982</v>
      </c>
      <c r="AB248" s="0" t="n">
        <v>-7877721</v>
      </c>
      <c r="AC248" s="0" t="n">
        <v>0</v>
      </c>
      <c r="AD248" s="0" t="n">
        <v>-13.3065602036189</v>
      </c>
    </row>
    <row r="249" customFormat="false" ht="14.5" hidden="false" customHeight="false" outlineLevel="0" collapsed="false">
      <c r="A249" s="0" t="n">
        <v>221</v>
      </c>
      <c r="B249" s="0" t="s">
        <v>239</v>
      </c>
      <c r="C249" s="7" t="n">
        <v>4343520600</v>
      </c>
      <c r="D249" s="7" t="n">
        <v>16964089.2534417</v>
      </c>
      <c r="E249" s="7" t="n">
        <v>188532000</v>
      </c>
      <c r="F249" s="7" t="n">
        <v>2698251.22891802</v>
      </c>
      <c r="G249" s="7" t="n">
        <v>19662340</v>
      </c>
      <c r="H249" s="7" t="n">
        <v>10071940.635885</v>
      </c>
      <c r="I249" s="17" t="n">
        <v>1.95218982228168</v>
      </c>
      <c r="J249" s="7" t="n">
        <v>8309351</v>
      </c>
      <c r="K249" s="7" t="n">
        <v>8309351</v>
      </c>
      <c r="L249" s="17" t="n">
        <v>82.5</v>
      </c>
      <c r="N249" s="7" t="n">
        <v>7488129</v>
      </c>
      <c r="O249" s="17" t="n">
        <v>0.0512</v>
      </c>
      <c r="P249" s="7" t="n">
        <v>7871521</v>
      </c>
      <c r="Q249" s="17" t="n">
        <v>78.1529725458744</v>
      </c>
      <c r="R249" s="17" t="n">
        <v>4.34702745412558</v>
      </c>
      <c r="S249" s="17" t="n">
        <v>0.01</v>
      </c>
      <c r="T249" s="7" t="n">
        <v>74881</v>
      </c>
      <c r="U249" s="7" t="n">
        <v>0</v>
      </c>
      <c r="V249" s="7" t="n">
        <v>0</v>
      </c>
      <c r="W249" s="7" t="n">
        <v>362949</v>
      </c>
      <c r="X249" s="7" t="n">
        <v>8309351</v>
      </c>
      <c r="Y249" s="17" t="n">
        <v>82.4999997557059</v>
      </c>
      <c r="AA249" s="0" t="n">
        <v>-437830</v>
      </c>
      <c r="AB249" s="0" t="n">
        <v>0</v>
      </c>
      <c r="AC249" s="0" t="n">
        <v>0</v>
      </c>
      <c r="AD249" s="0" t="n">
        <v>-2.44294056983563E-007</v>
      </c>
    </row>
    <row r="250" customFormat="false" ht="14.5" hidden="false" customHeight="false" outlineLevel="0" collapsed="false">
      <c r="A250" s="0" t="n">
        <v>222</v>
      </c>
      <c r="B250" s="0" t="s">
        <v>240</v>
      </c>
      <c r="C250" s="7" t="n">
        <v>269560200</v>
      </c>
      <c r="D250" s="7" t="n">
        <v>1052796.50152358</v>
      </c>
      <c r="E250" s="7" t="n">
        <v>77317000</v>
      </c>
      <c r="F250" s="7" t="n">
        <v>1106553.21253822</v>
      </c>
      <c r="G250" s="7" t="n">
        <v>2159350</v>
      </c>
      <c r="H250" s="7" t="n">
        <v>3578073.92318196</v>
      </c>
      <c r="I250" s="17" t="n">
        <v>0.603495077619777</v>
      </c>
      <c r="J250" s="7" t="n">
        <v>2951911</v>
      </c>
      <c r="K250" s="7" t="n">
        <v>2159350</v>
      </c>
      <c r="L250" s="17" t="n">
        <v>60.35</v>
      </c>
      <c r="N250" s="7" t="n">
        <v>1878847</v>
      </c>
      <c r="O250" s="17" t="n">
        <v>0.0392</v>
      </c>
      <c r="P250" s="7" t="n">
        <v>1952498</v>
      </c>
      <c r="Q250" s="17" t="n">
        <v>54.5684086443819</v>
      </c>
      <c r="R250" s="17" t="n">
        <v>5.78159135561812</v>
      </c>
      <c r="S250" s="17" t="n">
        <v>0.01</v>
      </c>
      <c r="T250" s="7" t="n">
        <v>18788</v>
      </c>
      <c r="U250" s="7" t="n">
        <v>0</v>
      </c>
      <c r="V250" s="7" t="n">
        <v>0</v>
      </c>
      <c r="W250" s="7" t="n">
        <v>0</v>
      </c>
      <c r="X250" s="7" t="n">
        <v>1971286</v>
      </c>
      <c r="Y250" s="17" t="n">
        <v>55.0934956158465</v>
      </c>
      <c r="AA250" s="0" t="n">
        <v>-206852</v>
      </c>
      <c r="AB250" s="0" t="n">
        <v>-188064</v>
      </c>
      <c r="AC250" s="0" t="n">
        <v>0</v>
      </c>
      <c r="AD250" s="0" t="n">
        <v>-5.25650438415354</v>
      </c>
    </row>
    <row r="251" customFormat="false" ht="14.5" hidden="false" customHeight="false" outlineLevel="0" collapsed="false">
      <c r="A251" s="0" t="n">
        <v>223</v>
      </c>
      <c r="B251" s="0" t="s">
        <v>241</v>
      </c>
      <c r="C251" s="7" t="n">
        <v>704170400</v>
      </c>
      <c r="D251" s="7" t="n">
        <v>2750213.62054361</v>
      </c>
      <c r="E251" s="7" t="n">
        <v>181835000</v>
      </c>
      <c r="F251" s="7" t="n">
        <v>2602404.43113269</v>
      </c>
      <c r="G251" s="7" t="n">
        <v>5352618</v>
      </c>
      <c r="H251" s="7" t="n">
        <v>18572757.8088177</v>
      </c>
      <c r="I251" s="17" t="n">
        <v>0.288197264784165</v>
      </c>
      <c r="J251" s="7" t="n">
        <v>15322525</v>
      </c>
      <c r="K251" s="7" t="n">
        <v>5352618</v>
      </c>
      <c r="L251" s="17" t="n">
        <v>28.82</v>
      </c>
      <c r="N251" s="7" t="n">
        <v>4569947</v>
      </c>
      <c r="O251" s="17" t="n">
        <v>0.0459</v>
      </c>
      <c r="P251" s="7" t="n">
        <v>4779708</v>
      </c>
      <c r="Q251" s="17" t="n">
        <v>25.7350472622367</v>
      </c>
      <c r="R251" s="17" t="n">
        <v>3.08495273776327</v>
      </c>
      <c r="S251" s="17" t="n">
        <v>0.01</v>
      </c>
      <c r="T251" s="7" t="n">
        <v>45699</v>
      </c>
      <c r="U251" s="7" t="n">
        <v>0</v>
      </c>
      <c r="V251" s="7" t="n">
        <v>0</v>
      </c>
      <c r="W251" s="7" t="n">
        <v>0</v>
      </c>
      <c r="X251" s="7" t="n">
        <v>4825407</v>
      </c>
      <c r="Y251" s="17" t="n">
        <v>25.9811011895555</v>
      </c>
      <c r="AA251" s="0" t="n">
        <v>-572910</v>
      </c>
      <c r="AB251" s="0" t="n">
        <v>-527211</v>
      </c>
      <c r="AC251" s="0" t="n">
        <v>0</v>
      </c>
      <c r="AD251" s="0" t="n">
        <v>-2.8388988104445</v>
      </c>
    </row>
    <row r="252" customFormat="false" ht="14.5" hidden="false" customHeight="false" outlineLevel="0" collapsed="false">
      <c r="A252" s="0" t="n">
        <v>224</v>
      </c>
      <c r="B252" s="0" t="s">
        <v>242</v>
      </c>
      <c r="C252" s="7" t="n">
        <v>4865120300</v>
      </c>
      <c r="D252" s="7" t="n">
        <v>19001253.2685884</v>
      </c>
      <c r="E252" s="7" t="n">
        <v>480766000</v>
      </c>
      <c r="F252" s="7" t="n">
        <v>6880675.16560585</v>
      </c>
      <c r="G252" s="7" t="n">
        <v>25881928</v>
      </c>
      <c r="H252" s="7" t="n">
        <v>6180356.93385928</v>
      </c>
      <c r="I252" s="17" t="n">
        <v>4.18777236929554</v>
      </c>
      <c r="J252" s="7" t="n">
        <v>5098794</v>
      </c>
      <c r="K252" s="7" t="n">
        <v>5098794</v>
      </c>
      <c r="L252" s="17" t="n">
        <v>82.5</v>
      </c>
      <c r="N252" s="7" t="n">
        <v>4967297</v>
      </c>
      <c r="O252" s="17" t="n">
        <v>0.0459</v>
      </c>
      <c r="P252" s="7" t="n">
        <v>5195296</v>
      </c>
      <c r="Q252" s="17" t="n">
        <v>84.0614232413892</v>
      </c>
      <c r="R252" s="17" t="n">
        <v>0</v>
      </c>
      <c r="S252" s="17" t="n">
        <v>0</v>
      </c>
      <c r="T252" s="7" t="n">
        <v>0</v>
      </c>
      <c r="U252" s="7" t="n">
        <v>96502</v>
      </c>
      <c r="V252" s="7" t="n">
        <v>96502</v>
      </c>
      <c r="W252" s="7" t="n">
        <v>0</v>
      </c>
      <c r="X252" s="7" t="n">
        <v>5098794</v>
      </c>
      <c r="Y252" s="17" t="n">
        <v>82.4999923882404</v>
      </c>
      <c r="AA252" s="0" t="n">
        <v>0</v>
      </c>
      <c r="AB252" s="0" t="n">
        <v>0</v>
      </c>
      <c r="AC252" s="0" t="n">
        <v>0</v>
      </c>
      <c r="AD252" s="0" t="n">
        <v>-7.61175955688032E-006</v>
      </c>
    </row>
    <row r="253" customFormat="false" ht="14.5" hidden="false" customHeight="false" outlineLevel="0" collapsed="false">
      <c r="A253" s="0" t="n">
        <v>225</v>
      </c>
      <c r="B253" s="0" t="s">
        <v>243</v>
      </c>
      <c r="C253" s="7" t="n">
        <v>755586300</v>
      </c>
      <c r="D253" s="7" t="n">
        <v>2951023.97623664</v>
      </c>
      <c r="E253" s="7" t="n">
        <v>81743000</v>
      </c>
      <c r="F253" s="7" t="n">
        <v>1169897.68424165</v>
      </c>
      <c r="G253" s="7" t="n">
        <v>4120922</v>
      </c>
      <c r="H253" s="7" t="n">
        <v>1870547.65960541</v>
      </c>
      <c r="I253" s="17" t="n">
        <v>2.20305640374291</v>
      </c>
      <c r="J253" s="7" t="n">
        <v>1543202</v>
      </c>
      <c r="K253" s="7" t="n">
        <v>1543202</v>
      </c>
      <c r="L253" s="17" t="n">
        <v>82.5</v>
      </c>
      <c r="N253" s="7" t="n">
        <v>1443945</v>
      </c>
      <c r="O253" s="17" t="n">
        <v>0.0373</v>
      </c>
      <c r="P253" s="7" t="n">
        <v>1497804</v>
      </c>
      <c r="Q253" s="17" t="n">
        <v>80.0730199152456</v>
      </c>
      <c r="R253" s="17" t="n">
        <v>2.42698008475436</v>
      </c>
      <c r="S253" s="17" t="n">
        <v>0</v>
      </c>
      <c r="T253" s="7" t="n">
        <v>0</v>
      </c>
      <c r="U253" s="7" t="n">
        <v>0</v>
      </c>
      <c r="V253" s="7" t="n">
        <v>0</v>
      </c>
      <c r="W253" s="7" t="n">
        <v>45398</v>
      </c>
      <c r="X253" s="7" t="n">
        <v>1543202</v>
      </c>
      <c r="Y253" s="17" t="n">
        <v>82.5000096669837</v>
      </c>
      <c r="AA253" s="0" t="n">
        <v>-45398</v>
      </c>
      <c r="AB253" s="0" t="n">
        <v>0</v>
      </c>
      <c r="AC253" s="0" t="n">
        <v>0</v>
      </c>
      <c r="AD253" s="0" t="n">
        <v>9.66698372906194E-006</v>
      </c>
    </row>
    <row r="254" customFormat="false" ht="14.5" hidden="false" customHeight="false" outlineLevel="0" collapsed="false">
      <c r="A254" s="0" t="n">
        <v>226</v>
      </c>
      <c r="B254" s="0" t="s">
        <v>244</v>
      </c>
      <c r="C254" s="7" t="n">
        <v>1732020300</v>
      </c>
      <c r="D254" s="7" t="n">
        <v>6764592.51925106</v>
      </c>
      <c r="E254" s="7" t="n">
        <v>493678000</v>
      </c>
      <c r="F254" s="7" t="n">
        <v>7065470.42512567</v>
      </c>
      <c r="G254" s="7" t="n">
        <v>13830063</v>
      </c>
      <c r="H254" s="7" t="n">
        <v>26955865.8491747</v>
      </c>
      <c r="I254" s="17" t="n">
        <v>0.513063207740493</v>
      </c>
      <c r="J254" s="7" t="n">
        <v>22238589</v>
      </c>
      <c r="K254" s="7" t="n">
        <v>13830063</v>
      </c>
      <c r="L254" s="17" t="n">
        <v>51.31</v>
      </c>
      <c r="N254" s="7" t="n">
        <v>12544937</v>
      </c>
      <c r="O254" s="17" t="n">
        <v>0.0386</v>
      </c>
      <c r="P254" s="7" t="n">
        <v>13029172</v>
      </c>
      <c r="Q254" s="17" t="n">
        <v>48.3352012244819</v>
      </c>
      <c r="R254" s="17" t="n">
        <v>2.97479877551812</v>
      </c>
      <c r="S254" s="17" t="n">
        <v>0.01</v>
      </c>
      <c r="T254" s="7" t="n">
        <v>125449</v>
      </c>
      <c r="U254" s="7" t="n">
        <v>0</v>
      </c>
      <c r="V254" s="7" t="n">
        <v>0</v>
      </c>
      <c r="W254" s="7" t="n">
        <v>0</v>
      </c>
      <c r="X254" s="7" t="n">
        <v>13154621</v>
      </c>
      <c r="Y254" s="17" t="n">
        <v>48.8005878705719</v>
      </c>
      <c r="AA254" s="0" t="n">
        <v>-800891</v>
      </c>
      <c r="AB254" s="0" t="n">
        <v>-675442</v>
      </c>
      <c r="AC254" s="0" t="n">
        <v>0</v>
      </c>
      <c r="AD254" s="0" t="n">
        <v>-2.50941212942811</v>
      </c>
    </row>
    <row r="255" customFormat="false" ht="14.5" hidden="false" customHeight="false" outlineLevel="0" collapsed="false">
      <c r="A255" s="0" t="n">
        <v>227</v>
      </c>
      <c r="B255" s="0" t="s">
        <v>245</v>
      </c>
      <c r="C255" s="7" t="n">
        <v>1131204500</v>
      </c>
      <c r="D255" s="7" t="n">
        <v>4418041.46201008</v>
      </c>
      <c r="E255" s="7" t="n">
        <v>367359000</v>
      </c>
      <c r="F255" s="7" t="n">
        <v>5257605.46328526</v>
      </c>
      <c r="G255" s="7" t="n">
        <v>9675647</v>
      </c>
      <c r="H255" s="7" t="n">
        <v>23138036.4304271</v>
      </c>
      <c r="I255" s="17" t="n">
        <v>0.418170618284458</v>
      </c>
      <c r="J255" s="7" t="n">
        <v>19088880</v>
      </c>
      <c r="K255" s="7" t="n">
        <v>9675647</v>
      </c>
      <c r="L255" s="17" t="n">
        <v>41.82</v>
      </c>
      <c r="N255" s="7" t="n">
        <v>8819498</v>
      </c>
      <c r="O255" s="17" t="n">
        <v>0.0414</v>
      </c>
      <c r="P255" s="7" t="n">
        <v>9184625</v>
      </c>
      <c r="Q255" s="17" t="n">
        <v>39.6949197811877</v>
      </c>
      <c r="R255" s="17" t="n">
        <v>2.12508021881234</v>
      </c>
      <c r="S255" s="17" t="n">
        <v>0</v>
      </c>
      <c r="T255" s="7" t="n">
        <v>0</v>
      </c>
      <c r="U255" s="7" t="n">
        <v>0</v>
      </c>
      <c r="V255" s="7" t="n">
        <v>0</v>
      </c>
      <c r="W255" s="7" t="n">
        <v>0</v>
      </c>
      <c r="X255" s="7" t="n">
        <v>9184625</v>
      </c>
      <c r="Y255" s="17" t="n">
        <v>39.6949197811877</v>
      </c>
      <c r="AA255" s="0" t="n">
        <v>-491022</v>
      </c>
      <c r="AB255" s="0" t="n">
        <v>-491022</v>
      </c>
      <c r="AC255" s="0" t="n">
        <v>0</v>
      </c>
      <c r="AD255" s="0" t="n">
        <v>-2.12508021881234</v>
      </c>
    </row>
    <row r="256" customFormat="false" ht="14.5" hidden="false" customHeight="false" outlineLevel="0" collapsed="false">
      <c r="A256" s="0" t="n">
        <v>228</v>
      </c>
      <c r="B256" s="0" t="s">
        <v>246</v>
      </c>
      <c r="C256" s="7" t="n">
        <v>657742900</v>
      </c>
      <c r="D256" s="7" t="n">
        <v>2568886.00031449</v>
      </c>
      <c r="E256" s="7" t="n">
        <v>239601000</v>
      </c>
      <c r="F256" s="7" t="n">
        <v>3429145.67659595</v>
      </c>
      <c r="G256" s="7" t="n">
        <v>5998032</v>
      </c>
      <c r="H256" s="7" t="n">
        <v>8662963.76343691</v>
      </c>
      <c r="I256" s="17" t="n">
        <v>0.69237643880209</v>
      </c>
      <c r="J256" s="7" t="n">
        <v>7146945</v>
      </c>
      <c r="K256" s="7" t="n">
        <v>5998032</v>
      </c>
      <c r="L256" s="17" t="n">
        <v>69.24</v>
      </c>
      <c r="N256" s="7" t="n">
        <v>5293757</v>
      </c>
      <c r="O256" s="17" t="n">
        <v>0.0337</v>
      </c>
      <c r="P256" s="7" t="n">
        <v>5472157</v>
      </c>
      <c r="Q256" s="17" t="n">
        <v>63.1672617989689</v>
      </c>
      <c r="R256" s="17" t="n">
        <v>6.07273820103114</v>
      </c>
      <c r="S256" s="17" t="n">
        <v>0.01</v>
      </c>
      <c r="T256" s="7" t="n">
        <v>52938</v>
      </c>
      <c r="U256" s="7" t="n">
        <v>0</v>
      </c>
      <c r="V256" s="7" t="n">
        <v>0</v>
      </c>
      <c r="W256" s="7" t="n">
        <v>0</v>
      </c>
      <c r="X256" s="7" t="n">
        <v>5525095</v>
      </c>
      <c r="Y256" s="17" t="n">
        <v>63.7783459665309</v>
      </c>
      <c r="AA256" s="0" t="n">
        <v>-525875</v>
      </c>
      <c r="AB256" s="0" t="n">
        <v>-472937</v>
      </c>
      <c r="AC256" s="0" t="n">
        <v>0</v>
      </c>
      <c r="AD256" s="0" t="n">
        <v>-5.4616540334691</v>
      </c>
    </row>
    <row r="257" customFormat="false" ht="14.5" hidden="false" customHeight="false" outlineLevel="0" collapsed="false">
      <c r="A257" s="0" t="n">
        <v>229</v>
      </c>
      <c r="B257" s="0" t="s">
        <v>247</v>
      </c>
      <c r="C257" s="7" t="n">
        <v>9902814600</v>
      </c>
      <c r="D257" s="7" t="n">
        <v>38676512.9500446</v>
      </c>
      <c r="E257" s="7" t="n">
        <v>2173171000</v>
      </c>
      <c r="F257" s="7" t="n">
        <v>31102207.165887</v>
      </c>
      <c r="G257" s="7" t="n">
        <v>69778720</v>
      </c>
      <c r="H257" s="7" t="n">
        <v>103702813.051352</v>
      </c>
      <c r="I257" s="17" t="n">
        <v>0.672872007487845</v>
      </c>
      <c r="J257" s="7" t="n">
        <v>85554821</v>
      </c>
      <c r="K257" s="7" t="n">
        <v>69778720</v>
      </c>
      <c r="L257" s="17" t="n">
        <v>67.29</v>
      </c>
      <c r="N257" s="7" t="n">
        <v>60430874</v>
      </c>
      <c r="O257" s="17" t="n">
        <v>0.0387</v>
      </c>
      <c r="P257" s="7" t="n">
        <v>62769549</v>
      </c>
      <c r="Q257" s="17" t="n">
        <v>60.5282992361233</v>
      </c>
      <c r="R257" s="17" t="n">
        <v>6.76170076387667</v>
      </c>
      <c r="S257" s="17" t="n">
        <v>0.01</v>
      </c>
      <c r="T257" s="7" t="n">
        <v>604309</v>
      </c>
      <c r="U257" s="7" t="n">
        <v>0</v>
      </c>
      <c r="V257" s="7" t="n">
        <v>0</v>
      </c>
      <c r="W257" s="7" t="n">
        <v>0</v>
      </c>
      <c r="X257" s="7" t="n">
        <v>63373858</v>
      </c>
      <c r="Y257" s="17" t="n">
        <v>61.1110307765886</v>
      </c>
      <c r="AA257" s="0" t="n">
        <v>-7009171</v>
      </c>
      <c r="AB257" s="0" t="n">
        <v>-6404862</v>
      </c>
      <c r="AC257" s="0" t="n">
        <v>0</v>
      </c>
      <c r="AD257" s="0" t="n">
        <v>-6.17896922341136</v>
      </c>
    </row>
    <row r="258" customFormat="false" ht="14.5" hidden="false" customHeight="false" outlineLevel="0" collapsed="false">
      <c r="A258" s="0" t="n">
        <v>230</v>
      </c>
      <c r="B258" s="0" t="s">
        <v>248</v>
      </c>
      <c r="C258" s="7" t="n">
        <v>202643200</v>
      </c>
      <c r="D258" s="7" t="n">
        <v>791444.924056084</v>
      </c>
      <c r="E258" s="7" t="n">
        <v>69821000</v>
      </c>
      <c r="F258" s="7" t="n">
        <v>999271.20623706</v>
      </c>
      <c r="G258" s="7" t="n">
        <v>1790716</v>
      </c>
      <c r="H258" s="7" t="n">
        <v>1979736.81381884</v>
      </c>
      <c r="I258" s="17" t="n">
        <v>0.904522251392482</v>
      </c>
      <c r="J258" s="7" t="n">
        <v>1633283</v>
      </c>
      <c r="K258" s="7" t="n">
        <v>1633283</v>
      </c>
      <c r="L258" s="17" t="n">
        <v>82.5</v>
      </c>
      <c r="N258" s="7" t="n">
        <v>1373567</v>
      </c>
      <c r="O258" s="17" t="n">
        <v>0.0281</v>
      </c>
      <c r="P258" s="7" t="n">
        <v>1412164</v>
      </c>
      <c r="Q258" s="17" t="n">
        <v>71.3308956090979</v>
      </c>
      <c r="R258" s="17" t="n">
        <v>11.1691043909021</v>
      </c>
      <c r="S258" s="17" t="n">
        <v>0.02</v>
      </c>
      <c r="T258" s="7" t="n">
        <v>27471</v>
      </c>
      <c r="U258" s="7" t="n">
        <v>0</v>
      </c>
      <c r="V258" s="7" t="n">
        <v>0</v>
      </c>
      <c r="W258" s="7" t="n">
        <v>0</v>
      </c>
      <c r="X258" s="7" t="n">
        <v>1439635</v>
      </c>
      <c r="Y258" s="17" t="n">
        <v>72.7185042956793</v>
      </c>
      <c r="AA258" s="0" t="n">
        <v>-221119</v>
      </c>
      <c r="AB258" s="0" t="n">
        <v>-193648</v>
      </c>
      <c r="AC258" s="0" t="n">
        <v>0</v>
      </c>
      <c r="AD258" s="0" t="n">
        <v>-9.78149570432073</v>
      </c>
    </row>
    <row r="259" customFormat="false" ht="14.5" hidden="false" customHeight="false" outlineLevel="0" collapsed="false">
      <c r="A259" s="0" t="n">
        <v>231</v>
      </c>
      <c r="B259" s="0" t="s">
        <v>249</v>
      </c>
      <c r="C259" s="7" t="n">
        <v>3412515200</v>
      </c>
      <c r="D259" s="7" t="n">
        <v>13327947.0187217</v>
      </c>
      <c r="E259" s="7" t="n">
        <v>957432000</v>
      </c>
      <c r="F259" s="7" t="n">
        <v>13702671.5390779</v>
      </c>
      <c r="G259" s="7" t="n">
        <v>27030619</v>
      </c>
      <c r="H259" s="7" t="n">
        <v>33089290.70774</v>
      </c>
      <c r="I259" s="17" t="n">
        <v>0.816899317629592</v>
      </c>
      <c r="J259" s="7" t="n">
        <v>27298665</v>
      </c>
      <c r="K259" s="7" t="n">
        <v>27030619</v>
      </c>
      <c r="L259" s="17" t="n">
        <v>81.69</v>
      </c>
      <c r="N259" s="7" t="n">
        <v>23884371</v>
      </c>
      <c r="O259" s="17" t="n">
        <v>0.0476</v>
      </c>
      <c r="P259" s="7" t="n">
        <v>25021267</v>
      </c>
      <c r="Q259" s="17" t="n">
        <v>75.617417190956</v>
      </c>
      <c r="R259" s="17" t="n">
        <v>6.07258280904397</v>
      </c>
      <c r="S259" s="17" t="n">
        <v>0.01</v>
      </c>
      <c r="T259" s="7" t="n">
        <v>238844</v>
      </c>
      <c r="U259" s="7" t="n">
        <v>0</v>
      </c>
      <c r="V259" s="7" t="n">
        <v>0</v>
      </c>
      <c r="W259" s="7" t="n">
        <v>0</v>
      </c>
      <c r="X259" s="7" t="n">
        <v>25260111</v>
      </c>
      <c r="Y259" s="17" t="n">
        <v>76.3392338116554</v>
      </c>
      <c r="AA259" s="0" t="n">
        <v>-2009352</v>
      </c>
      <c r="AB259" s="0" t="n">
        <v>-1770508</v>
      </c>
      <c r="AC259" s="0" t="n">
        <v>0</v>
      </c>
      <c r="AD259" s="0" t="n">
        <v>-5.35076618834459</v>
      </c>
    </row>
    <row r="260" customFormat="false" ht="14.5" hidden="false" customHeight="false" outlineLevel="0" collapsed="false">
      <c r="A260" s="0" t="n">
        <v>232</v>
      </c>
      <c r="B260" s="0" t="s">
        <v>250</v>
      </c>
      <c r="C260" s="7" t="n">
        <v>1671752500</v>
      </c>
      <c r="D260" s="7" t="n">
        <v>6529210.11118591</v>
      </c>
      <c r="E260" s="7" t="n">
        <v>574168000</v>
      </c>
      <c r="F260" s="7" t="n">
        <v>8217435.29801521</v>
      </c>
      <c r="G260" s="7" t="n">
        <v>14746645</v>
      </c>
      <c r="H260" s="7" t="n">
        <v>22801370.7684857</v>
      </c>
      <c r="I260" s="17" t="n">
        <v>0.646743792280317</v>
      </c>
      <c r="J260" s="7" t="n">
        <v>18811131</v>
      </c>
      <c r="K260" s="7" t="n">
        <v>14746645</v>
      </c>
      <c r="L260" s="17" t="n">
        <v>64.67</v>
      </c>
      <c r="N260" s="7" t="n">
        <v>12638892</v>
      </c>
      <c r="O260" s="17" t="n">
        <v>0.038</v>
      </c>
      <c r="P260" s="7" t="n">
        <v>13119170</v>
      </c>
      <c r="Q260" s="17" t="n">
        <v>57.536760106249</v>
      </c>
      <c r="R260" s="17" t="n">
        <v>7.13323989375098</v>
      </c>
      <c r="S260" s="17" t="n">
        <v>0.01</v>
      </c>
      <c r="T260" s="7" t="n">
        <v>126389</v>
      </c>
      <c r="U260" s="7" t="n">
        <v>0</v>
      </c>
      <c r="V260" s="7" t="n">
        <v>0</v>
      </c>
      <c r="W260" s="7" t="n">
        <v>0</v>
      </c>
      <c r="X260" s="7" t="n">
        <v>13245559</v>
      </c>
      <c r="Y260" s="17" t="n">
        <v>58.0910644999773</v>
      </c>
      <c r="AA260" s="0" t="n">
        <v>-1627475</v>
      </c>
      <c r="AB260" s="0" t="n">
        <v>-1501086</v>
      </c>
      <c r="AC260" s="0" t="n">
        <v>0</v>
      </c>
      <c r="AD260" s="0" t="n">
        <v>-6.57893550002266</v>
      </c>
    </row>
    <row r="261" customFormat="false" ht="14.5" hidden="false" customHeight="false" outlineLevel="0" collapsed="false">
      <c r="A261" s="0" t="n">
        <v>233</v>
      </c>
      <c r="B261" s="0" t="s">
        <v>251</v>
      </c>
      <c r="C261" s="7" t="n">
        <v>114245700</v>
      </c>
      <c r="D261" s="7" t="n">
        <v>446198.931719565</v>
      </c>
      <c r="E261" s="7" t="n">
        <v>21151000</v>
      </c>
      <c r="F261" s="7" t="n">
        <v>302711.00790765</v>
      </c>
      <c r="G261" s="7" t="n">
        <v>748910</v>
      </c>
      <c r="H261" s="7" t="n">
        <v>1482291.44733715</v>
      </c>
      <c r="I261" s="17" t="n">
        <v>0.505238022755494</v>
      </c>
      <c r="J261" s="7" t="n">
        <v>1222890</v>
      </c>
      <c r="K261" s="7" t="n">
        <v>748910</v>
      </c>
      <c r="L261" s="17" t="n">
        <v>50.52</v>
      </c>
      <c r="N261" s="7" t="n">
        <v>634874</v>
      </c>
      <c r="O261" s="17" t="n">
        <v>0.0384</v>
      </c>
      <c r="P261" s="7" t="n">
        <v>659253</v>
      </c>
      <c r="Q261" s="17" t="n">
        <v>44.4752616757191</v>
      </c>
      <c r="R261" s="17" t="n">
        <v>6.04473832428091</v>
      </c>
      <c r="S261" s="17" t="n">
        <v>0.01</v>
      </c>
      <c r="T261" s="7" t="n">
        <v>6349</v>
      </c>
      <c r="U261" s="7" t="n">
        <v>0</v>
      </c>
      <c r="V261" s="7" t="n">
        <v>0</v>
      </c>
      <c r="W261" s="7" t="n">
        <v>0</v>
      </c>
      <c r="X261" s="7" t="n">
        <v>665602</v>
      </c>
      <c r="Y261" s="17" t="n">
        <v>44.9035849998134</v>
      </c>
      <c r="AA261" s="0" t="n">
        <v>-89657</v>
      </c>
      <c r="AB261" s="0" t="n">
        <v>-83308</v>
      </c>
      <c r="AC261" s="0" t="n">
        <v>0</v>
      </c>
      <c r="AD261" s="0" t="n">
        <v>-5.61641500018661</v>
      </c>
    </row>
    <row r="262" customFormat="false" ht="14.5" hidden="false" customHeight="false" outlineLevel="0" collapsed="false">
      <c r="A262" s="0" t="n">
        <v>234</v>
      </c>
      <c r="B262" s="0" t="s">
        <v>252</v>
      </c>
      <c r="C262" s="7" t="n">
        <v>190689500</v>
      </c>
      <c r="D262" s="7" t="n">
        <v>744758.456468279</v>
      </c>
      <c r="E262" s="7" t="n">
        <v>55544000</v>
      </c>
      <c r="F262" s="7" t="n">
        <v>794940.202506857</v>
      </c>
      <c r="G262" s="7" t="n">
        <v>1539699</v>
      </c>
      <c r="H262" s="7" t="n">
        <v>2376891.88125395</v>
      </c>
      <c r="I262" s="17" t="n">
        <v>0.647778307521382</v>
      </c>
      <c r="J262" s="7" t="n">
        <v>1960936</v>
      </c>
      <c r="K262" s="7" t="n">
        <v>1539699</v>
      </c>
      <c r="L262" s="17" t="n">
        <v>64.78</v>
      </c>
      <c r="N262" s="7" t="n">
        <v>1256560</v>
      </c>
      <c r="O262" s="17" t="n">
        <v>0.0268</v>
      </c>
      <c r="P262" s="7" t="n">
        <v>1290236</v>
      </c>
      <c r="Q262" s="17" t="n">
        <v>54.2824858873818</v>
      </c>
      <c r="R262" s="17" t="n">
        <v>10.4975141126182</v>
      </c>
      <c r="S262" s="17" t="n">
        <v>0.02</v>
      </c>
      <c r="T262" s="7" t="n">
        <v>25131</v>
      </c>
      <c r="U262" s="7" t="n">
        <v>0</v>
      </c>
      <c r="V262" s="7" t="n">
        <v>0</v>
      </c>
      <c r="W262" s="7" t="n">
        <v>0</v>
      </c>
      <c r="X262" s="7" t="n">
        <v>1315367</v>
      </c>
      <c r="Y262" s="17" t="n">
        <v>55.3397910260043</v>
      </c>
      <c r="AA262" s="0" t="n">
        <v>-249463</v>
      </c>
      <c r="AB262" s="0" t="n">
        <v>-224332</v>
      </c>
      <c r="AC262" s="0" t="n">
        <v>0</v>
      </c>
      <c r="AD262" s="0" t="n">
        <v>-9.44020897399569</v>
      </c>
    </row>
    <row r="263" customFormat="false" ht="14.5" hidden="false" customHeight="false" outlineLevel="0" collapsed="false">
      <c r="A263" s="0" t="n">
        <v>235</v>
      </c>
      <c r="B263" s="0" t="s">
        <v>253</v>
      </c>
      <c r="C263" s="7" t="n">
        <v>265707500</v>
      </c>
      <c r="D263" s="7" t="n">
        <v>1037749.3651829</v>
      </c>
      <c r="E263" s="7" t="n">
        <v>63687000</v>
      </c>
      <c r="F263" s="7" t="n">
        <v>911482.008444732</v>
      </c>
      <c r="G263" s="7" t="n">
        <v>1949231</v>
      </c>
      <c r="H263" s="7" t="n">
        <v>3465236.94378099</v>
      </c>
      <c r="I263" s="17" t="n">
        <v>0.562510163554114</v>
      </c>
      <c r="J263" s="7" t="n">
        <v>2858820</v>
      </c>
      <c r="K263" s="7" t="n">
        <v>1949231</v>
      </c>
      <c r="L263" s="17" t="n">
        <v>56.25</v>
      </c>
      <c r="N263" s="7" t="n">
        <v>1678064</v>
      </c>
      <c r="O263" s="17" t="n">
        <v>0.0302</v>
      </c>
      <c r="P263" s="7" t="n">
        <v>1728742</v>
      </c>
      <c r="Q263" s="17" t="n">
        <v>49.8881325590895</v>
      </c>
      <c r="R263" s="17" t="n">
        <v>6.36186744091051</v>
      </c>
      <c r="S263" s="17" t="n">
        <v>0.01</v>
      </c>
      <c r="T263" s="7" t="n">
        <v>16781</v>
      </c>
      <c r="U263" s="7" t="n">
        <v>0</v>
      </c>
      <c r="V263" s="7" t="n">
        <v>0</v>
      </c>
      <c r="W263" s="7" t="n">
        <v>0</v>
      </c>
      <c r="X263" s="7" t="n">
        <v>1745523</v>
      </c>
      <c r="Y263" s="17" t="n">
        <v>50.3723995882205</v>
      </c>
      <c r="AA263" s="0" t="n">
        <v>-220489</v>
      </c>
      <c r="AB263" s="0" t="n">
        <v>-203708</v>
      </c>
      <c r="AC263" s="0" t="n">
        <v>0</v>
      </c>
      <c r="AD263" s="0" t="n">
        <v>-5.87760041177945</v>
      </c>
    </row>
    <row r="264" customFormat="false" ht="14.5" hidden="false" customHeight="false" outlineLevel="0" collapsed="false">
      <c r="A264" s="0" t="n">
        <v>236</v>
      </c>
      <c r="B264" s="0" t="s">
        <v>254</v>
      </c>
      <c r="C264" s="7" t="n">
        <v>4240409000</v>
      </c>
      <c r="D264" s="7" t="n">
        <v>16561375.7529082</v>
      </c>
      <c r="E264" s="7" t="n">
        <v>1364118000</v>
      </c>
      <c r="F264" s="7" t="n">
        <v>19523121.1141302</v>
      </c>
      <c r="G264" s="7" t="n">
        <v>36084497</v>
      </c>
      <c r="H264" s="7" t="n">
        <v>97815674.27</v>
      </c>
      <c r="I264" s="17" t="n">
        <v>0.368903013441345</v>
      </c>
      <c r="J264" s="7" t="n">
        <v>80697931</v>
      </c>
      <c r="K264" s="7" t="n">
        <v>36084497</v>
      </c>
      <c r="L264" s="17" t="n">
        <v>36.89</v>
      </c>
      <c r="N264" s="7" t="n">
        <v>32068500</v>
      </c>
      <c r="O264" s="17" t="n">
        <v>0.0457</v>
      </c>
      <c r="P264" s="7" t="n">
        <v>33534030</v>
      </c>
      <c r="Q264" s="17" t="n">
        <v>34.2828797636626</v>
      </c>
      <c r="R264" s="17" t="n">
        <v>2.60712023633736</v>
      </c>
      <c r="S264" s="17" t="n">
        <v>0.01</v>
      </c>
      <c r="T264" s="7" t="n">
        <v>320685</v>
      </c>
      <c r="U264" s="7" t="n">
        <v>0</v>
      </c>
      <c r="V264" s="7" t="n">
        <v>0</v>
      </c>
      <c r="W264" s="7" t="n">
        <v>0</v>
      </c>
      <c r="X264" s="7" t="n">
        <v>33854715</v>
      </c>
      <c r="Y264" s="17" t="n">
        <v>34.6107259932095</v>
      </c>
      <c r="AA264" s="0" t="n">
        <v>-2550467</v>
      </c>
      <c r="AB264" s="0" t="n">
        <v>-2229782</v>
      </c>
      <c r="AC264" s="0" t="n">
        <v>0</v>
      </c>
      <c r="AD264" s="0" t="n">
        <v>-2.27927400679053</v>
      </c>
    </row>
    <row r="265" customFormat="false" ht="14.5" hidden="false" customHeight="false" outlineLevel="0" collapsed="false">
      <c r="A265" s="0" t="n">
        <v>237</v>
      </c>
      <c r="B265" s="0" t="s">
        <v>255</v>
      </c>
      <c r="C265" s="7" t="n">
        <v>120158000</v>
      </c>
      <c r="D265" s="7" t="n">
        <v>469290.058510382</v>
      </c>
      <c r="E265" s="7" t="n">
        <v>20269000</v>
      </c>
      <c r="F265" s="7" t="n">
        <v>290087.911648629</v>
      </c>
      <c r="G265" s="7" t="n">
        <v>759378</v>
      </c>
      <c r="H265" s="7" t="n">
        <v>1010268.77212217</v>
      </c>
      <c r="I265" s="17" t="n">
        <v>0.751659381101976</v>
      </c>
      <c r="J265" s="7" t="n">
        <v>833472</v>
      </c>
      <c r="K265" s="7" t="n">
        <v>759378</v>
      </c>
      <c r="L265" s="17" t="n">
        <v>75.17</v>
      </c>
      <c r="N265" s="7" t="n">
        <v>649865</v>
      </c>
      <c r="O265" s="17" t="n">
        <v>0.051</v>
      </c>
      <c r="P265" s="7" t="n">
        <v>683008</v>
      </c>
      <c r="Q265" s="17" t="n">
        <v>67.6065636043839</v>
      </c>
      <c r="R265" s="17" t="n">
        <v>7.56343639561611</v>
      </c>
      <c r="S265" s="17" t="n">
        <v>0.02</v>
      </c>
      <c r="T265" s="7" t="n">
        <v>12997</v>
      </c>
      <c r="U265" s="7" t="n">
        <v>0</v>
      </c>
      <c r="V265" s="7" t="n">
        <v>0</v>
      </c>
      <c r="W265" s="7" t="n">
        <v>0</v>
      </c>
      <c r="X265" s="7" t="n">
        <v>696005</v>
      </c>
      <c r="Y265" s="17" t="n">
        <v>68.8930529385735</v>
      </c>
      <c r="AA265" s="0" t="n">
        <v>-76370</v>
      </c>
      <c r="AB265" s="0" t="n">
        <v>-63373</v>
      </c>
      <c r="AC265" s="0" t="n">
        <v>0</v>
      </c>
      <c r="AD265" s="0" t="n">
        <v>-6.2769470614265</v>
      </c>
    </row>
    <row r="266" customFormat="false" ht="14.5" hidden="false" customHeight="false" outlineLevel="0" collapsed="false">
      <c r="A266" s="0" t="n">
        <v>238</v>
      </c>
      <c r="B266" s="0" t="s">
        <v>256</v>
      </c>
      <c r="C266" s="7" t="n">
        <v>1865402800</v>
      </c>
      <c r="D266" s="7" t="n">
        <v>7285532.29212728</v>
      </c>
      <c r="E266" s="7" t="n">
        <v>498055000</v>
      </c>
      <c r="F266" s="7" t="n">
        <v>7128113.6137036</v>
      </c>
      <c r="G266" s="7" t="n">
        <v>14413646</v>
      </c>
      <c r="H266" s="7" t="n">
        <v>17742697.3652483</v>
      </c>
      <c r="I266" s="17" t="n">
        <v>0.812370616670227</v>
      </c>
      <c r="J266" s="7" t="n">
        <v>14637725</v>
      </c>
      <c r="K266" s="7" t="n">
        <v>14413646</v>
      </c>
      <c r="L266" s="17" t="n">
        <v>81.24</v>
      </c>
      <c r="N266" s="7" t="n">
        <v>12559428</v>
      </c>
      <c r="O266" s="17" t="n">
        <v>0.0663</v>
      </c>
      <c r="P266" s="7" t="n">
        <v>13392118</v>
      </c>
      <c r="Q266" s="17" t="n">
        <v>75.4796056333036</v>
      </c>
      <c r="R266" s="17" t="n">
        <v>5.76039436669637</v>
      </c>
      <c r="S266" s="17" t="n">
        <v>0.01</v>
      </c>
      <c r="T266" s="7" t="n">
        <v>125594</v>
      </c>
      <c r="U266" s="7" t="n">
        <v>0</v>
      </c>
      <c r="V266" s="7" t="n">
        <v>0</v>
      </c>
      <c r="W266" s="7" t="n">
        <v>0</v>
      </c>
      <c r="X266" s="7" t="n">
        <v>13517712</v>
      </c>
      <c r="Y266" s="17" t="n">
        <v>76.1874686905071</v>
      </c>
      <c r="AA266" s="0" t="n">
        <v>-1021528</v>
      </c>
      <c r="AB266" s="0" t="n">
        <v>-895934</v>
      </c>
      <c r="AC266" s="0" t="n">
        <v>0</v>
      </c>
      <c r="AD266" s="0" t="n">
        <v>-5.05253130949293</v>
      </c>
    </row>
    <row r="267" customFormat="false" ht="14.5" hidden="false" customHeight="false" outlineLevel="0" collapsed="false">
      <c r="A267" s="0" t="n">
        <v>239</v>
      </c>
      <c r="B267" s="0" t="s">
        <v>257</v>
      </c>
      <c r="C267" s="7" t="n">
        <v>13647134600</v>
      </c>
      <c r="D267" s="7" t="n">
        <v>53300359.4844543</v>
      </c>
      <c r="E267" s="7" t="n">
        <v>3121175000</v>
      </c>
      <c r="F267" s="7" t="n">
        <v>44669946.1068583</v>
      </c>
      <c r="G267" s="7" t="n">
        <v>97970306</v>
      </c>
      <c r="H267" s="7" t="n">
        <v>112170810.485</v>
      </c>
      <c r="I267" s="17" t="n">
        <v>0.873402853883284</v>
      </c>
      <c r="J267" s="7" t="n">
        <v>92540919</v>
      </c>
      <c r="K267" s="7" t="n">
        <v>92540919</v>
      </c>
      <c r="L267" s="17" t="n">
        <v>82.5</v>
      </c>
      <c r="N267" s="7" t="n">
        <v>83683584</v>
      </c>
      <c r="O267" s="17" t="n">
        <v>0.0476</v>
      </c>
      <c r="P267" s="7" t="n">
        <v>87666923</v>
      </c>
      <c r="Q267" s="17" t="n">
        <v>78.1548449377775</v>
      </c>
      <c r="R267" s="17" t="n">
        <v>4.34515506222252</v>
      </c>
      <c r="S267" s="17" t="n">
        <v>0.01</v>
      </c>
      <c r="T267" s="7" t="n">
        <v>836836</v>
      </c>
      <c r="U267" s="7" t="n">
        <v>0</v>
      </c>
      <c r="V267" s="7" t="n">
        <v>0</v>
      </c>
      <c r="W267" s="7" t="n">
        <v>0</v>
      </c>
      <c r="X267" s="7" t="n">
        <v>88503759</v>
      </c>
      <c r="Y267" s="17" t="n">
        <v>78.9008821611707</v>
      </c>
      <c r="AA267" s="0" t="n">
        <v>-4873996</v>
      </c>
      <c r="AB267" s="0" t="n">
        <v>-4037160</v>
      </c>
      <c r="AC267" s="0" t="n">
        <v>0</v>
      </c>
      <c r="AD267" s="0" t="n">
        <v>-3.59911783882926</v>
      </c>
    </row>
    <row r="268" customFormat="false" ht="14.5" hidden="false" customHeight="false" outlineLevel="0" collapsed="false">
      <c r="A268" s="0" t="n">
        <v>240</v>
      </c>
      <c r="B268" s="0" t="s">
        <v>258</v>
      </c>
      <c r="C268" s="7" t="n">
        <v>654578500</v>
      </c>
      <c r="D268" s="7" t="n">
        <v>2556527.09403151</v>
      </c>
      <c r="E268" s="7" t="n">
        <v>154653000</v>
      </c>
      <c r="F268" s="7" t="n">
        <v>2213378.35118632</v>
      </c>
      <c r="G268" s="7" t="n">
        <v>4769905</v>
      </c>
      <c r="H268" s="7" t="n">
        <v>6386487.23966941</v>
      </c>
      <c r="I268" s="17" t="n">
        <v>0.746874583945291</v>
      </c>
      <c r="J268" s="7" t="n">
        <v>5268852</v>
      </c>
      <c r="K268" s="7" t="n">
        <v>4769905</v>
      </c>
      <c r="L268" s="17" t="n">
        <v>74.69</v>
      </c>
      <c r="N268" s="7" t="n">
        <v>4135286</v>
      </c>
      <c r="O268" s="17" t="n">
        <v>0.0382</v>
      </c>
      <c r="P268" s="7" t="n">
        <v>4293254</v>
      </c>
      <c r="Q268" s="17" t="n">
        <v>67.2240284664256</v>
      </c>
      <c r="R268" s="17" t="n">
        <v>7.46597153357439</v>
      </c>
      <c r="S268" s="17" t="n">
        <v>0.01</v>
      </c>
      <c r="T268" s="7" t="n">
        <v>41353</v>
      </c>
      <c r="U268" s="7" t="n">
        <v>0</v>
      </c>
      <c r="V268" s="7" t="n">
        <v>0</v>
      </c>
      <c r="W268" s="7" t="n">
        <v>0</v>
      </c>
      <c r="X268" s="7" t="n">
        <v>4334607</v>
      </c>
      <c r="Y268" s="17" t="n">
        <v>67.8715362190934</v>
      </c>
      <c r="AA268" s="0" t="n">
        <v>-476651</v>
      </c>
      <c r="AB268" s="0" t="n">
        <v>-435298</v>
      </c>
      <c r="AC268" s="0" t="n">
        <v>0</v>
      </c>
      <c r="AD268" s="0" t="n">
        <v>-6.81846378090657</v>
      </c>
    </row>
    <row r="269" customFormat="false" ht="14.5" hidden="false" customHeight="false" outlineLevel="0" collapsed="false">
      <c r="A269" s="0" t="n">
        <v>241</v>
      </c>
      <c r="B269" s="0" t="s">
        <v>259</v>
      </c>
      <c r="C269" s="7" t="n">
        <v>639721900</v>
      </c>
      <c r="D269" s="7" t="n">
        <v>2498503.03667981</v>
      </c>
      <c r="E269" s="7" t="n">
        <v>254259000</v>
      </c>
      <c r="F269" s="7" t="n">
        <v>3638929.51442444</v>
      </c>
      <c r="G269" s="7" t="n">
        <v>6137433</v>
      </c>
      <c r="H269" s="7" t="n">
        <v>5878392.67984233</v>
      </c>
      <c r="I269" s="17" t="n">
        <v>1.04406652196713</v>
      </c>
      <c r="J269" s="7" t="n">
        <v>4849674</v>
      </c>
      <c r="K269" s="7" t="n">
        <v>4849674</v>
      </c>
      <c r="L269" s="17" t="n">
        <v>82.5</v>
      </c>
      <c r="N269" s="7" t="n">
        <v>4424289</v>
      </c>
      <c r="O269" s="17" t="n">
        <v>0.0346</v>
      </c>
      <c r="P269" s="7" t="n">
        <v>4577369</v>
      </c>
      <c r="Q269" s="17" t="n">
        <v>77.8676969930287</v>
      </c>
      <c r="R269" s="17" t="n">
        <v>4.63230300697134</v>
      </c>
      <c r="S269" s="17" t="n">
        <v>0.01</v>
      </c>
      <c r="T269" s="7" t="n">
        <v>44243</v>
      </c>
      <c r="U269" s="7" t="n">
        <v>0</v>
      </c>
      <c r="V269" s="7" t="n">
        <v>0</v>
      </c>
      <c r="W269" s="7" t="n">
        <v>0</v>
      </c>
      <c r="X269" s="7" t="n">
        <v>4621612</v>
      </c>
      <c r="Y269" s="17" t="n">
        <v>78.6203347021717</v>
      </c>
      <c r="AA269" s="0" t="n">
        <v>-272305</v>
      </c>
      <c r="AB269" s="0" t="n">
        <v>-228062</v>
      </c>
      <c r="AC269" s="0" t="n">
        <v>0</v>
      </c>
      <c r="AD269" s="0" t="n">
        <v>-3.87966529782827</v>
      </c>
    </row>
    <row r="270" customFormat="false" ht="14.5" hidden="false" customHeight="false" outlineLevel="0" collapsed="false">
      <c r="A270" s="0" t="n">
        <v>242</v>
      </c>
      <c r="B270" s="0" t="s">
        <v>260</v>
      </c>
      <c r="C270" s="7" t="n">
        <v>4042523100</v>
      </c>
      <c r="D270" s="7" t="n">
        <v>15788510.9782833</v>
      </c>
      <c r="E270" s="7" t="n">
        <v>386943000</v>
      </c>
      <c r="F270" s="7" t="n">
        <v>5537889.72307739</v>
      </c>
      <c r="G270" s="7" t="n">
        <v>21326401</v>
      </c>
      <c r="H270" s="7" t="n">
        <v>1711862.24091531</v>
      </c>
      <c r="I270" s="17" t="n">
        <v>12.458012385738</v>
      </c>
      <c r="J270" s="7" t="n">
        <v>1412286</v>
      </c>
      <c r="K270" s="7" t="n">
        <v>1412286</v>
      </c>
      <c r="L270" s="17" t="n">
        <v>82.5</v>
      </c>
      <c r="N270" s="7" t="n">
        <v>1571417</v>
      </c>
      <c r="O270" s="17" t="n">
        <v>0.045</v>
      </c>
      <c r="P270" s="7" t="n">
        <v>1642131</v>
      </c>
      <c r="Q270" s="17" t="n">
        <v>95.9265857235089</v>
      </c>
      <c r="R270" s="17" t="n">
        <v>0</v>
      </c>
      <c r="S270" s="17" t="n">
        <v>0</v>
      </c>
      <c r="T270" s="7" t="n">
        <v>0</v>
      </c>
      <c r="U270" s="7" t="n">
        <v>229845</v>
      </c>
      <c r="V270" s="7" t="n">
        <v>229845</v>
      </c>
      <c r="W270" s="7" t="n">
        <v>0</v>
      </c>
      <c r="X270" s="7" t="n">
        <v>1412286</v>
      </c>
      <c r="Y270" s="17" t="n">
        <v>82.49997962715</v>
      </c>
      <c r="AA270" s="0" t="n">
        <v>0</v>
      </c>
      <c r="AB270" s="0" t="n">
        <v>0</v>
      </c>
      <c r="AC270" s="0" t="n">
        <v>0</v>
      </c>
      <c r="AD270" s="0" t="n">
        <v>-2.03728500309808E-005</v>
      </c>
    </row>
    <row r="271" customFormat="false" ht="14.5" hidden="false" customHeight="false" outlineLevel="0" collapsed="false">
      <c r="A271" s="0" t="n">
        <v>243</v>
      </c>
      <c r="B271" s="0" t="s">
        <v>261</v>
      </c>
      <c r="C271" s="7" t="n">
        <v>20526193400</v>
      </c>
      <c r="D271" s="7" t="n">
        <v>80167267.2787614</v>
      </c>
      <c r="E271" s="7" t="n">
        <v>4374250000</v>
      </c>
      <c r="F271" s="7" t="n">
        <v>62603830.8514982</v>
      </c>
      <c r="G271" s="7" t="n">
        <v>142771098</v>
      </c>
      <c r="H271" s="7" t="n">
        <v>168339599.26749</v>
      </c>
      <c r="I271" s="17" t="n">
        <v>0.848113566987516</v>
      </c>
      <c r="J271" s="7" t="n">
        <v>138880169</v>
      </c>
      <c r="K271" s="7" t="n">
        <v>138880169</v>
      </c>
      <c r="L271" s="17" t="n">
        <v>82.5</v>
      </c>
      <c r="N271" s="7" t="n">
        <v>119210415</v>
      </c>
      <c r="O271" s="17" t="n">
        <v>0.0523</v>
      </c>
      <c r="P271" s="7" t="n">
        <v>125445120</v>
      </c>
      <c r="Q271" s="17" t="n">
        <v>74.5190796139825</v>
      </c>
      <c r="R271" s="17" t="n">
        <v>7.98092038601749</v>
      </c>
      <c r="S271" s="17" t="n">
        <v>0.02</v>
      </c>
      <c r="T271" s="7" t="n">
        <v>2384208</v>
      </c>
      <c r="U271" s="7" t="n">
        <v>0</v>
      </c>
      <c r="V271" s="7" t="n">
        <v>0</v>
      </c>
      <c r="W271" s="7" t="n">
        <v>0</v>
      </c>
      <c r="X271" s="7" t="n">
        <v>127829328</v>
      </c>
      <c r="Y271" s="17" t="n">
        <v>75.9353880823254</v>
      </c>
      <c r="AA271" s="0" t="n">
        <v>-13435049</v>
      </c>
      <c r="AB271" s="0" t="n">
        <v>-11050841</v>
      </c>
      <c r="AC271" s="0" t="n">
        <v>0</v>
      </c>
      <c r="AD271" s="0" t="n">
        <v>-6.56461191767457</v>
      </c>
    </row>
    <row r="272" customFormat="false" ht="14.5" hidden="false" customHeight="false" outlineLevel="0" collapsed="false">
      <c r="A272" s="0" t="n">
        <v>244</v>
      </c>
      <c r="B272" s="0" t="s">
        <v>262</v>
      </c>
      <c r="C272" s="7" t="n">
        <v>4869345300</v>
      </c>
      <c r="D272" s="7" t="n">
        <v>19017754.462826</v>
      </c>
      <c r="E272" s="7" t="n">
        <v>1160321000</v>
      </c>
      <c r="F272" s="7" t="n">
        <v>16606398.7237678</v>
      </c>
      <c r="G272" s="7" t="n">
        <v>35624153</v>
      </c>
      <c r="H272" s="7" t="n">
        <v>60191203.3879145</v>
      </c>
      <c r="I272" s="17" t="n">
        <v>0.591849821815538</v>
      </c>
      <c r="J272" s="7" t="n">
        <v>49657743</v>
      </c>
      <c r="K272" s="7" t="n">
        <v>35624153</v>
      </c>
      <c r="L272" s="17" t="n">
        <v>59.18</v>
      </c>
      <c r="N272" s="7" t="n">
        <v>29524145</v>
      </c>
      <c r="O272" s="17" t="n">
        <v>0.034</v>
      </c>
      <c r="P272" s="7" t="n">
        <v>30527966</v>
      </c>
      <c r="Q272" s="17" t="n">
        <v>50.7183180958458</v>
      </c>
      <c r="R272" s="17" t="n">
        <v>8.46168190415419</v>
      </c>
      <c r="S272" s="17" t="n">
        <v>0.02</v>
      </c>
      <c r="T272" s="7" t="n">
        <v>590483</v>
      </c>
      <c r="U272" s="7" t="n">
        <v>0</v>
      </c>
      <c r="V272" s="7" t="n">
        <v>0</v>
      </c>
      <c r="W272" s="7" t="n">
        <v>0</v>
      </c>
      <c r="X272" s="7" t="n">
        <v>31118449</v>
      </c>
      <c r="Y272" s="17" t="n">
        <v>51.6993302151658</v>
      </c>
      <c r="AA272" s="0" t="n">
        <v>-5096187</v>
      </c>
      <c r="AB272" s="0" t="n">
        <v>-4505704</v>
      </c>
      <c r="AC272" s="0" t="n">
        <v>0</v>
      </c>
      <c r="AD272" s="0" t="n">
        <v>-7.48066978483418</v>
      </c>
    </row>
    <row r="273" customFormat="false" ht="14.5" hidden="false" customHeight="false" outlineLevel="0" collapsed="false">
      <c r="A273" s="0" t="n">
        <v>245</v>
      </c>
      <c r="B273" s="0" t="s">
        <v>263</v>
      </c>
      <c r="C273" s="7" t="n">
        <v>2735332900</v>
      </c>
      <c r="D273" s="7" t="n">
        <v>10683138.3402385</v>
      </c>
      <c r="E273" s="7" t="n">
        <v>753244000</v>
      </c>
      <c r="F273" s="7" t="n">
        <v>10780353.195612</v>
      </c>
      <c r="G273" s="7" t="n">
        <v>21463492</v>
      </c>
      <c r="H273" s="7" t="n">
        <v>33423479.0299863</v>
      </c>
      <c r="I273" s="17" t="n">
        <v>0.642168099279664</v>
      </c>
      <c r="J273" s="7" t="n">
        <v>27574370</v>
      </c>
      <c r="K273" s="7" t="n">
        <v>21463492</v>
      </c>
      <c r="L273" s="17" t="n">
        <v>64.22</v>
      </c>
      <c r="N273" s="7" t="n">
        <v>18916571</v>
      </c>
      <c r="O273" s="17" t="n">
        <v>0.0411</v>
      </c>
      <c r="P273" s="7" t="n">
        <v>19694042</v>
      </c>
      <c r="Q273" s="17" t="n">
        <v>58.9227769566754</v>
      </c>
      <c r="R273" s="17" t="n">
        <v>5.29722304332456</v>
      </c>
      <c r="S273" s="17" t="n">
        <v>0.01</v>
      </c>
      <c r="T273" s="7" t="n">
        <v>189166</v>
      </c>
      <c r="U273" s="7" t="n">
        <v>0</v>
      </c>
      <c r="V273" s="7" t="n">
        <v>0</v>
      </c>
      <c r="W273" s="7" t="n">
        <v>0</v>
      </c>
      <c r="X273" s="7" t="n">
        <v>19883208</v>
      </c>
      <c r="Y273" s="17" t="n">
        <v>59.4887443708704</v>
      </c>
      <c r="AA273" s="0" t="n">
        <v>-1769450</v>
      </c>
      <c r="AB273" s="0" t="n">
        <v>-1580284</v>
      </c>
      <c r="AC273" s="0" t="n">
        <v>0</v>
      </c>
      <c r="AD273" s="0" t="n">
        <v>-4.73125562912963</v>
      </c>
    </row>
    <row r="274" customFormat="false" ht="14.5" hidden="false" customHeight="false" outlineLevel="0" collapsed="false">
      <c r="A274" s="0" t="n">
        <v>246</v>
      </c>
      <c r="B274" s="0" t="s">
        <v>264</v>
      </c>
      <c r="C274" s="7" t="n">
        <v>6543953300</v>
      </c>
      <c r="D274" s="7" t="n">
        <v>25558117.0379517</v>
      </c>
      <c r="E274" s="7" t="n">
        <v>2120815000</v>
      </c>
      <c r="F274" s="7" t="n">
        <v>30352893.3022393</v>
      </c>
      <c r="G274" s="7" t="n">
        <v>55911010</v>
      </c>
      <c r="H274" s="7" t="n">
        <v>47895950.0586486</v>
      </c>
      <c r="I274" s="17" t="n">
        <v>1.16734316641672</v>
      </c>
      <c r="J274" s="7" t="n">
        <v>39514159</v>
      </c>
      <c r="K274" s="7" t="n">
        <v>39514159</v>
      </c>
      <c r="L274" s="17" t="n">
        <v>82.5</v>
      </c>
      <c r="N274" s="7" t="n">
        <v>37861804</v>
      </c>
      <c r="O274" s="17" t="n">
        <v>0.0489</v>
      </c>
      <c r="P274" s="7" t="n">
        <v>39713246</v>
      </c>
      <c r="Q274" s="17" t="n">
        <v>82.9156660456075</v>
      </c>
      <c r="R274" s="17" t="n">
        <v>0</v>
      </c>
      <c r="S274" s="17" t="n">
        <v>0</v>
      </c>
      <c r="T274" s="7" t="n">
        <v>0</v>
      </c>
      <c r="U274" s="7" t="n">
        <v>199087</v>
      </c>
      <c r="V274" s="7" t="n">
        <v>199087</v>
      </c>
      <c r="W274" s="7" t="n">
        <v>0</v>
      </c>
      <c r="X274" s="7" t="n">
        <v>39514159</v>
      </c>
      <c r="Y274" s="17" t="n">
        <v>82.5000004209435</v>
      </c>
      <c r="AA274" s="0" t="n">
        <v>0</v>
      </c>
      <c r="AB274" s="0" t="n">
        <v>0</v>
      </c>
      <c r="AC274" s="0" t="n">
        <v>0</v>
      </c>
      <c r="AD274" s="0" t="n">
        <v>4.20943536028062E-007</v>
      </c>
    </row>
    <row r="275" customFormat="false" ht="14.5" hidden="false" customHeight="false" outlineLevel="0" collapsed="false">
      <c r="A275" s="0" t="n">
        <v>247</v>
      </c>
      <c r="B275" s="0" t="s">
        <v>265</v>
      </c>
      <c r="C275" s="7" t="n">
        <v>2389985700</v>
      </c>
      <c r="D275" s="7" t="n">
        <v>9334347.51736859</v>
      </c>
      <c r="E275" s="7" t="n">
        <v>723201000</v>
      </c>
      <c r="F275" s="7" t="n">
        <v>10350380.7682767</v>
      </c>
      <c r="G275" s="7" t="n">
        <v>19684728</v>
      </c>
      <c r="H275" s="7" t="n">
        <v>21323569.5175771</v>
      </c>
      <c r="I275" s="17" t="n">
        <v>0.923144128555673</v>
      </c>
      <c r="J275" s="7" t="n">
        <v>17591945</v>
      </c>
      <c r="K275" s="7" t="n">
        <v>17591945</v>
      </c>
      <c r="L275" s="17" t="n">
        <v>82.5</v>
      </c>
      <c r="N275" s="7" t="n">
        <v>16839351</v>
      </c>
      <c r="O275" s="17" t="n">
        <v>0.058</v>
      </c>
      <c r="P275" s="7" t="n">
        <v>17816033</v>
      </c>
      <c r="Q275" s="17" t="n">
        <v>83.5508941657925</v>
      </c>
      <c r="R275" s="17" t="n">
        <v>0</v>
      </c>
      <c r="S275" s="17" t="n">
        <v>0</v>
      </c>
      <c r="T275" s="7" t="n">
        <v>0</v>
      </c>
      <c r="U275" s="7" t="n">
        <v>224088</v>
      </c>
      <c r="V275" s="7" t="n">
        <v>224088</v>
      </c>
      <c r="W275" s="7" t="n">
        <v>0</v>
      </c>
      <c r="X275" s="7" t="n">
        <v>17591945</v>
      </c>
      <c r="Y275" s="17" t="n">
        <v>82.5000006940626</v>
      </c>
      <c r="AA275" s="0" t="n">
        <v>0</v>
      </c>
      <c r="AB275" s="0" t="n">
        <v>0</v>
      </c>
      <c r="AC275" s="0" t="n">
        <v>0</v>
      </c>
      <c r="AD275" s="0" t="n">
        <v>6.94062592287992E-007</v>
      </c>
    </row>
    <row r="276" customFormat="false" ht="14.5" hidden="false" customHeight="false" outlineLevel="0" collapsed="false">
      <c r="A276" s="0" t="n">
        <v>248</v>
      </c>
      <c r="B276" s="0" t="s">
        <v>266</v>
      </c>
      <c r="C276" s="7" t="n">
        <v>9389475300</v>
      </c>
      <c r="D276" s="7" t="n">
        <v>36671610.8200768</v>
      </c>
      <c r="E276" s="7" t="n">
        <v>1767210000</v>
      </c>
      <c r="F276" s="7" t="n">
        <v>25292133.7187121</v>
      </c>
      <c r="G276" s="7" t="n">
        <v>61963745</v>
      </c>
      <c r="H276" s="7" t="n">
        <v>157271350.796007</v>
      </c>
      <c r="I276" s="17" t="n">
        <v>0.39399257834551</v>
      </c>
      <c r="J276" s="7" t="n">
        <v>129748864</v>
      </c>
      <c r="K276" s="7" t="n">
        <v>61963745</v>
      </c>
      <c r="L276" s="17" t="n">
        <v>39.4</v>
      </c>
      <c r="N276" s="7" t="n">
        <v>46384194</v>
      </c>
      <c r="O276" s="17" t="n">
        <v>0.0716</v>
      </c>
      <c r="P276" s="7" t="n">
        <v>49705302</v>
      </c>
      <c r="Q276" s="17" t="n">
        <v>31.6048038936675</v>
      </c>
      <c r="R276" s="17" t="n">
        <v>7.79519610633246</v>
      </c>
      <c r="S276" s="17" t="n">
        <v>0.02</v>
      </c>
      <c r="T276" s="7" t="n">
        <v>927684</v>
      </c>
      <c r="U276" s="7" t="n">
        <v>0</v>
      </c>
      <c r="V276" s="7" t="n">
        <v>0</v>
      </c>
      <c r="W276" s="7" t="n">
        <v>0</v>
      </c>
      <c r="X276" s="7" t="n">
        <v>50632986</v>
      </c>
      <c r="Y276" s="17" t="n">
        <v>32.1946659348496</v>
      </c>
      <c r="AA276" s="0" t="n">
        <v>-12258443</v>
      </c>
      <c r="AB276" s="0" t="n">
        <v>-11330759</v>
      </c>
      <c r="AC276" s="0" t="n">
        <v>0</v>
      </c>
      <c r="AD276" s="0" t="n">
        <v>-7.20533406515035</v>
      </c>
    </row>
    <row r="277" customFormat="false" ht="14.5" hidden="false" customHeight="false" outlineLevel="0" collapsed="false">
      <c r="A277" s="0" t="n">
        <v>249</v>
      </c>
      <c r="B277" s="0" t="s">
        <v>267</v>
      </c>
      <c r="C277" s="7" t="n">
        <v>507363800</v>
      </c>
      <c r="D277" s="7" t="n">
        <v>1981564.1687449</v>
      </c>
      <c r="E277" s="7" t="n">
        <v>82471000</v>
      </c>
      <c r="F277" s="7" t="n">
        <v>1180316.74782052</v>
      </c>
      <c r="G277" s="7" t="n">
        <v>3161881</v>
      </c>
      <c r="H277" s="7" t="n">
        <v>1660447.39</v>
      </c>
      <c r="I277" s="17" t="n">
        <v>1.90423437625446</v>
      </c>
      <c r="J277" s="7" t="n">
        <v>1369869</v>
      </c>
      <c r="K277" s="7" t="n">
        <v>1369869</v>
      </c>
      <c r="L277" s="17" t="n">
        <v>82.5</v>
      </c>
      <c r="N277" s="7" t="n">
        <v>1364099</v>
      </c>
      <c r="O277" s="17" t="n">
        <v>0.0309</v>
      </c>
      <c r="P277" s="7" t="n">
        <v>1406250</v>
      </c>
      <c r="Q277" s="17" t="n">
        <v>84.6910301686824</v>
      </c>
      <c r="R277" s="17" t="n">
        <v>0</v>
      </c>
      <c r="S277" s="17" t="n">
        <v>0</v>
      </c>
      <c r="T277" s="7" t="n">
        <v>0</v>
      </c>
      <c r="U277" s="7" t="n">
        <v>36381</v>
      </c>
      <c r="V277" s="7" t="n">
        <v>36381</v>
      </c>
      <c r="W277" s="7" t="n">
        <v>0</v>
      </c>
      <c r="X277" s="7" t="n">
        <v>1369869</v>
      </c>
      <c r="Y277" s="17" t="n">
        <v>82.4999941732571</v>
      </c>
      <c r="AA277" s="0" t="n">
        <v>0</v>
      </c>
      <c r="AB277" s="0" t="n">
        <v>0</v>
      </c>
      <c r="AC277" s="0" t="n">
        <v>0</v>
      </c>
      <c r="AD277" s="0" t="n">
        <v>-5.82674286420115E-006</v>
      </c>
    </row>
    <row r="278" customFormat="false" ht="14.5" hidden="false" customHeight="false" outlineLevel="0" collapsed="false">
      <c r="A278" s="0" t="n">
        <v>250</v>
      </c>
      <c r="B278" s="0" t="s">
        <v>268</v>
      </c>
      <c r="C278" s="7" t="n">
        <v>1249707700</v>
      </c>
      <c r="D278" s="7" t="n">
        <v>4880868.52023065</v>
      </c>
      <c r="E278" s="7" t="n">
        <v>307271000</v>
      </c>
      <c r="F278" s="7" t="n">
        <v>4397631.98481356</v>
      </c>
      <c r="G278" s="7" t="n">
        <v>9278501</v>
      </c>
      <c r="H278" s="7" t="n">
        <v>12600651.5046027</v>
      </c>
      <c r="I278" s="17" t="n">
        <v>0.736350893968522</v>
      </c>
      <c r="J278" s="7" t="n">
        <v>10395537</v>
      </c>
      <c r="K278" s="7" t="n">
        <v>9278501</v>
      </c>
      <c r="L278" s="17" t="n">
        <v>73.64</v>
      </c>
      <c r="N278" s="7" t="n">
        <v>7784107</v>
      </c>
      <c r="O278" s="17" t="n">
        <v>0.0505</v>
      </c>
      <c r="P278" s="7" t="n">
        <v>8177204</v>
      </c>
      <c r="Q278" s="17" t="n">
        <v>64.8950889326086</v>
      </c>
      <c r="R278" s="17" t="n">
        <v>8.74491106739141</v>
      </c>
      <c r="S278" s="17" t="n">
        <v>0.02</v>
      </c>
      <c r="T278" s="7" t="n">
        <v>155682</v>
      </c>
      <c r="U278" s="7" t="n">
        <v>0</v>
      </c>
      <c r="V278" s="7" t="n">
        <v>0</v>
      </c>
      <c r="W278" s="7" t="n">
        <v>0</v>
      </c>
      <c r="X278" s="7" t="n">
        <v>8332886</v>
      </c>
      <c r="Y278" s="17" t="n">
        <v>66.1305964771441</v>
      </c>
      <c r="AA278" s="0" t="n">
        <v>-1101297</v>
      </c>
      <c r="AB278" s="0" t="n">
        <v>-945615</v>
      </c>
      <c r="AC278" s="0" t="n">
        <v>0</v>
      </c>
      <c r="AD278" s="0" t="n">
        <v>-7.50940352285586</v>
      </c>
    </row>
    <row r="279" customFormat="false" ht="14.5" hidden="false" customHeight="false" outlineLevel="0" collapsed="false">
      <c r="A279" s="0" t="n">
        <v>251</v>
      </c>
      <c r="B279" s="0" t="s">
        <v>269</v>
      </c>
      <c r="C279" s="7" t="n">
        <v>2667214100</v>
      </c>
      <c r="D279" s="7" t="n">
        <v>10417093.0029521</v>
      </c>
      <c r="E279" s="7" t="n">
        <v>636847000</v>
      </c>
      <c r="F279" s="7" t="n">
        <v>9114490.91073535</v>
      </c>
      <c r="G279" s="7" t="n">
        <v>19531584</v>
      </c>
      <c r="H279" s="7" t="n">
        <v>38566690.4381351</v>
      </c>
      <c r="I279" s="17" t="n">
        <v>0.506436610922854</v>
      </c>
      <c r="J279" s="7" t="n">
        <v>31817520</v>
      </c>
      <c r="K279" s="7" t="n">
        <v>19531584</v>
      </c>
      <c r="L279" s="17" t="n">
        <v>50.64</v>
      </c>
      <c r="N279" s="7" t="n">
        <v>17636587</v>
      </c>
      <c r="O279" s="17" t="n">
        <v>0.0386</v>
      </c>
      <c r="P279" s="7" t="n">
        <v>18317359</v>
      </c>
      <c r="Q279" s="17" t="n">
        <v>47.4952836033024</v>
      </c>
      <c r="R279" s="17" t="n">
        <v>3.14471639669758</v>
      </c>
      <c r="S279" s="17" t="n">
        <v>0.01</v>
      </c>
      <c r="T279" s="7" t="n">
        <v>176366</v>
      </c>
      <c r="U279" s="7" t="n">
        <v>0</v>
      </c>
      <c r="V279" s="7" t="n">
        <v>0</v>
      </c>
      <c r="W279" s="7" t="n">
        <v>0</v>
      </c>
      <c r="X279" s="7" t="n">
        <v>18493725</v>
      </c>
      <c r="Y279" s="17" t="n">
        <v>47.9525849636121</v>
      </c>
      <c r="AA279" s="0" t="n">
        <v>-1214225</v>
      </c>
      <c r="AB279" s="0" t="n">
        <v>-1037859</v>
      </c>
      <c r="AC279" s="0" t="n">
        <v>0</v>
      </c>
      <c r="AD279" s="0" t="n">
        <v>-2.68741503638795</v>
      </c>
    </row>
    <row r="280" customFormat="false" ht="14.5" hidden="false" customHeight="false" outlineLevel="0" collapsed="false">
      <c r="A280" s="0" t="n">
        <v>252</v>
      </c>
      <c r="B280" s="0" t="s">
        <v>270</v>
      </c>
      <c r="C280" s="7" t="n">
        <v>2710915200</v>
      </c>
      <c r="D280" s="7" t="n">
        <v>10587772.3732476</v>
      </c>
      <c r="E280" s="7" t="n">
        <v>482365000</v>
      </c>
      <c r="F280" s="7" t="n">
        <v>6903559.89453802</v>
      </c>
      <c r="G280" s="7" t="n">
        <v>17491332</v>
      </c>
      <c r="H280" s="7" t="n">
        <v>7955448.6653712</v>
      </c>
      <c r="I280" s="17" t="n">
        <v>2.19866065834061</v>
      </c>
      <c r="J280" s="7" t="n">
        <v>6563245</v>
      </c>
      <c r="K280" s="7" t="n">
        <v>6563245</v>
      </c>
      <c r="L280" s="17" t="n">
        <v>82.5</v>
      </c>
      <c r="N280" s="7" t="n">
        <v>6902130</v>
      </c>
      <c r="O280" s="17" t="n">
        <v>0.0506</v>
      </c>
      <c r="P280" s="7" t="n">
        <v>7251378</v>
      </c>
      <c r="Q280" s="17" t="n">
        <v>91.1498308268155</v>
      </c>
      <c r="R280" s="17" t="n">
        <v>0</v>
      </c>
      <c r="S280" s="17" t="n">
        <v>0</v>
      </c>
      <c r="T280" s="7" t="n">
        <v>0</v>
      </c>
      <c r="U280" s="7" t="n">
        <v>688133</v>
      </c>
      <c r="V280" s="7" t="n">
        <v>688133</v>
      </c>
      <c r="W280" s="7" t="n">
        <v>0</v>
      </c>
      <c r="X280" s="7" t="n">
        <v>6563245</v>
      </c>
      <c r="Y280" s="17" t="n">
        <v>82.4999981279342</v>
      </c>
      <c r="AA280" s="0" t="n">
        <v>0</v>
      </c>
      <c r="AB280" s="0" t="n">
        <v>0</v>
      </c>
      <c r="AC280" s="0" t="n">
        <v>0</v>
      </c>
      <c r="AD280" s="0" t="n">
        <v>-1.87206583746047E-006</v>
      </c>
    </row>
    <row r="281" customFormat="false" ht="14.5" hidden="false" customHeight="false" outlineLevel="0" collapsed="false">
      <c r="A281" s="0" t="n">
        <v>253</v>
      </c>
      <c r="B281" s="0" t="s">
        <v>271</v>
      </c>
      <c r="C281" s="7" t="n">
        <v>539813700</v>
      </c>
      <c r="D281" s="7" t="n">
        <v>2108300.76114537</v>
      </c>
      <c r="E281" s="7" t="n">
        <v>14934000</v>
      </c>
      <c r="F281" s="7" t="n">
        <v>213733.922372127</v>
      </c>
      <c r="G281" s="7" t="n">
        <v>2322035</v>
      </c>
      <c r="H281" s="7" t="n">
        <v>784243.28</v>
      </c>
      <c r="I281" s="17" t="n">
        <v>2.9608605635741</v>
      </c>
      <c r="J281" s="7" t="n">
        <v>647001</v>
      </c>
      <c r="K281" s="7" t="n">
        <v>647001</v>
      </c>
      <c r="L281" s="17" t="n">
        <v>82.5</v>
      </c>
      <c r="N281" s="7" t="n">
        <v>619878</v>
      </c>
      <c r="O281" s="17" t="n">
        <v>0.064</v>
      </c>
      <c r="P281" s="7" t="n">
        <v>659550</v>
      </c>
      <c r="Q281" s="17" t="n">
        <v>84.1001787098514</v>
      </c>
      <c r="R281" s="17" t="n">
        <v>0</v>
      </c>
      <c r="S281" s="17" t="n">
        <v>0</v>
      </c>
      <c r="T281" s="7" t="n">
        <v>0</v>
      </c>
      <c r="U281" s="7" t="n">
        <v>12549</v>
      </c>
      <c r="V281" s="7" t="n">
        <v>12549</v>
      </c>
      <c r="W281" s="7" t="n">
        <v>0</v>
      </c>
      <c r="X281" s="7" t="n">
        <v>647001</v>
      </c>
      <c r="Y281" s="17" t="n">
        <v>82.5000374883671</v>
      </c>
      <c r="AA281" s="0" t="n">
        <v>0</v>
      </c>
      <c r="AB281" s="0" t="n">
        <v>0</v>
      </c>
      <c r="AC281" s="0" t="n">
        <v>0</v>
      </c>
      <c r="AD281" s="0" t="n">
        <v>3.74883671270254E-005</v>
      </c>
    </row>
    <row r="282" customFormat="false" ht="14.5" hidden="false" customHeight="false" outlineLevel="0" collapsed="false">
      <c r="A282" s="0" t="n">
        <v>254</v>
      </c>
      <c r="B282" s="0" t="s">
        <v>272</v>
      </c>
      <c r="C282" s="7" t="n">
        <v>1360711500</v>
      </c>
      <c r="D282" s="7" t="n">
        <v>5314405.86103921</v>
      </c>
      <c r="E282" s="7" t="n">
        <v>375487000</v>
      </c>
      <c r="F282" s="7" t="n">
        <v>5373932.59071533</v>
      </c>
      <c r="G282" s="7" t="n">
        <v>10688338</v>
      </c>
      <c r="H282" s="7" t="n">
        <v>10407446.4121527</v>
      </c>
      <c r="I282" s="17" t="n">
        <v>1.02698948202311</v>
      </c>
      <c r="J282" s="7" t="n">
        <v>8586143</v>
      </c>
      <c r="K282" s="7" t="n">
        <v>8586143</v>
      </c>
      <c r="L282" s="17" t="n">
        <v>82.5</v>
      </c>
      <c r="N282" s="7" t="n">
        <v>7732886</v>
      </c>
      <c r="O282" s="17" t="n">
        <v>0.0412</v>
      </c>
      <c r="P282" s="7" t="n">
        <v>8051481</v>
      </c>
      <c r="Q282" s="17" t="n">
        <v>77.3626947586138</v>
      </c>
      <c r="R282" s="17" t="n">
        <v>5.13730524138622</v>
      </c>
      <c r="S282" s="17" t="n">
        <v>0.01</v>
      </c>
      <c r="T282" s="7" t="n">
        <v>77329</v>
      </c>
      <c r="U282" s="7" t="n">
        <v>0</v>
      </c>
      <c r="V282" s="7" t="n">
        <v>0</v>
      </c>
      <c r="W282" s="7" t="n">
        <v>0</v>
      </c>
      <c r="X282" s="7" t="n">
        <v>8128810</v>
      </c>
      <c r="Y282" s="17" t="n">
        <v>78.1057108351578</v>
      </c>
      <c r="AA282" s="0" t="n">
        <v>-534662</v>
      </c>
      <c r="AB282" s="0" t="n">
        <v>-457333</v>
      </c>
      <c r="AC282" s="0" t="n">
        <v>0</v>
      </c>
      <c r="AD282" s="0" t="n">
        <v>-4.39428916484218</v>
      </c>
    </row>
    <row r="283" customFormat="false" ht="14.5" hidden="false" customHeight="false" outlineLevel="0" collapsed="false">
      <c r="A283" s="0" t="n">
        <v>255</v>
      </c>
      <c r="B283" s="0" t="s">
        <v>273</v>
      </c>
      <c r="C283" s="7" t="n">
        <v>173106900</v>
      </c>
      <c r="D283" s="7" t="n">
        <v>676087.711426212</v>
      </c>
      <c r="E283" s="7" t="n">
        <v>37799000</v>
      </c>
      <c r="F283" s="7" t="n">
        <v>540975.527771797</v>
      </c>
      <c r="G283" s="7" t="n">
        <v>1217063</v>
      </c>
      <c r="H283" s="7" t="n">
        <v>2111166.04359899</v>
      </c>
      <c r="I283" s="17" t="n">
        <v>0.576488525708391</v>
      </c>
      <c r="J283" s="7" t="n">
        <v>1741712</v>
      </c>
      <c r="K283" s="7" t="n">
        <v>1217063</v>
      </c>
      <c r="L283" s="17" t="n">
        <v>57.65</v>
      </c>
      <c r="N283" s="7" t="n">
        <v>715490</v>
      </c>
      <c r="O283" s="17" t="n">
        <v>0.0389</v>
      </c>
      <c r="P283" s="7" t="n">
        <v>743323</v>
      </c>
      <c r="Q283" s="17" t="n">
        <v>35.2091206778234</v>
      </c>
      <c r="R283" s="17" t="n">
        <v>22.4408793221765</v>
      </c>
      <c r="S283" s="17" t="n">
        <v>0.02</v>
      </c>
      <c r="T283" s="7" t="n">
        <v>14310</v>
      </c>
      <c r="U283" s="7" t="n">
        <v>0</v>
      </c>
      <c r="V283" s="7" t="n">
        <v>0</v>
      </c>
      <c r="W283" s="7" t="n">
        <v>0</v>
      </c>
      <c r="X283" s="7" t="n">
        <v>757633</v>
      </c>
      <c r="Y283" s="17" t="n">
        <v>35.8869451456519</v>
      </c>
      <c r="AA283" s="0" t="n">
        <v>-473740</v>
      </c>
      <c r="AB283" s="0" t="n">
        <v>-459430</v>
      </c>
      <c r="AC283" s="0" t="n">
        <v>0</v>
      </c>
      <c r="AD283" s="0" t="n">
        <v>-21.7630548543481</v>
      </c>
    </row>
    <row r="284" customFormat="false" ht="14.5" hidden="false" customHeight="false" outlineLevel="0" collapsed="false">
      <c r="A284" s="0" t="n">
        <v>256</v>
      </c>
      <c r="B284" s="0" t="s">
        <v>274</v>
      </c>
      <c r="C284" s="7" t="n">
        <v>189182200</v>
      </c>
      <c r="D284" s="7" t="n">
        <v>738871.533373747</v>
      </c>
      <c r="E284" s="7" t="n">
        <v>60372000</v>
      </c>
      <c r="F284" s="7" t="n">
        <v>864038.058219501</v>
      </c>
      <c r="G284" s="7" t="n">
        <v>1602910</v>
      </c>
      <c r="H284" s="7" t="n">
        <v>3504905.47271334</v>
      </c>
      <c r="I284" s="17" t="n">
        <v>0.457333303987539</v>
      </c>
      <c r="J284" s="7" t="n">
        <v>2891547</v>
      </c>
      <c r="K284" s="7" t="n">
        <v>1602910</v>
      </c>
      <c r="L284" s="17" t="n">
        <v>45.73</v>
      </c>
      <c r="N284" s="7" t="n">
        <v>1321630</v>
      </c>
      <c r="O284" s="17" t="n">
        <v>0.0429</v>
      </c>
      <c r="P284" s="7" t="n">
        <v>1378328</v>
      </c>
      <c r="Q284" s="17" t="n">
        <v>39.3256825535143</v>
      </c>
      <c r="R284" s="17" t="n">
        <v>6.40431744648567</v>
      </c>
      <c r="S284" s="17" t="n">
        <v>0.01</v>
      </c>
      <c r="T284" s="7" t="n">
        <v>13216</v>
      </c>
      <c r="U284" s="7" t="n">
        <v>0</v>
      </c>
      <c r="V284" s="7" t="n">
        <v>0</v>
      </c>
      <c r="W284" s="7" t="n">
        <v>0</v>
      </c>
      <c r="X284" s="7" t="n">
        <v>1391544</v>
      </c>
      <c r="Y284" s="17" t="n">
        <v>39.7027540637987</v>
      </c>
      <c r="AA284" s="0" t="n">
        <v>-224582</v>
      </c>
      <c r="AB284" s="0" t="n">
        <v>-211366</v>
      </c>
      <c r="AC284" s="0" t="n">
        <v>0</v>
      </c>
      <c r="AD284" s="0" t="n">
        <v>-6.02724593620129</v>
      </c>
    </row>
    <row r="285" customFormat="false" ht="14.5" hidden="false" customHeight="false" outlineLevel="0" collapsed="false">
      <c r="A285" s="0" t="n">
        <v>257</v>
      </c>
      <c r="B285" s="0" t="s">
        <v>275</v>
      </c>
      <c r="C285" s="7" t="n">
        <v>1250864000</v>
      </c>
      <c r="D285" s="7" t="n">
        <v>4885384.57488082</v>
      </c>
      <c r="E285" s="7" t="n">
        <v>434549000</v>
      </c>
      <c r="F285" s="7" t="n">
        <v>6219222.05925306</v>
      </c>
      <c r="G285" s="7" t="n">
        <v>11104607</v>
      </c>
      <c r="H285" s="7" t="n">
        <v>22331499.77541</v>
      </c>
      <c r="I285" s="17" t="n">
        <v>0.497262033973539</v>
      </c>
      <c r="J285" s="7" t="n">
        <v>18423487</v>
      </c>
      <c r="K285" s="7" t="n">
        <v>11104607</v>
      </c>
      <c r="L285" s="17" t="n">
        <v>49.73</v>
      </c>
      <c r="N285" s="7" t="n">
        <v>9214982</v>
      </c>
      <c r="O285" s="17" t="n">
        <v>0.0548</v>
      </c>
      <c r="P285" s="7" t="n">
        <v>9719963</v>
      </c>
      <c r="Q285" s="17" t="n">
        <v>43.5257958388581</v>
      </c>
      <c r="R285" s="17" t="n">
        <v>6.20420416114194</v>
      </c>
      <c r="S285" s="17" t="n">
        <v>0.01</v>
      </c>
      <c r="T285" s="7" t="n">
        <v>92150</v>
      </c>
      <c r="U285" s="7" t="n">
        <v>0</v>
      </c>
      <c r="V285" s="7" t="n">
        <v>0</v>
      </c>
      <c r="W285" s="7" t="n">
        <v>0</v>
      </c>
      <c r="X285" s="7" t="n">
        <v>9812113</v>
      </c>
      <c r="Y285" s="17" t="n">
        <v>43.9384416572167</v>
      </c>
      <c r="AA285" s="0" t="n">
        <v>-1384644</v>
      </c>
      <c r="AB285" s="0" t="n">
        <v>-1292494</v>
      </c>
      <c r="AC285" s="0" t="n">
        <v>0</v>
      </c>
      <c r="AD285" s="0" t="n">
        <v>-5.79155834278329</v>
      </c>
    </row>
    <row r="286" customFormat="false" ht="14.5" hidden="false" customHeight="false" outlineLevel="0" collapsed="false">
      <c r="A286" s="0" t="n">
        <v>258</v>
      </c>
      <c r="B286" s="0" t="s">
        <v>276</v>
      </c>
      <c r="C286" s="7" t="n">
        <v>7783083000</v>
      </c>
      <c r="D286" s="7" t="n">
        <v>30397672.0356627</v>
      </c>
      <c r="E286" s="7" t="n">
        <v>1770413000</v>
      </c>
      <c r="F286" s="7" t="n">
        <v>25337974.736079</v>
      </c>
      <c r="G286" s="7" t="n">
        <v>55735647</v>
      </c>
      <c r="H286" s="7" t="n">
        <v>78620937.6560305</v>
      </c>
      <c r="I286" s="17" t="n">
        <v>0.70891608090259</v>
      </c>
      <c r="J286" s="7" t="n">
        <v>64862274</v>
      </c>
      <c r="K286" s="7" t="n">
        <v>55735647</v>
      </c>
      <c r="L286" s="17" t="n">
        <v>70.89</v>
      </c>
      <c r="N286" s="7" t="n">
        <v>44719657</v>
      </c>
      <c r="O286" s="17" t="n">
        <v>0.045</v>
      </c>
      <c r="P286" s="7" t="n">
        <v>46732042</v>
      </c>
      <c r="Q286" s="17" t="n">
        <v>59.439690486082</v>
      </c>
      <c r="R286" s="17" t="n">
        <v>11.450309513918</v>
      </c>
      <c r="S286" s="17" t="n">
        <v>0.02</v>
      </c>
      <c r="T286" s="7" t="n">
        <v>894393</v>
      </c>
      <c r="U286" s="7" t="n">
        <v>0</v>
      </c>
      <c r="V286" s="7" t="n">
        <v>0</v>
      </c>
      <c r="W286" s="7" t="n">
        <v>0</v>
      </c>
      <c r="X286" s="7" t="n">
        <v>47626435</v>
      </c>
      <c r="Y286" s="17" t="n">
        <v>60.5772920292142</v>
      </c>
      <c r="AA286" s="0" t="n">
        <v>-9003605</v>
      </c>
      <c r="AB286" s="0" t="n">
        <v>-8109212</v>
      </c>
      <c r="AC286" s="0" t="n">
        <v>0</v>
      </c>
      <c r="AD286" s="0" t="n">
        <v>-10.3127079707859</v>
      </c>
    </row>
    <row r="287" customFormat="false" ht="14.5" hidden="false" customHeight="false" outlineLevel="0" collapsed="false">
      <c r="A287" s="0" t="n">
        <v>259</v>
      </c>
      <c r="B287" s="0" t="s">
        <v>277</v>
      </c>
      <c r="C287" s="7" t="n">
        <v>2258891500</v>
      </c>
      <c r="D287" s="7" t="n">
        <v>8822344.9475158</v>
      </c>
      <c r="E287" s="7" t="n">
        <v>384208000</v>
      </c>
      <c r="F287" s="7" t="n">
        <v>5498746.67515401</v>
      </c>
      <c r="G287" s="7" t="n">
        <v>14321092</v>
      </c>
      <c r="H287" s="7" t="n">
        <v>12787169.4894384</v>
      </c>
      <c r="I287" s="17" t="n">
        <v>1.1199579400139</v>
      </c>
      <c r="J287" s="7" t="n">
        <v>10549415</v>
      </c>
      <c r="K287" s="7" t="n">
        <v>10549415</v>
      </c>
      <c r="L287" s="17" t="n">
        <v>82.5</v>
      </c>
      <c r="N287" s="7" t="n">
        <v>9780389</v>
      </c>
      <c r="O287" s="17" t="n">
        <v>0.0383</v>
      </c>
      <c r="P287" s="7" t="n">
        <v>10154978</v>
      </c>
      <c r="Q287" s="17" t="n">
        <v>79.4153702927574</v>
      </c>
      <c r="R287" s="17" t="n">
        <v>3.08462970724263</v>
      </c>
      <c r="S287" s="17" t="n">
        <v>0.01</v>
      </c>
      <c r="T287" s="7" t="n">
        <v>97804</v>
      </c>
      <c r="U287" s="7" t="n">
        <v>0</v>
      </c>
      <c r="V287" s="7" t="n">
        <v>0</v>
      </c>
      <c r="W287" s="7" t="n">
        <v>0</v>
      </c>
      <c r="X287" s="7" t="n">
        <v>10252782</v>
      </c>
      <c r="Y287" s="17" t="n">
        <v>80.1802307263411</v>
      </c>
      <c r="AA287" s="0" t="n">
        <v>-394437</v>
      </c>
      <c r="AB287" s="0" t="n">
        <v>-296633</v>
      </c>
      <c r="AC287" s="0" t="n">
        <v>0</v>
      </c>
      <c r="AD287" s="0" t="n">
        <v>-2.31976927365893</v>
      </c>
    </row>
    <row r="288" customFormat="false" ht="14.5" hidden="false" customHeight="false" outlineLevel="0" collapsed="false">
      <c r="A288" s="0" t="n">
        <v>260</v>
      </c>
      <c r="B288" s="0" t="s">
        <v>278</v>
      </c>
      <c r="C288" s="7" t="n">
        <v>262006000</v>
      </c>
      <c r="D288" s="7" t="n">
        <v>1023292.75678749</v>
      </c>
      <c r="E288" s="7" t="n">
        <v>28970000</v>
      </c>
      <c r="F288" s="7" t="n">
        <v>414615.758076906</v>
      </c>
      <c r="G288" s="7" t="n">
        <v>1437909</v>
      </c>
      <c r="H288" s="7" t="n">
        <v>1371734.95039459</v>
      </c>
      <c r="I288" s="17" t="n">
        <v>1.04824113403714</v>
      </c>
      <c r="J288" s="7" t="n">
        <v>1131681</v>
      </c>
      <c r="K288" s="7" t="n">
        <v>1131681</v>
      </c>
      <c r="L288" s="17" t="n">
        <v>82.5</v>
      </c>
      <c r="N288" s="7" t="n">
        <v>907243</v>
      </c>
      <c r="O288" s="17" t="n">
        <v>0.0426</v>
      </c>
      <c r="P288" s="7" t="n">
        <v>945892</v>
      </c>
      <c r="Q288" s="17" t="n">
        <v>68.9558868298796</v>
      </c>
      <c r="R288" s="17" t="n">
        <v>13.5441131701204</v>
      </c>
      <c r="S288" s="17" t="n">
        <v>0.02</v>
      </c>
      <c r="T288" s="7" t="n">
        <v>18145</v>
      </c>
      <c r="U288" s="7" t="n">
        <v>0</v>
      </c>
      <c r="V288" s="7" t="n">
        <v>0</v>
      </c>
      <c r="W288" s="7" t="n">
        <v>0</v>
      </c>
      <c r="X288" s="7" t="n">
        <v>964037</v>
      </c>
      <c r="Y288" s="17" t="n">
        <v>70.2786642363152</v>
      </c>
      <c r="AA288" s="0" t="n">
        <v>-185789</v>
      </c>
      <c r="AB288" s="0" t="n">
        <v>-167644</v>
      </c>
      <c r="AC288" s="0" t="n">
        <v>0</v>
      </c>
      <c r="AD288" s="0" t="n">
        <v>-12.2213357636848</v>
      </c>
    </row>
    <row r="289" customFormat="false" ht="14.5" hidden="false" customHeight="false" outlineLevel="0" collapsed="false">
      <c r="A289" s="0" t="n">
        <v>261</v>
      </c>
      <c r="B289" s="0" t="s">
        <v>279</v>
      </c>
      <c r="C289" s="7" t="n">
        <v>5437055800</v>
      </c>
      <c r="D289" s="7" t="n">
        <v>21235009.1921155</v>
      </c>
      <c r="E289" s="7" t="n">
        <v>1189274000</v>
      </c>
      <c r="F289" s="7" t="n">
        <v>17020771.1795359</v>
      </c>
      <c r="G289" s="7" t="n">
        <v>38255780</v>
      </c>
      <c r="H289" s="7" t="n">
        <v>32810503.3157453</v>
      </c>
      <c r="I289" s="17" t="n">
        <v>1.16596138839606</v>
      </c>
      <c r="J289" s="7" t="n">
        <v>27068665</v>
      </c>
      <c r="K289" s="7" t="n">
        <v>27068665</v>
      </c>
      <c r="L289" s="17" t="n">
        <v>82.5</v>
      </c>
      <c r="N289" s="7" t="n">
        <v>26684634</v>
      </c>
      <c r="O289" s="17" t="n">
        <v>0.0357</v>
      </c>
      <c r="P289" s="7" t="n">
        <v>27637275</v>
      </c>
      <c r="Q289" s="17" t="n">
        <v>84.2330114050315</v>
      </c>
      <c r="R289" s="17" t="n">
        <v>0</v>
      </c>
      <c r="S289" s="17" t="n">
        <v>0</v>
      </c>
      <c r="T289" s="7" t="n">
        <v>0</v>
      </c>
      <c r="U289" s="7" t="n">
        <v>568610</v>
      </c>
      <c r="V289" s="7" t="n">
        <v>568610</v>
      </c>
      <c r="W289" s="7" t="n">
        <v>0</v>
      </c>
      <c r="X289" s="7" t="n">
        <v>27068665</v>
      </c>
      <c r="Y289" s="17" t="n">
        <v>82.4999992822728</v>
      </c>
      <c r="AA289" s="0" t="n">
        <v>0</v>
      </c>
      <c r="AB289" s="0" t="n">
        <v>0</v>
      </c>
      <c r="AC289" s="0" t="n">
        <v>0</v>
      </c>
      <c r="AD289" s="0" t="n">
        <v>-7.17727218102482E-007</v>
      </c>
    </row>
    <row r="290" customFormat="false" ht="14.5" hidden="false" customHeight="false" outlineLevel="0" collapsed="false">
      <c r="A290" s="0" t="n">
        <v>262</v>
      </c>
      <c r="B290" s="0" t="s">
        <v>280</v>
      </c>
      <c r="C290" s="7" t="n">
        <v>6097491800</v>
      </c>
      <c r="D290" s="7" t="n">
        <v>23814413.3856137</v>
      </c>
      <c r="E290" s="7" t="n">
        <v>1272860000</v>
      </c>
      <c r="F290" s="7" t="n">
        <v>18217045.6964367</v>
      </c>
      <c r="G290" s="7" t="n">
        <v>42031459</v>
      </c>
      <c r="H290" s="7" t="n">
        <v>49312371.4349806</v>
      </c>
      <c r="I290" s="17" t="n">
        <v>0.852351200660048</v>
      </c>
      <c r="J290" s="7" t="n">
        <v>40682706</v>
      </c>
      <c r="K290" s="7" t="n">
        <v>40682706</v>
      </c>
      <c r="L290" s="17" t="n">
        <v>82.5</v>
      </c>
      <c r="N290" s="7" t="n">
        <v>32464556</v>
      </c>
      <c r="O290" s="17" t="n">
        <v>0.0377</v>
      </c>
      <c r="P290" s="7" t="n">
        <v>33688470</v>
      </c>
      <c r="Q290" s="17" t="n">
        <v>68.3164670845711</v>
      </c>
      <c r="R290" s="17" t="n">
        <v>14.1835329154289</v>
      </c>
      <c r="S290" s="17" t="n">
        <v>0.02</v>
      </c>
      <c r="T290" s="7" t="n">
        <v>649291</v>
      </c>
      <c r="U290" s="7" t="n">
        <v>0</v>
      </c>
      <c r="V290" s="7" t="n">
        <v>0</v>
      </c>
      <c r="W290" s="7" t="n">
        <v>0</v>
      </c>
      <c r="X290" s="7" t="n">
        <v>34337761</v>
      </c>
      <c r="Y290" s="17" t="n">
        <v>69.6331569559072</v>
      </c>
      <c r="AA290" s="0" t="n">
        <v>-6994236</v>
      </c>
      <c r="AB290" s="0" t="n">
        <v>-6344945</v>
      </c>
      <c r="AC290" s="0" t="n">
        <v>0</v>
      </c>
      <c r="AD290" s="0" t="n">
        <v>-12.8668430440928</v>
      </c>
    </row>
    <row r="291" customFormat="false" ht="14.5" hidden="false" customHeight="false" outlineLevel="0" collapsed="false">
      <c r="A291" s="0" t="n">
        <v>263</v>
      </c>
      <c r="B291" s="0" t="s">
        <v>281</v>
      </c>
      <c r="C291" s="7" t="n">
        <v>82500500</v>
      </c>
      <c r="D291" s="7" t="n">
        <v>322214.621349687</v>
      </c>
      <c r="E291" s="7" t="n">
        <v>21471000</v>
      </c>
      <c r="F291" s="7" t="n">
        <v>307290.816074188</v>
      </c>
      <c r="G291" s="7" t="n">
        <v>629505</v>
      </c>
      <c r="H291" s="7" t="n">
        <v>863458.13208399</v>
      </c>
      <c r="I291" s="17" t="n">
        <v>0.729050983028749</v>
      </c>
      <c r="J291" s="7" t="n">
        <v>712353</v>
      </c>
      <c r="K291" s="7" t="n">
        <v>629505</v>
      </c>
      <c r="L291" s="17" t="n">
        <v>72.91</v>
      </c>
      <c r="N291" s="7" t="n">
        <v>571931</v>
      </c>
      <c r="O291" s="17" t="n">
        <v>0.0221</v>
      </c>
      <c r="P291" s="7" t="n">
        <v>584571</v>
      </c>
      <c r="Q291" s="17" t="n">
        <v>67.7011401339304</v>
      </c>
      <c r="R291" s="17" t="n">
        <v>5.20885986606959</v>
      </c>
      <c r="S291" s="17" t="n">
        <v>0.01</v>
      </c>
      <c r="T291" s="7" t="n">
        <v>5719</v>
      </c>
      <c r="U291" s="7" t="n">
        <v>0</v>
      </c>
      <c r="V291" s="7" t="n">
        <v>0</v>
      </c>
      <c r="W291" s="7" t="n">
        <v>0</v>
      </c>
      <c r="X291" s="7" t="n">
        <v>590290</v>
      </c>
      <c r="Y291" s="17" t="n">
        <v>68.3634768225892</v>
      </c>
      <c r="AA291" s="0" t="n">
        <v>-44934</v>
      </c>
      <c r="AB291" s="0" t="n">
        <v>-39215</v>
      </c>
      <c r="AC291" s="0" t="n">
        <v>0</v>
      </c>
      <c r="AD291" s="0" t="n">
        <v>-4.54652317741082</v>
      </c>
    </row>
    <row r="292" customFormat="false" ht="14.5" hidden="false" customHeight="false" outlineLevel="0" collapsed="false">
      <c r="A292" s="0" t="n">
        <v>264</v>
      </c>
      <c r="B292" s="0" t="s">
        <v>282</v>
      </c>
      <c r="C292" s="7" t="n">
        <v>5952520200</v>
      </c>
      <c r="D292" s="7" t="n">
        <v>23248211.1298643</v>
      </c>
      <c r="E292" s="7" t="n">
        <v>1823029000</v>
      </c>
      <c r="F292" s="7" t="n">
        <v>26091009.693862</v>
      </c>
      <c r="G292" s="7" t="n">
        <v>49339221</v>
      </c>
      <c r="H292" s="7" t="n">
        <v>36178568.025969</v>
      </c>
      <c r="I292" s="17" t="n">
        <v>1.36376931681166</v>
      </c>
      <c r="J292" s="7" t="n">
        <v>29847319</v>
      </c>
      <c r="K292" s="7" t="n">
        <v>29847319</v>
      </c>
      <c r="L292" s="17" t="n">
        <v>82.5</v>
      </c>
      <c r="N292" s="7" t="n">
        <v>28428654</v>
      </c>
      <c r="O292" s="17" t="n">
        <v>0.0554</v>
      </c>
      <c r="P292" s="7" t="n">
        <v>30003601</v>
      </c>
      <c r="Q292" s="17" t="n">
        <v>82.9319750258313</v>
      </c>
      <c r="R292" s="17" t="n">
        <v>0</v>
      </c>
      <c r="S292" s="17" t="n">
        <v>0</v>
      </c>
      <c r="T292" s="7" t="n">
        <v>0</v>
      </c>
      <c r="U292" s="7" t="n">
        <v>156282</v>
      </c>
      <c r="V292" s="7" t="n">
        <v>156282</v>
      </c>
      <c r="W292" s="7" t="n">
        <v>0</v>
      </c>
      <c r="X292" s="7" t="n">
        <v>29847319</v>
      </c>
      <c r="Y292" s="17" t="n">
        <v>82.5000010464084</v>
      </c>
      <c r="AA292" s="0" t="n">
        <v>0</v>
      </c>
      <c r="AB292" s="0" t="n">
        <v>0</v>
      </c>
      <c r="AC292" s="0" t="n">
        <v>0</v>
      </c>
      <c r="AD292" s="0" t="n">
        <v>1.04640837150782E-006</v>
      </c>
    </row>
    <row r="293" customFormat="false" ht="14.5" hidden="false" customHeight="false" outlineLevel="0" collapsed="false">
      <c r="A293" s="0" t="n">
        <v>265</v>
      </c>
      <c r="B293" s="0" t="s">
        <v>283</v>
      </c>
      <c r="C293" s="7" t="n">
        <v>2959677700</v>
      </c>
      <c r="D293" s="7" t="n">
        <v>11559341.2091153</v>
      </c>
      <c r="E293" s="7" t="n">
        <v>759541000</v>
      </c>
      <c r="F293" s="7" t="n">
        <v>10870475.2331892</v>
      </c>
      <c r="G293" s="7" t="n">
        <v>22429816</v>
      </c>
      <c r="H293" s="7" t="n">
        <v>28829091.1085988</v>
      </c>
      <c r="I293" s="17" t="n">
        <v>0.778027164141498</v>
      </c>
      <c r="J293" s="7" t="n">
        <v>23784000</v>
      </c>
      <c r="K293" s="7" t="n">
        <v>22429816</v>
      </c>
      <c r="L293" s="17" t="n">
        <v>77.8</v>
      </c>
      <c r="N293" s="7" t="n">
        <v>19616337</v>
      </c>
      <c r="O293" s="17" t="n">
        <v>0.0475</v>
      </c>
      <c r="P293" s="7" t="n">
        <v>20548113</v>
      </c>
      <c r="Q293" s="17" t="n">
        <v>71.2756185153237</v>
      </c>
      <c r="R293" s="17" t="n">
        <v>6.52438148467628</v>
      </c>
      <c r="S293" s="17" t="n">
        <v>0.01</v>
      </c>
      <c r="T293" s="7" t="n">
        <v>196163</v>
      </c>
      <c r="U293" s="7" t="n">
        <v>0</v>
      </c>
      <c r="V293" s="7" t="n">
        <v>0</v>
      </c>
      <c r="W293" s="7" t="n">
        <v>0</v>
      </c>
      <c r="X293" s="7" t="n">
        <v>20744276</v>
      </c>
      <c r="Y293" s="17" t="n">
        <v>71.9560527310992</v>
      </c>
      <c r="AA293" s="0" t="n">
        <v>-1881703</v>
      </c>
      <c r="AB293" s="0" t="n">
        <v>-1685540</v>
      </c>
      <c r="AC293" s="0" t="n">
        <v>0</v>
      </c>
      <c r="AD293" s="0" t="n">
        <v>-5.84394726890078</v>
      </c>
    </row>
    <row r="294" customFormat="false" ht="14.5" hidden="false" customHeight="false" outlineLevel="0" collapsed="false">
      <c r="A294" s="0" t="n">
        <v>266</v>
      </c>
      <c r="B294" s="0" t="s">
        <v>284</v>
      </c>
      <c r="C294" s="7" t="n">
        <v>4292191400</v>
      </c>
      <c r="D294" s="7" t="n">
        <v>16763617.5139712</v>
      </c>
      <c r="E294" s="7" t="n">
        <v>1652071000</v>
      </c>
      <c r="F294" s="7" t="n">
        <v>23644275.8046901</v>
      </c>
      <c r="G294" s="7" t="n">
        <v>40407893</v>
      </c>
      <c r="H294" s="7" t="n">
        <v>46282111.7663313</v>
      </c>
      <c r="I294" s="17" t="n">
        <v>0.873077987538921</v>
      </c>
      <c r="J294" s="7" t="n">
        <v>38182742</v>
      </c>
      <c r="K294" s="7" t="n">
        <v>38182742</v>
      </c>
      <c r="L294" s="17" t="n">
        <v>82.5</v>
      </c>
      <c r="N294" s="7" t="n">
        <v>34104990</v>
      </c>
      <c r="O294" s="17" t="n">
        <v>0.0427</v>
      </c>
      <c r="P294" s="7" t="n">
        <v>35561273</v>
      </c>
      <c r="Q294" s="17" t="n">
        <v>76.8358911095963</v>
      </c>
      <c r="R294" s="17" t="n">
        <v>5.66410889040371</v>
      </c>
      <c r="S294" s="17" t="n">
        <v>0.01</v>
      </c>
      <c r="T294" s="7" t="n">
        <v>341050</v>
      </c>
      <c r="U294" s="7" t="n">
        <v>0</v>
      </c>
      <c r="V294" s="7" t="n">
        <v>0</v>
      </c>
      <c r="W294" s="7" t="n">
        <v>0</v>
      </c>
      <c r="X294" s="7" t="n">
        <v>35902323</v>
      </c>
      <c r="Y294" s="17" t="n">
        <v>77.5727848834195</v>
      </c>
      <c r="AA294" s="0" t="n">
        <v>-2621469</v>
      </c>
      <c r="AB294" s="0" t="n">
        <v>-2280419</v>
      </c>
      <c r="AC294" s="0" t="n">
        <v>0</v>
      </c>
      <c r="AD294" s="0" t="n">
        <v>-4.92721511658048</v>
      </c>
    </row>
    <row r="295" customFormat="false" ht="14.5" hidden="false" customHeight="false" outlineLevel="0" collapsed="false">
      <c r="A295" s="0" t="n">
        <v>267</v>
      </c>
      <c r="B295" s="0" t="s">
        <v>285</v>
      </c>
      <c r="C295" s="7" t="n">
        <v>788173500</v>
      </c>
      <c r="D295" s="7" t="n">
        <v>3078296.80862974</v>
      </c>
      <c r="E295" s="7" t="n">
        <v>188328000</v>
      </c>
      <c r="F295" s="7" t="n">
        <v>2695331.60121186</v>
      </c>
      <c r="G295" s="7" t="n">
        <v>5773628</v>
      </c>
      <c r="H295" s="7" t="n">
        <v>4830855.68878051</v>
      </c>
      <c r="I295" s="17" t="n">
        <v>1.19515638055781</v>
      </c>
      <c r="J295" s="7" t="n">
        <v>3985456</v>
      </c>
      <c r="K295" s="7" t="n">
        <v>3985456</v>
      </c>
      <c r="L295" s="17" t="n">
        <v>82.5</v>
      </c>
      <c r="N295" s="7" t="n">
        <v>3962675</v>
      </c>
      <c r="O295" s="17" t="n">
        <v>0.0385</v>
      </c>
      <c r="P295" s="7" t="n">
        <v>4115238</v>
      </c>
      <c r="Q295" s="17" t="n">
        <v>85.1865231569119</v>
      </c>
      <c r="R295" s="17" t="n">
        <v>0</v>
      </c>
      <c r="S295" s="17" t="n">
        <v>0</v>
      </c>
      <c r="T295" s="7" t="n">
        <v>0</v>
      </c>
      <c r="U295" s="7" t="n">
        <v>129782</v>
      </c>
      <c r="V295" s="7" t="n">
        <v>129782</v>
      </c>
      <c r="W295" s="7" t="n">
        <v>0</v>
      </c>
      <c r="X295" s="7" t="n">
        <v>3985456</v>
      </c>
      <c r="Y295" s="17" t="n">
        <v>82.500001174866</v>
      </c>
      <c r="AA295" s="0" t="n">
        <v>0</v>
      </c>
      <c r="AB295" s="0" t="n">
        <v>0</v>
      </c>
      <c r="AC295" s="0" t="n">
        <v>0</v>
      </c>
      <c r="AD295" s="0" t="n">
        <v>1.17486604267469E-006</v>
      </c>
    </row>
    <row r="296" customFormat="false" ht="14.5" hidden="false" customHeight="false" outlineLevel="0" collapsed="false">
      <c r="A296" s="0" t="n">
        <v>268</v>
      </c>
      <c r="B296" s="0" t="s">
        <v>286</v>
      </c>
      <c r="C296" s="7" t="n">
        <v>315346600</v>
      </c>
      <c r="D296" s="7" t="n">
        <v>1231620.23639749</v>
      </c>
      <c r="E296" s="7" t="n">
        <v>47828535.5</v>
      </c>
      <c r="F296" s="7" t="n">
        <v>684517.242113935</v>
      </c>
      <c r="G296" s="7" t="n">
        <v>1916137</v>
      </c>
      <c r="H296" s="7" t="n">
        <v>2383364.0120237</v>
      </c>
      <c r="I296" s="17" t="n">
        <v>0.803963217676102</v>
      </c>
      <c r="J296" s="7" t="n">
        <v>1966275</v>
      </c>
      <c r="K296" s="7" t="n">
        <v>1916137</v>
      </c>
      <c r="L296" s="17" t="n">
        <v>80.4</v>
      </c>
      <c r="N296" s="7" t="n">
        <v>1719064</v>
      </c>
      <c r="O296" s="17" t="n">
        <v>0.0432</v>
      </c>
      <c r="P296" s="7" t="n">
        <v>1793328</v>
      </c>
      <c r="Q296" s="17" t="n">
        <v>75.243562920013</v>
      </c>
      <c r="R296" s="17" t="n">
        <v>5.156437079987</v>
      </c>
      <c r="S296" s="17" t="n">
        <v>0.01</v>
      </c>
      <c r="T296" s="7" t="n">
        <v>17191</v>
      </c>
      <c r="U296" s="7" t="n">
        <v>0</v>
      </c>
      <c r="V296" s="7" t="n">
        <v>0</v>
      </c>
      <c r="W296" s="7" t="n">
        <v>0</v>
      </c>
      <c r="X296" s="7" t="n">
        <v>1810519</v>
      </c>
      <c r="Y296" s="17" t="n">
        <v>75.9648543347224</v>
      </c>
      <c r="AA296" s="0" t="n">
        <v>-122809</v>
      </c>
      <c r="AB296" s="0" t="n">
        <v>-105618</v>
      </c>
      <c r="AC296" s="0" t="n">
        <v>0</v>
      </c>
      <c r="AD296" s="0" t="n">
        <v>-4.43514566527762</v>
      </c>
    </row>
    <row r="297" customFormat="false" ht="14.5" hidden="false" customHeight="false" outlineLevel="0" collapsed="false">
      <c r="A297" s="0" t="n">
        <v>269</v>
      </c>
      <c r="B297" s="0" t="s">
        <v>287</v>
      </c>
      <c r="C297" s="7" t="n">
        <v>1468975200</v>
      </c>
      <c r="D297" s="7" t="n">
        <v>5737241.44508314</v>
      </c>
      <c r="E297" s="7" t="n">
        <v>1434070000</v>
      </c>
      <c r="F297" s="7" t="n">
        <v>20524267.1793354</v>
      </c>
      <c r="G297" s="7" t="n">
        <v>26261509</v>
      </c>
      <c r="H297" s="7" t="n">
        <v>11955577.0814938</v>
      </c>
      <c r="I297" s="17" t="n">
        <v>2.19659066400488</v>
      </c>
      <c r="J297" s="7" t="n">
        <v>9863351</v>
      </c>
      <c r="K297" s="7" t="n">
        <v>9863351</v>
      </c>
      <c r="L297" s="17" t="n">
        <v>82.5</v>
      </c>
      <c r="N297" s="7" t="n">
        <v>9642913</v>
      </c>
      <c r="O297" s="17" t="n">
        <v>0.0402</v>
      </c>
      <c r="P297" s="7" t="n">
        <v>10030558</v>
      </c>
      <c r="Q297" s="17" t="n">
        <v>83.8985682717601</v>
      </c>
      <c r="R297" s="17" t="n">
        <v>0</v>
      </c>
      <c r="S297" s="17" t="n">
        <v>0</v>
      </c>
      <c r="T297" s="7" t="n">
        <v>0</v>
      </c>
      <c r="U297" s="7" t="n">
        <v>167207</v>
      </c>
      <c r="V297" s="7" t="n">
        <v>167207</v>
      </c>
      <c r="W297" s="7" t="n">
        <v>0</v>
      </c>
      <c r="X297" s="7" t="n">
        <v>9863351</v>
      </c>
      <c r="Y297" s="17" t="n">
        <v>82.4999992285408</v>
      </c>
      <c r="AA297" s="0" t="n">
        <v>0</v>
      </c>
      <c r="AB297" s="0" t="n">
        <v>0</v>
      </c>
      <c r="AC297" s="0" t="n">
        <v>0</v>
      </c>
      <c r="AD297" s="0" t="n">
        <v>-7.71459255588525E-007</v>
      </c>
    </row>
    <row r="298" customFormat="false" ht="14.5" hidden="false" customHeight="false" outlineLevel="0" collapsed="false">
      <c r="A298" s="0" t="n">
        <v>270</v>
      </c>
      <c r="B298" s="0" t="s">
        <v>288</v>
      </c>
      <c r="C298" s="7" t="n">
        <v>847533600</v>
      </c>
      <c r="D298" s="7" t="n">
        <v>3310134.09621926</v>
      </c>
      <c r="E298" s="7" t="n">
        <v>265457000</v>
      </c>
      <c r="F298" s="7" t="n">
        <v>3799194.17645223</v>
      </c>
      <c r="G298" s="7" t="n">
        <v>7109328</v>
      </c>
      <c r="H298" s="7" t="n">
        <v>11231023.436803</v>
      </c>
      <c r="I298" s="17" t="n">
        <v>0.633008028164507</v>
      </c>
      <c r="J298" s="7" t="n">
        <v>9265594</v>
      </c>
      <c r="K298" s="7" t="n">
        <v>7109328</v>
      </c>
      <c r="L298" s="17" t="n">
        <v>63.3</v>
      </c>
      <c r="N298" s="7" t="n">
        <v>6239530</v>
      </c>
      <c r="O298" s="17" t="n">
        <v>0.0341</v>
      </c>
      <c r="P298" s="7" t="n">
        <v>6452298</v>
      </c>
      <c r="Q298" s="17" t="n">
        <v>57.4506681096974</v>
      </c>
      <c r="R298" s="17" t="n">
        <v>5.84933189030257</v>
      </c>
      <c r="S298" s="17" t="n">
        <v>0.01</v>
      </c>
      <c r="T298" s="7" t="n">
        <v>62395</v>
      </c>
      <c r="U298" s="7" t="n">
        <v>0</v>
      </c>
      <c r="V298" s="7" t="n">
        <v>0</v>
      </c>
      <c r="W298" s="7" t="n">
        <v>0</v>
      </c>
      <c r="X298" s="7" t="n">
        <v>6514693</v>
      </c>
      <c r="Y298" s="17" t="n">
        <v>58.00622745254</v>
      </c>
      <c r="AA298" s="0" t="n">
        <v>-657030</v>
      </c>
      <c r="AB298" s="0" t="n">
        <v>-594635</v>
      </c>
      <c r="AC298" s="0" t="n">
        <v>0</v>
      </c>
      <c r="AD298" s="0" t="n">
        <v>-5.29377254745998</v>
      </c>
    </row>
    <row r="299" customFormat="false" ht="14.5" hidden="false" customHeight="false" outlineLevel="0" collapsed="false">
      <c r="A299" s="0" t="n">
        <v>271</v>
      </c>
      <c r="B299" s="0" t="s">
        <v>289</v>
      </c>
      <c r="C299" s="7" t="n">
        <v>7215094200</v>
      </c>
      <c r="D299" s="7" t="n">
        <v>28179330.375638</v>
      </c>
      <c r="E299" s="7" t="n">
        <v>2891218000</v>
      </c>
      <c r="F299" s="7" t="n">
        <v>41378824.3988814</v>
      </c>
      <c r="G299" s="7" t="n">
        <v>69558155</v>
      </c>
      <c r="H299" s="7" t="n">
        <v>77754351.17</v>
      </c>
      <c r="I299" s="17" t="n">
        <v>0.894588585118792</v>
      </c>
      <c r="J299" s="7" t="n">
        <v>64147340</v>
      </c>
      <c r="K299" s="7" t="n">
        <v>64147340</v>
      </c>
      <c r="L299" s="17" t="n">
        <v>82.5</v>
      </c>
      <c r="N299" s="7" t="n">
        <v>57993834</v>
      </c>
      <c r="O299" s="17" t="n">
        <v>0.0394</v>
      </c>
      <c r="P299" s="7" t="n">
        <v>60278791</v>
      </c>
      <c r="Q299" s="17" t="n">
        <v>77.5246530810965</v>
      </c>
      <c r="R299" s="17" t="n">
        <v>4.97534691890348</v>
      </c>
      <c r="S299" s="17" t="n">
        <v>0.01</v>
      </c>
      <c r="T299" s="7" t="n">
        <v>579938</v>
      </c>
      <c r="U299" s="7" t="n">
        <v>0</v>
      </c>
      <c r="V299" s="7" t="n">
        <v>0</v>
      </c>
      <c r="W299" s="7" t="n">
        <v>0</v>
      </c>
      <c r="X299" s="7" t="n">
        <v>60858729</v>
      </c>
      <c r="Y299" s="17" t="n">
        <v>78.2705123047585</v>
      </c>
      <c r="AA299" s="0" t="n">
        <v>-3868549</v>
      </c>
      <c r="AB299" s="0" t="n">
        <v>-3288611</v>
      </c>
      <c r="AC299" s="0" t="n">
        <v>0</v>
      </c>
      <c r="AD299" s="0" t="n">
        <v>-4.22948769524147</v>
      </c>
    </row>
    <row r="300" customFormat="false" ht="14.5" hidden="false" customHeight="false" outlineLevel="0" collapsed="false">
      <c r="A300" s="0" t="n">
        <v>272</v>
      </c>
      <c r="B300" s="0" t="s">
        <v>290</v>
      </c>
      <c r="C300" s="7" t="n">
        <v>258085500</v>
      </c>
      <c r="D300" s="7" t="n">
        <v>1007980.82021739</v>
      </c>
      <c r="E300" s="7" t="n">
        <v>63654000</v>
      </c>
      <c r="F300" s="7" t="n">
        <v>911009.715727558</v>
      </c>
      <c r="G300" s="7" t="n">
        <v>1918991</v>
      </c>
      <c r="H300" s="7" t="n">
        <v>2833614.90741891</v>
      </c>
      <c r="I300" s="17" t="n">
        <v>0.677223639308129</v>
      </c>
      <c r="J300" s="7" t="n">
        <v>2337732</v>
      </c>
      <c r="K300" s="7" t="n">
        <v>1918991</v>
      </c>
      <c r="L300" s="17" t="n">
        <v>67.72</v>
      </c>
      <c r="N300" s="7" t="n">
        <v>1659860</v>
      </c>
      <c r="O300" s="17" t="n">
        <v>0.0453</v>
      </c>
      <c r="P300" s="7" t="n">
        <v>1735052</v>
      </c>
      <c r="Q300" s="17" t="n">
        <v>61.2310443263594</v>
      </c>
      <c r="R300" s="17" t="n">
        <v>6.48895567364058</v>
      </c>
      <c r="S300" s="17" t="n">
        <v>0.01</v>
      </c>
      <c r="T300" s="7" t="n">
        <v>16599</v>
      </c>
      <c r="U300" s="7" t="n">
        <v>0</v>
      </c>
      <c r="V300" s="7" t="n">
        <v>0</v>
      </c>
      <c r="W300" s="7" t="n">
        <v>0</v>
      </c>
      <c r="X300" s="7" t="n">
        <v>1751651</v>
      </c>
      <c r="Y300" s="17" t="n">
        <v>61.8168331700213</v>
      </c>
      <c r="AA300" s="0" t="n">
        <v>-183939</v>
      </c>
      <c r="AB300" s="0" t="n">
        <v>-167340</v>
      </c>
      <c r="AC300" s="0" t="n">
        <v>0</v>
      </c>
      <c r="AD300" s="0" t="n">
        <v>-5.90316682997869</v>
      </c>
    </row>
    <row r="301" customFormat="false" ht="14.5" hidden="false" customHeight="false" outlineLevel="0" collapsed="false">
      <c r="A301" s="0" t="n">
        <v>273</v>
      </c>
      <c r="B301" s="0" t="s">
        <v>291</v>
      </c>
      <c r="C301" s="7" t="n">
        <v>2845873800</v>
      </c>
      <c r="D301" s="7" t="n">
        <v>11114867.7750559</v>
      </c>
      <c r="E301" s="7" t="n">
        <v>719659000</v>
      </c>
      <c r="F301" s="7" t="n">
        <v>10299688.0166333</v>
      </c>
      <c r="G301" s="7" t="n">
        <v>21414556</v>
      </c>
      <c r="H301" s="7" t="n">
        <v>35671878.4269259</v>
      </c>
      <c r="I301" s="17" t="n">
        <v>0.600320390861049</v>
      </c>
      <c r="J301" s="7" t="n">
        <v>29429300</v>
      </c>
      <c r="K301" s="7" t="n">
        <v>21414556</v>
      </c>
      <c r="L301" s="17" t="n">
        <v>60.03</v>
      </c>
      <c r="N301" s="7" t="n">
        <v>17574152</v>
      </c>
      <c r="O301" s="17" t="n">
        <v>0.0361</v>
      </c>
      <c r="P301" s="7" t="n">
        <v>18208579</v>
      </c>
      <c r="Q301" s="17" t="n">
        <v>51.0446318023324</v>
      </c>
      <c r="R301" s="17" t="n">
        <v>8.98536819766755</v>
      </c>
      <c r="S301" s="17" t="n">
        <v>0.02</v>
      </c>
      <c r="T301" s="7" t="n">
        <v>351483</v>
      </c>
      <c r="U301" s="7" t="n">
        <v>0</v>
      </c>
      <c r="V301" s="7" t="n">
        <v>0</v>
      </c>
      <c r="W301" s="7" t="n">
        <v>0</v>
      </c>
      <c r="X301" s="7" t="n">
        <v>18560062</v>
      </c>
      <c r="Y301" s="17" t="n">
        <v>52.0299541781081</v>
      </c>
      <c r="AA301" s="0" t="n">
        <v>-3205977</v>
      </c>
      <c r="AB301" s="0" t="n">
        <v>-2854494</v>
      </c>
      <c r="AC301" s="0" t="n">
        <v>0</v>
      </c>
      <c r="AD301" s="0" t="n">
        <v>-8.00004582189187</v>
      </c>
    </row>
    <row r="302" customFormat="false" ht="14.5" hidden="false" customHeight="false" outlineLevel="0" collapsed="false">
      <c r="A302" s="0" t="n">
        <v>274</v>
      </c>
      <c r="B302" s="0" t="s">
        <v>292</v>
      </c>
      <c r="C302" s="7" t="n">
        <v>22812899800</v>
      </c>
      <c r="D302" s="7" t="n">
        <v>89098246.3251175</v>
      </c>
      <c r="E302" s="7" t="n">
        <v>4758117000</v>
      </c>
      <c r="F302" s="7" t="n">
        <v>68097697.1685748</v>
      </c>
      <c r="G302" s="7" t="n">
        <v>157195943</v>
      </c>
      <c r="H302" s="7" t="n">
        <v>92273702.113</v>
      </c>
      <c r="I302" s="17" t="n">
        <v>1.70358335474061</v>
      </c>
      <c r="J302" s="7" t="n">
        <v>76125804</v>
      </c>
      <c r="K302" s="7" t="n">
        <v>76125804</v>
      </c>
      <c r="L302" s="17" t="n">
        <v>82.5</v>
      </c>
      <c r="N302" s="7" t="n">
        <v>71896983</v>
      </c>
      <c r="O302" s="17" t="n">
        <v>0.0806</v>
      </c>
      <c r="P302" s="7" t="n">
        <v>77691880</v>
      </c>
      <c r="Q302" s="17" t="n">
        <v>84.197207027477</v>
      </c>
      <c r="R302" s="17" t="n">
        <v>0</v>
      </c>
      <c r="S302" s="17" t="n">
        <v>0</v>
      </c>
      <c r="T302" s="7" t="n">
        <v>0</v>
      </c>
      <c r="U302" s="7" t="n">
        <v>1566076</v>
      </c>
      <c r="V302" s="7" t="n">
        <v>1566076</v>
      </c>
      <c r="W302" s="7" t="n">
        <v>0</v>
      </c>
      <c r="X302" s="7" t="n">
        <v>76125804</v>
      </c>
      <c r="Y302" s="17" t="n">
        <v>82.4999997364092</v>
      </c>
      <c r="AA302" s="0" t="n">
        <v>0</v>
      </c>
      <c r="AB302" s="0" t="n">
        <v>0</v>
      </c>
      <c r="AC302" s="0" t="n">
        <v>0</v>
      </c>
      <c r="AD302" s="0" t="n">
        <v>-2.63590806071079E-007</v>
      </c>
    </row>
    <row r="303" customFormat="false" ht="14.5" hidden="false" customHeight="false" outlineLevel="0" collapsed="false">
      <c r="A303" s="0" t="n">
        <v>275</v>
      </c>
      <c r="B303" s="0" t="s">
        <v>293</v>
      </c>
      <c r="C303" s="7" t="n">
        <v>940959000</v>
      </c>
      <c r="D303" s="7" t="n">
        <v>3675017.09553979</v>
      </c>
      <c r="E303" s="7" t="n">
        <v>340974000</v>
      </c>
      <c r="F303" s="7" t="n">
        <v>4879985.96805367</v>
      </c>
      <c r="G303" s="7" t="n">
        <v>8555003</v>
      </c>
      <c r="H303" s="7" t="n">
        <v>10553922.6752678</v>
      </c>
      <c r="I303" s="17" t="n">
        <v>0.81059936321572</v>
      </c>
      <c r="J303" s="7" t="n">
        <v>8706986</v>
      </c>
      <c r="K303" s="7" t="n">
        <v>8555003</v>
      </c>
      <c r="L303" s="17" t="n">
        <v>81.06</v>
      </c>
      <c r="N303" s="7" t="n">
        <v>7201435</v>
      </c>
      <c r="O303" s="17" t="n">
        <v>0.044</v>
      </c>
      <c r="P303" s="7" t="n">
        <v>7518298</v>
      </c>
      <c r="Q303" s="17" t="n">
        <v>71.2370009837054</v>
      </c>
      <c r="R303" s="17" t="n">
        <v>9.82299901629465</v>
      </c>
      <c r="S303" s="17" t="n">
        <v>0.02</v>
      </c>
      <c r="T303" s="7" t="n">
        <v>144029</v>
      </c>
      <c r="U303" s="7" t="n">
        <v>0</v>
      </c>
      <c r="V303" s="7" t="n">
        <v>0</v>
      </c>
      <c r="W303" s="7" t="n">
        <v>0</v>
      </c>
      <c r="X303" s="7" t="n">
        <v>7662327</v>
      </c>
      <c r="Y303" s="17" t="n">
        <v>72.6016973570976</v>
      </c>
      <c r="AA303" s="0" t="n">
        <v>-1036705</v>
      </c>
      <c r="AB303" s="0" t="n">
        <v>-892676</v>
      </c>
      <c r="AC303" s="0" t="n">
        <v>0</v>
      </c>
      <c r="AD303" s="0" t="n">
        <v>-8.45830264290241</v>
      </c>
    </row>
    <row r="304" customFormat="false" ht="14.5" hidden="false" customHeight="false" outlineLevel="0" collapsed="false">
      <c r="A304" s="0" t="n">
        <v>276</v>
      </c>
      <c r="B304" s="0" t="s">
        <v>294</v>
      </c>
      <c r="C304" s="7" t="n">
        <v>3033118400</v>
      </c>
      <c r="D304" s="7" t="n">
        <v>11846171.8021681</v>
      </c>
      <c r="E304" s="7" t="n">
        <v>1609518000</v>
      </c>
      <c r="F304" s="7" t="n">
        <v>23035261.5018441</v>
      </c>
      <c r="G304" s="7" t="n">
        <v>34881433</v>
      </c>
      <c r="H304" s="7" t="n">
        <v>21851961.9042756</v>
      </c>
      <c r="I304" s="17" t="n">
        <v>1.59626092855191</v>
      </c>
      <c r="J304" s="7" t="n">
        <v>18027869</v>
      </c>
      <c r="K304" s="7" t="n">
        <v>18027869</v>
      </c>
      <c r="L304" s="17" t="n">
        <v>82.5</v>
      </c>
      <c r="N304" s="7" t="n">
        <v>16980669</v>
      </c>
      <c r="O304" s="17" t="n">
        <v>0.0416</v>
      </c>
      <c r="P304" s="7" t="n">
        <v>17687065</v>
      </c>
      <c r="Q304" s="17" t="n">
        <v>80.9403982922893</v>
      </c>
      <c r="R304" s="17" t="n">
        <v>1.55960170771068</v>
      </c>
      <c r="S304" s="17" t="n">
        <v>0</v>
      </c>
      <c r="T304" s="7" t="n">
        <v>0</v>
      </c>
      <c r="U304" s="7" t="n">
        <v>0</v>
      </c>
      <c r="V304" s="7" t="n">
        <v>0</v>
      </c>
      <c r="W304" s="7" t="n">
        <v>0</v>
      </c>
      <c r="X304" s="7" t="n">
        <v>17687065</v>
      </c>
      <c r="Y304" s="17" t="n">
        <v>80.9403982922893</v>
      </c>
      <c r="AA304" s="0" t="n">
        <v>-340804</v>
      </c>
      <c r="AB304" s="0" t="n">
        <v>-340804</v>
      </c>
      <c r="AC304" s="0" t="n">
        <v>0</v>
      </c>
      <c r="AD304" s="0" t="n">
        <v>-1.55960170771068</v>
      </c>
    </row>
    <row r="305" customFormat="false" ht="14.5" hidden="false" customHeight="false" outlineLevel="0" collapsed="false">
      <c r="A305" s="0" t="n">
        <v>277</v>
      </c>
      <c r="B305" s="0" t="s">
        <v>295</v>
      </c>
      <c r="C305" s="7" t="n">
        <v>1422813300</v>
      </c>
      <c r="D305" s="7" t="n">
        <v>5556951.15436633</v>
      </c>
      <c r="E305" s="7" t="n">
        <v>433215000</v>
      </c>
      <c r="F305" s="7" t="n">
        <v>6200129.98395881</v>
      </c>
      <c r="G305" s="7" t="n">
        <v>11757081</v>
      </c>
      <c r="H305" s="7" t="n">
        <v>46174208.0389393</v>
      </c>
      <c r="I305" s="17" t="n">
        <v>0.254624421280493</v>
      </c>
      <c r="J305" s="7" t="n">
        <v>38093722</v>
      </c>
      <c r="K305" s="7" t="n">
        <v>11757081</v>
      </c>
      <c r="L305" s="17" t="n">
        <v>25.46</v>
      </c>
      <c r="N305" s="7" t="n">
        <v>10113381</v>
      </c>
      <c r="O305" s="17" t="n">
        <v>0.0558</v>
      </c>
      <c r="P305" s="7" t="n">
        <v>10677708</v>
      </c>
      <c r="Q305" s="17" t="n">
        <v>23.1248319213084</v>
      </c>
      <c r="R305" s="17" t="n">
        <v>2.33516807869158</v>
      </c>
      <c r="S305" s="17" t="n">
        <v>0</v>
      </c>
      <c r="T305" s="7" t="n">
        <v>0</v>
      </c>
      <c r="U305" s="7" t="n">
        <v>0</v>
      </c>
      <c r="V305" s="7" t="n">
        <v>0</v>
      </c>
      <c r="W305" s="7" t="n">
        <v>0</v>
      </c>
      <c r="X305" s="7" t="n">
        <v>10677708</v>
      </c>
      <c r="Y305" s="17" t="n">
        <v>23.1248319213084</v>
      </c>
      <c r="AA305" s="0" t="n">
        <v>-1079373</v>
      </c>
      <c r="AB305" s="0" t="n">
        <v>-1079373</v>
      </c>
      <c r="AC305" s="0" t="n">
        <v>0</v>
      </c>
      <c r="AD305" s="0" t="n">
        <v>-2.33516807869158</v>
      </c>
    </row>
    <row r="306" customFormat="false" ht="14.5" hidden="false" customHeight="false" outlineLevel="0" collapsed="false">
      <c r="A306" s="0" t="n">
        <v>278</v>
      </c>
      <c r="B306" s="0" t="s">
        <v>296</v>
      </c>
      <c r="C306" s="7" t="n">
        <v>1917250100</v>
      </c>
      <c r="D306" s="7" t="n">
        <v>7488027.5271562</v>
      </c>
      <c r="E306" s="7" t="n">
        <v>699816000</v>
      </c>
      <c r="F306" s="7" t="n">
        <v>10015696.9746064</v>
      </c>
      <c r="G306" s="7" t="n">
        <v>17503725</v>
      </c>
      <c r="H306" s="7" t="n">
        <v>26078106.46</v>
      </c>
      <c r="I306" s="17" t="n">
        <v>0.671203832488688</v>
      </c>
      <c r="J306" s="7" t="n">
        <v>21514438</v>
      </c>
      <c r="K306" s="7" t="n">
        <v>17503725</v>
      </c>
      <c r="L306" s="17" t="n">
        <v>67.12</v>
      </c>
      <c r="N306" s="7" t="n">
        <v>15249839</v>
      </c>
      <c r="O306" s="17" t="n">
        <v>0.0349</v>
      </c>
      <c r="P306" s="7" t="n">
        <v>15782058</v>
      </c>
      <c r="Q306" s="17" t="n">
        <v>60.5184200172178</v>
      </c>
      <c r="R306" s="17" t="n">
        <v>6.60157998278224</v>
      </c>
      <c r="S306" s="17" t="n">
        <v>0.01</v>
      </c>
      <c r="T306" s="7" t="n">
        <v>152498</v>
      </c>
      <c r="U306" s="7" t="n">
        <v>0</v>
      </c>
      <c r="V306" s="7" t="n">
        <v>0</v>
      </c>
      <c r="W306" s="7" t="n">
        <v>0</v>
      </c>
      <c r="X306" s="7" t="n">
        <v>15934556</v>
      </c>
      <c r="Y306" s="17" t="n">
        <v>61.1031940698658</v>
      </c>
      <c r="AA306" s="0" t="n">
        <v>-1721667</v>
      </c>
      <c r="AB306" s="0" t="n">
        <v>-1569169</v>
      </c>
      <c r="AC306" s="0" t="n">
        <v>0</v>
      </c>
      <c r="AD306" s="0" t="n">
        <v>-6.01680593013425</v>
      </c>
    </row>
    <row r="307" customFormat="false" ht="14.5" hidden="false" customHeight="false" outlineLevel="0" collapsed="false">
      <c r="A307" s="0" t="n">
        <v>279</v>
      </c>
      <c r="B307" s="0" t="s">
        <v>297</v>
      </c>
      <c r="C307" s="7" t="n">
        <v>1295630000</v>
      </c>
      <c r="D307" s="7" t="n">
        <v>5060223.02724584</v>
      </c>
      <c r="E307" s="7" t="n">
        <v>432271000</v>
      </c>
      <c r="F307" s="7" t="n">
        <v>6186619.54986752</v>
      </c>
      <c r="G307" s="7" t="n">
        <v>11246843</v>
      </c>
      <c r="H307" s="7" t="n">
        <v>15700995.5150831</v>
      </c>
      <c r="I307" s="17" t="n">
        <v>0.716314006280417</v>
      </c>
      <c r="J307" s="7" t="n">
        <v>12953321</v>
      </c>
      <c r="K307" s="7" t="n">
        <v>11246843</v>
      </c>
      <c r="L307" s="17" t="n">
        <v>71.63</v>
      </c>
      <c r="N307" s="7" t="n">
        <v>10057190</v>
      </c>
      <c r="O307" s="17" t="n">
        <v>0.0339</v>
      </c>
      <c r="P307" s="7" t="n">
        <v>10398129</v>
      </c>
      <c r="Q307" s="17" t="n">
        <v>66.2259217258619</v>
      </c>
      <c r="R307" s="17" t="n">
        <v>5.40407827413807</v>
      </c>
      <c r="S307" s="17" t="n">
        <v>0.01</v>
      </c>
      <c r="T307" s="7" t="n">
        <v>100572</v>
      </c>
      <c r="U307" s="7" t="n">
        <v>0</v>
      </c>
      <c r="V307" s="7" t="n">
        <v>0</v>
      </c>
      <c r="W307" s="7" t="n">
        <v>0</v>
      </c>
      <c r="X307" s="7" t="n">
        <v>10498701</v>
      </c>
      <c r="Y307" s="17" t="n">
        <v>66.8664670970353</v>
      </c>
      <c r="AA307" s="0" t="n">
        <v>-848714</v>
      </c>
      <c r="AB307" s="0" t="n">
        <v>-748142</v>
      </c>
      <c r="AC307" s="0" t="n">
        <v>0</v>
      </c>
      <c r="AD307" s="0" t="n">
        <v>-4.76353290296471</v>
      </c>
    </row>
    <row r="308" customFormat="false" ht="14.5" hidden="false" customHeight="false" outlineLevel="0" collapsed="false">
      <c r="A308" s="0" t="n">
        <v>280</v>
      </c>
      <c r="B308" s="0" t="s">
        <v>298</v>
      </c>
      <c r="C308" s="7" t="n">
        <v>1407446100</v>
      </c>
      <c r="D308" s="7" t="n">
        <v>5496932.89351694</v>
      </c>
      <c r="E308" s="7" t="n">
        <v>401399000</v>
      </c>
      <c r="F308" s="7" t="n">
        <v>5744782.55700075</v>
      </c>
      <c r="G308" s="7" t="n">
        <v>11241715</v>
      </c>
      <c r="H308" s="7" t="n">
        <v>22729470.5929945</v>
      </c>
      <c r="I308" s="17" t="n">
        <v>0.494587630363235</v>
      </c>
      <c r="J308" s="7" t="n">
        <v>18751813</v>
      </c>
      <c r="K308" s="7" t="n">
        <v>11241715</v>
      </c>
      <c r="L308" s="17" t="n">
        <v>49.46</v>
      </c>
      <c r="N308" s="7" t="n">
        <v>9695363</v>
      </c>
      <c r="O308" s="17" t="n">
        <v>0.0332</v>
      </c>
      <c r="P308" s="7" t="n">
        <v>10017249</v>
      </c>
      <c r="Q308" s="17" t="n">
        <v>44.0716336045567</v>
      </c>
      <c r="R308" s="17" t="n">
        <v>5.38836639544335</v>
      </c>
      <c r="S308" s="17" t="n">
        <v>0.01</v>
      </c>
      <c r="T308" s="7" t="n">
        <v>96954</v>
      </c>
      <c r="U308" s="7" t="n">
        <v>0</v>
      </c>
      <c r="V308" s="7" t="n">
        <v>0</v>
      </c>
      <c r="W308" s="7" t="n">
        <v>0</v>
      </c>
      <c r="X308" s="7" t="n">
        <v>10114203</v>
      </c>
      <c r="Y308" s="17" t="n">
        <v>44.4981899539592</v>
      </c>
      <c r="AA308" s="0" t="n">
        <v>-1224466</v>
      </c>
      <c r="AB308" s="0" t="n">
        <v>-1127512</v>
      </c>
      <c r="AC308" s="0" t="n">
        <v>0</v>
      </c>
      <c r="AD308" s="0" t="n">
        <v>-4.96181004604081</v>
      </c>
    </row>
    <row r="309" customFormat="false" ht="14.5" hidden="false" customHeight="false" outlineLevel="0" collapsed="false">
      <c r="A309" s="0" t="n">
        <v>281</v>
      </c>
      <c r="B309" s="0" t="s">
        <v>299</v>
      </c>
      <c r="C309" s="7" t="n">
        <v>11356806000</v>
      </c>
      <c r="D309" s="7" t="n">
        <v>44355233.5444253</v>
      </c>
      <c r="E309" s="7" t="n">
        <v>2966689000</v>
      </c>
      <c r="F309" s="7" t="n">
        <v>42458957.8430589</v>
      </c>
      <c r="G309" s="7" t="n">
        <v>86814191</v>
      </c>
      <c r="H309" s="7" t="n">
        <v>557622637.53</v>
      </c>
      <c r="I309" s="17" t="n">
        <v>0.155686274475056</v>
      </c>
      <c r="J309" s="7" t="n">
        <v>460038676</v>
      </c>
      <c r="K309" s="7" t="n">
        <v>86814191</v>
      </c>
      <c r="L309" s="17" t="n">
        <v>15.57</v>
      </c>
      <c r="N309" s="7" t="n">
        <v>48026085</v>
      </c>
      <c r="O309" s="17" t="n">
        <v>0.0624</v>
      </c>
      <c r="P309" s="7" t="n">
        <v>51022913</v>
      </c>
      <c r="Q309" s="17" t="n">
        <v>9.15007920517843</v>
      </c>
      <c r="R309" s="17" t="n">
        <v>6.41992079482157</v>
      </c>
      <c r="S309" s="17" t="n">
        <v>0.01</v>
      </c>
      <c r="T309" s="7" t="n">
        <v>480261</v>
      </c>
      <c r="U309" s="7" t="n">
        <v>0</v>
      </c>
      <c r="V309" s="7" t="n">
        <v>0</v>
      </c>
      <c r="W309" s="7" t="n">
        <v>0</v>
      </c>
      <c r="X309" s="7" t="n">
        <v>51503174</v>
      </c>
      <c r="Y309" s="17" t="n">
        <v>9.23620573012141</v>
      </c>
      <c r="AA309" s="0" t="n">
        <v>-35791278</v>
      </c>
      <c r="AB309" s="0" t="n">
        <v>-35311017</v>
      </c>
      <c r="AC309" s="0" t="n">
        <v>0</v>
      </c>
      <c r="AD309" s="0" t="n">
        <v>-6.33379426987859</v>
      </c>
    </row>
    <row r="310" customFormat="false" ht="14.5" hidden="false" customHeight="false" outlineLevel="0" collapsed="false">
      <c r="A310" s="0" t="n">
        <v>282</v>
      </c>
      <c r="B310" s="0" t="s">
        <v>300</v>
      </c>
      <c r="C310" s="7" t="n">
        <v>1439088200</v>
      </c>
      <c r="D310" s="7" t="n">
        <v>5620514.53569134</v>
      </c>
      <c r="E310" s="7" t="n">
        <v>487890000</v>
      </c>
      <c r="F310" s="7" t="n">
        <v>6982633.14491341</v>
      </c>
      <c r="G310" s="7" t="n">
        <v>12603148</v>
      </c>
      <c r="H310" s="7" t="n">
        <v>13096360.6375965</v>
      </c>
      <c r="I310" s="17" t="n">
        <v>0.962339717785365</v>
      </c>
      <c r="J310" s="7" t="n">
        <v>10804498</v>
      </c>
      <c r="K310" s="7" t="n">
        <v>10804498</v>
      </c>
      <c r="L310" s="17" t="n">
        <v>82.5</v>
      </c>
      <c r="N310" s="7" t="n">
        <v>10317629</v>
      </c>
      <c r="O310" s="17" t="n">
        <v>0.0429</v>
      </c>
      <c r="P310" s="7" t="n">
        <v>10760255</v>
      </c>
      <c r="Q310" s="17" t="n">
        <v>82.1621769418129</v>
      </c>
      <c r="R310" s="17" t="n">
        <v>0.33782305818707</v>
      </c>
      <c r="S310" s="17" t="n">
        <v>0</v>
      </c>
      <c r="T310" s="7" t="n">
        <v>0</v>
      </c>
      <c r="U310" s="7" t="n">
        <v>0</v>
      </c>
      <c r="V310" s="7" t="n">
        <v>0</v>
      </c>
      <c r="W310" s="7" t="n">
        <v>0</v>
      </c>
      <c r="X310" s="7" t="n">
        <v>10760255</v>
      </c>
      <c r="Y310" s="17" t="n">
        <v>82.1621769418129</v>
      </c>
      <c r="AA310" s="0" t="n">
        <v>-44243</v>
      </c>
      <c r="AB310" s="0" t="n">
        <v>-44243</v>
      </c>
      <c r="AC310" s="0" t="n">
        <v>0</v>
      </c>
      <c r="AD310" s="0" t="n">
        <v>-0.33782305818707</v>
      </c>
    </row>
    <row r="311" customFormat="false" ht="14.5" hidden="false" customHeight="false" outlineLevel="0" collapsed="false">
      <c r="A311" s="0" t="n">
        <v>283</v>
      </c>
      <c r="B311" s="0" t="s">
        <v>301</v>
      </c>
      <c r="C311" s="7" t="n">
        <v>1037162900</v>
      </c>
      <c r="D311" s="7" t="n">
        <v>4050751.82697612</v>
      </c>
      <c r="E311" s="7" t="n">
        <v>136665000</v>
      </c>
      <c r="F311" s="7" t="n">
        <v>1955935.88462479</v>
      </c>
      <c r="G311" s="7" t="n">
        <v>6006688</v>
      </c>
      <c r="H311" s="7" t="n">
        <v>2052919.68604848</v>
      </c>
      <c r="I311" s="17" t="n">
        <v>2.92592449710581</v>
      </c>
      <c r="J311" s="7" t="n">
        <v>1693659</v>
      </c>
      <c r="K311" s="7" t="n">
        <v>1693659</v>
      </c>
      <c r="L311" s="17" t="n">
        <v>82.5</v>
      </c>
      <c r="N311" s="7" t="n">
        <v>1569211</v>
      </c>
      <c r="O311" s="17" t="n">
        <v>0.0286</v>
      </c>
      <c r="P311" s="7" t="n">
        <v>1614090</v>
      </c>
      <c r="Q311" s="17" t="n">
        <v>78.624118175166</v>
      </c>
      <c r="R311" s="17" t="n">
        <v>3.87588182483402</v>
      </c>
      <c r="S311" s="17" t="n">
        <v>0.01</v>
      </c>
      <c r="T311" s="7" t="n">
        <v>15692</v>
      </c>
      <c r="U311" s="7" t="n">
        <v>0</v>
      </c>
      <c r="V311" s="7" t="n">
        <v>0</v>
      </c>
      <c r="W311" s="7" t="n">
        <v>63877</v>
      </c>
      <c r="X311" s="7" t="n">
        <v>1693659</v>
      </c>
      <c r="Y311" s="17" t="n">
        <v>82.5000126166654</v>
      </c>
      <c r="AA311" s="0" t="n">
        <v>-79569</v>
      </c>
      <c r="AB311" s="0" t="n">
        <v>0</v>
      </c>
      <c r="AC311" s="0" t="n">
        <v>0</v>
      </c>
      <c r="AD311" s="0" t="n">
        <v>1.26166653728887E-005</v>
      </c>
    </row>
    <row r="312" customFormat="false" ht="14.5" hidden="false" customHeight="false" outlineLevel="0" collapsed="false">
      <c r="A312" s="0" t="n">
        <v>284</v>
      </c>
      <c r="B312" s="0" t="s">
        <v>302</v>
      </c>
      <c r="C312" s="7" t="n">
        <v>5178336700</v>
      </c>
      <c r="D312" s="7" t="n">
        <v>20224553.7786036</v>
      </c>
      <c r="E312" s="7" t="n">
        <v>1361783000</v>
      </c>
      <c r="F312" s="7" t="n">
        <v>19489702.826415</v>
      </c>
      <c r="G312" s="7" t="n">
        <v>39714257</v>
      </c>
      <c r="H312" s="7" t="n">
        <v>34900339.0253377</v>
      </c>
      <c r="I312" s="17" t="n">
        <v>1.13793327254407</v>
      </c>
      <c r="J312" s="7" t="n">
        <v>28792780</v>
      </c>
      <c r="K312" s="7" t="n">
        <v>28792780</v>
      </c>
      <c r="L312" s="17" t="n">
        <v>82.5</v>
      </c>
      <c r="N312" s="7" t="n">
        <v>26152647</v>
      </c>
      <c r="O312" s="17" t="n">
        <v>0.0384</v>
      </c>
      <c r="P312" s="7" t="n">
        <v>27156909</v>
      </c>
      <c r="Q312" s="17" t="n">
        <v>77.8127369487271</v>
      </c>
      <c r="R312" s="17" t="n">
        <v>4.68726305127291</v>
      </c>
      <c r="S312" s="17" t="n">
        <v>0.01</v>
      </c>
      <c r="T312" s="7" t="n">
        <v>261526</v>
      </c>
      <c r="U312" s="7" t="n">
        <v>0</v>
      </c>
      <c r="V312" s="7" t="n">
        <v>0</v>
      </c>
      <c r="W312" s="7" t="n">
        <v>0</v>
      </c>
      <c r="X312" s="7" t="n">
        <v>27418435</v>
      </c>
      <c r="Y312" s="17" t="n">
        <v>78.562087835577</v>
      </c>
      <c r="AA312" s="0" t="n">
        <v>-1635871</v>
      </c>
      <c r="AB312" s="0" t="n">
        <v>-1374345</v>
      </c>
      <c r="AC312" s="0" t="n">
        <v>0</v>
      </c>
      <c r="AD312" s="0" t="n">
        <v>-3.93791216442298</v>
      </c>
    </row>
    <row r="313" customFormat="false" ht="14.5" hidden="false" customHeight="false" outlineLevel="0" collapsed="false">
      <c r="A313" s="0" t="n">
        <v>285</v>
      </c>
      <c r="B313" s="0" t="s">
        <v>303</v>
      </c>
      <c r="C313" s="7" t="n">
        <v>5187577900</v>
      </c>
      <c r="D313" s="7" t="n">
        <v>20260646.2842105</v>
      </c>
      <c r="E313" s="7" t="n">
        <v>1209344000</v>
      </c>
      <c r="F313" s="7" t="n">
        <v>17308011.0229809</v>
      </c>
      <c r="G313" s="7" t="n">
        <v>37568657</v>
      </c>
      <c r="H313" s="7" t="n">
        <v>63337219.0787429</v>
      </c>
      <c r="I313" s="17" t="n">
        <v>0.593152928822047</v>
      </c>
      <c r="J313" s="7" t="n">
        <v>52253206</v>
      </c>
      <c r="K313" s="7" t="n">
        <v>37568657</v>
      </c>
      <c r="L313" s="17" t="n">
        <v>59.32</v>
      </c>
      <c r="N313" s="7" t="n">
        <v>32046992</v>
      </c>
      <c r="O313" s="17" t="n">
        <v>0.0328</v>
      </c>
      <c r="P313" s="7" t="n">
        <v>33098133</v>
      </c>
      <c r="Q313" s="17" t="n">
        <v>52.257003830325</v>
      </c>
      <c r="R313" s="17" t="n">
        <v>7.06299616967503</v>
      </c>
      <c r="S313" s="17" t="n">
        <v>0.01</v>
      </c>
      <c r="T313" s="7" t="n">
        <v>320470</v>
      </c>
      <c r="U313" s="7" t="n">
        <v>0</v>
      </c>
      <c r="V313" s="7" t="n">
        <v>0</v>
      </c>
      <c r="W313" s="7" t="n">
        <v>0</v>
      </c>
      <c r="X313" s="7" t="n">
        <v>33418603</v>
      </c>
      <c r="Y313" s="17" t="n">
        <v>52.7629780500039</v>
      </c>
      <c r="AA313" s="0" t="n">
        <v>-4470524</v>
      </c>
      <c r="AB313" s="0" t="n">
        <v>-4150054</v>
      </c>
      <c r="AC313" s="0" t="n">
        <v>0</v>
      </c>
      <c r="AD313" s="0" t="n">
        <v>-6.55702194999611</v>
      </c>
    </row>
    <row r="314" customFormat="false" ht="14.5" hidden="false" customHeight="false" outlineLevel="0" collapsed="false">
      <c r="A314" s="0" t="n">
        <v>286</v>
      </c>
      <c r="B314" s="0" t="s">
        <v>304</v>
      </c>
      <c r="C314" s="7" t="n">
        <v>1594927000</v>
      </c>
      <c r="D314" s="7" t="n">
        <v>6229159.81582406</v>
      </c>
      <c r="E314" s="7" t="n">
        <v>681975000</v>
      </c>
      <c r="F314" s="7" t="n">
        <v>9760358.35742139</v>
      </c>
      <c r="G314" s="7" t="n">
        <v>15989518</v>
      </c>
      <c r="H314" s="7" t="n">
        <v>15042919.2023627</v>
      </c>
      <c r="I314" s="17" t="n">
        <v>1.06292653606015</v>
      </c>
      <c r="J314" s="7" t="n">
        <v>12410408</v>
      </c>
      <c r="K314" s="7" t="n">
        <v>12410408</v>
      </c>
      <c r="L314" s="17" t="n">
        <v>82.5</v>
      </c>
      <c r="N314" s="7" t="n">
        <v>11943013</v>
      </c>
      <c r="O314" s="17" t="n">
        <v>0.0352</v>
      </c>
      <c r="P314" s="7" t="n">
        <v>12363407</v>
      </c>
      <c r="Q314" s="17" t="n">
        <v>82.1875517223956</v>
      </c>
      <c r="R314" s="17" t="n">
        <v>0.312448277604418</v>
      </c>
      <c r="S314" s="17" t="n">
        <v>0</v>
      </c>
      <c r="T314" s="7" t="n">
        <v>0</v>
      </c>
      <c r="U314" s="7" t="n">
        <v>0</v>
      </c>
      <c r="V314" s="7" t="n">
        <v>0</v>
      </c>
      <c r="W314" s="7" t="n">
        <v>0</v>
      </c>
      <c r="X314" s="7" t="n">
        <v>12363407</v>
      </c>
      <c r="Y314" s="17" t="n">
        <v>82.1875517223956</v>
      </c>
      <c r="AA314" s="0" t="n">
        <v>-47001</v>
      </c>
      <c r="AB314" s="0" t="n">
        <v>-47001</v>
      </c>
      <c r="AC314" s="0" t="n">
        <v>0</v>
      </c>
      <c r="AD314" s="0" t="n">
        <v>-0.312448277604418</v>
      </c>
    </row>
    <row r="315" customFormat="false" ht="14.5" hidden="false" customHeight="false" outlineLevel="0" collapsed="false">
      <c r="A315" s="0" t="n">
        <v>287</v>
      </c>
      <c r="B315" s="0" t="s">
        <v>305</v>
      </c>
      <c r="C315" s="7" t="n">
        <v>1540777200</v>
      </c>
      <c r="D315" s="7" t="n">
        <v>6017671.91813664</v>
      </c>
      <c r="E315" s="7" t="n">
        <v>566771000</v>
      </c>
      <c r="F315" s="7" t="n">
        <v>8111570.16986558</v>
      </c>
      <c r="G315" s="7" t="n">
        <v>14129242</v>
      </c>
      <c r="H315" s="7" t="n">
        <v>24036939.6166854</v>
      </c>
      <c r="I315" s="17" t="n">
        <v>0.58781368282808</v>
      </c>
      <c r="J315" s="7" t="n">
        <v>19830475</v>
      </c>
      <c r="K315" s="7" t="n">
        <v>14129242</v>
      </c>
      <c r="L315" s="17" t="n">
        <v>58.78</v>
      </c>
      <c r="N315" s="7" t="n">
        <v>12535883</v>
      </c>
      <c r="O315" s="17" t="n">
        <v>0.0475</v>
      </c>
      <c r="P315" s="7" t="n">
        <v>13131337</v>
      </c>
      <c r="Q315" s="17" t="n">
        <v>54.6298206402483</v>
      </c>
      <c r="R315" s="17" t="n">
        <v>4.15017935975171</v>
      </c>
      <c r="S315" s="17" t="n">
        <v>0.01</v>
      </c>
      <c r="T315" s="7" t="n">
        <v>125359</v>
      </c>
      <c r="U315" s="7" t="n">
        <v>0</v>
      </c>
      <c r="V315" s="7" t="n">
        <v>0</v>
      </c>
      <c r="W315" s="7" t="n">
        <v>0</v>
      </c>
      <c r="X315" s="7" t="n">
        <v>13256696</v>
      </c>
      <c r="Y315" s="17" t="n">
        <v>55.1513470991032</v>
      </c>
      <c r="AA315" s="0" t="n">
        <v>-997905</v>
      </c>
      <c r="AB315" s="0" t="n">
        <v>-872546</v>
      </c>
      <c r="AC315" s="0" t="n">
        <v>0</v>
      </c>
      <c r="AD315" s="0" t="n">
        <v>-3.62865290089677</v>
      </c>
    </row>
    <row r="316" customFormat="false" ht="14.5" hidden="false" customHeight="false" outlineLevel="0" collapsed="false">
      <c r="A316" s="0" t="n">
        <v>288</v>
      </c>
      <c r="B316" s="0" t="s">
        <v>306</v>
      </c>
      <c r="C316" s="7" t="n">
        <v>5513521800</v>
      </c>
      <c r="D316" s="7" t="n">
        <v>21533655.4213641</v>
      </c>
      <c r="E316" s="7" t="n">
        <v>2949482000</v>
      </c>
      <c r="F316" s="7" t="n">
        <v>42212692.9708038</v>
      </c>
      <c r="G316" s="7" t="n">
        <v>63746348</v>
      </c>
      <c r="H316" s="7" t="n">
        <v>47334912.4326924</v>
      </c>
      <c r="I316" s="17" t="n">
        <v>1.34670890308805</v>
      </c>
      <c r="J316" s="7" t="n">
        <v>39051303</v>
      </c>
      <c r="K316" s="7" t="n">
        <v>39051303</v>
      </c>
      <c r="L316" s="17" t="n">
        <v>82.5</v>
      </c>
      <c r="N316" s="7" t="n">
        <v>37201981</v>
      </c>
      <c r="O316" s="17" t="n">
        <v>0.0306</v>
      </c>
      <c r="P316" s="7" t="n">
        <v>38340362</v>
      </c>
      <c r="Q316" s="17" t="n">
        <v>80.9980625917875</v>
      </c>
      <c r="R316" s="17" t="n">
        <v>1.50193740821247</v>
      </c>
      <c r="S316" s="17" t="n">
        <v>0</v>
      </c>
      <c r="T316" s="7" t="n">
        <v>0</v>
      </c>
      <c r="U316" s="7" t="n">
        <v>0</v>
      </c>
      <c r="V316" s="7" t="n">
        <v>0</v>
      </c>
      <c r="W316" s="7" t="n">
        <v>0</v>
      </c>
      <c r="X316" s="7" t="n">
        <v>38340362</v>
      </c>
      <c r="Y316" s="17" t="n">
        <v>80.9980625917875</v>
      </c>
      <c r="AA316" s="0" t="n">
        <v>-710941</v>
      </c>
      <c r="AB316" s="0" t="n">
        <v>-710941</v>
      </c>
      <c r="AC316" s="0" t="n">
        <v>0</v>
      </c>
      <c r="AD316" s="0" t="n">
        <v>-1.50193740821247</v>
      </c>
    </row>
    <row r="317" customFormat="false" ht="14.5" hidden="false" customHeight="false" outlineLevel="0" collapsed="false">
      <c r="A317" s="0" t="n">
        <v>289</v>
      </c>
      <c r="B317" s="0" t="s">
        <v>307</v>
      </c>
      <c r="C317" s="7" t="n">
        <v>458245200</v>
      </c>
      <c r="D317" s="7" t="n">
        <v>1789726.16654822</v>
      </c>
      <c r="E317" s="7" t="n">
        <v>218466000</v>
      </c>
      <c r="F317" s="7" t="n">
        <v>3126663.65909662</v>
      </c>
      <c r="G317" s="7" t="n">
        <v>4916390</v>
      </c>
      <c r="H317" s="7" t="n">
        <v>4037979.92712159</v>
      </c>
      <c r="I317" s="17" t="n">
        <v>1.21753700828933</v>
      </c>
      <c r="J317" s="7" t="n">
        <v>3331333</v>
      </c>
      <c r="K317" s="7" t="n">
        <v>3331333</v>
      </c>
      <c r="L317" s="17" t="n">
        <v>82.5</v>
      </c>
      <c r="N317" s="7" t="n">
        <v>3116606</v>
      </c>
      <c r="O317" s="17" t="n">
        <v>0.0469</v>
      </c>
      <c r="P317" s="7" t="n">
        <v>3262775</v>
      </c>
      <c r="Q317" s="17" t="n">
        <v>80.8021599633315</v>
      </c>
      <c r="R317" s="17" t="n">
        <v>1.69784003666854</v>
      </c>
      <c r="S317" s="17" t="n">
        <v>0</v>
      </c>
      <c r="T317" s="7" t="n">
        <v>0</v>
      </c>
      <c r="U317" s="7" t="n">
        <v>0</v>
      </c>
      <c r="V317" s="7" t="n">
        <v>0</v>
      </c>
      <c r="W317" s="7" t="n">
        <v>0</v>
      </c>
      <c r="X317" s="7" t="n">
        <v>3262775</v>
      </c>
      <c r="Y317" s="17" t="n">
        <v>80.8021599633315</v>
      </c>
      <c r="AA317" s="0" t="n">
        <v>-68558</v>
      </c>
      <c r="AB317" s="0" t="n">
        <v>-68558</v>
      </c>
      <c r="AC317" s="0" t="n">
        <v>0</v>
      </c>
      <c r="AD317" s="0" t="n">
        <v>-1.69784003666854</v>
      </c>
    </row>
    <row r="318" customFormat="false" ht="14.5" hidden="false" customHeight="false" outlineLevel="0" collapsed="false">
      <c r="A318" s="0" t="n">
        <v>290</v>
      </c>
      <c r="B318" s="0" t="s">
        <v>308</v>
      </c>
      <c r="C318" s="7" t="n">
        <v>1838850200</v>
      </c>
      <c r="D318" s="7" t="n">
        <v>7181828.24239607</v>
      </c>
      <c r="E318" s="7" t="n">
        <v>632811000</v>
      </c>
      <c r="F318" s="7" t="n">
        <v>9056728.08023489</v>
      </c>
      <c r="G318" s="7" t="n">
        <v>16238556</v>
      </c>
      <c r="H318" s="7" t="n">
        <v>18616425.3707185</v>
      </c>
      <c r="I318" s="17" t="n">
        <v>0.872270356775439</v>
      </c>
      <c r="J318" s="7" t="n">
        <v>15358551</v>
      </c>
      <c r="K318" s="7" t="n">
        <v>15358551</v>
      </c>
      <c r="L318" s="17" t="n">
        <v>82.5</v>
      </c>
      <c r="N318" s="7" t="n">
        <v>14323278</v>
      </c>
      <c r="O318" s="17" t="n">
        <v>0.0273</v>
      </c>
      <c r="P318" s="7" t="n">
        <v>14714303</v>
      </c>
      <c r="Q318" s="17" t="n">
        <v>79.0393574866627</v>
      </c>
      <c r="R318" s="17" t="n">
        <v>3.46064251333728</v>
      </c>
      <c r="S318" s="17" t="n">
        <v>0.01</v>
      </c>
      <c r="T318" s="7" t="n">
        <v>143233</v>
      </c>
      <c r="U318" s="7" t="n">
        <v>0</v>
      </c>
      <c r="V318" s="7" t="n">
        <v>0</v>
      </c>
      <c r="W318" s="7" t="n">
        <v>0</v>
      </c>
      <c r="X318" s="7" t="n">
        <v>14857536</v>
      </c>
      <c r="Y318" s="17" t="n">
        <v>79.8087479423905</v>
      </c>
      <c r="AA318" s="0" t="n">
        <v>-644248</v>
      </c>
      <c r="AB318" s="0" t="n">
        <v>-501015</v>
      </c>
      <c r="AC318" s="0" t="n">
        <v>0</v>
      </c>
      <c r="AD318" s="0" t="n">
        <v>-2.69125205760946</v>
      </c>
    </row>
    <row r="319" customFormat="false" ht="14.5" hidden="false" customHeight="false" outlineLevel="0" collapsed="false">
      <c r="A319" s="0" t="n">
        <v>291</v>
      </c>
      <c r="B319" s="0" t="s">
        <v>309</v>
      </c>
      <c r="C319" s="7" t="n">
        <v>4007032500</v>
      </c>
      <c r="D319" s="7" t="n">
        <v>15649898.6033223</v>
      </c>
      <c r="E319" s="7" t="n">
        <v>1425100000</v>
      </c>
      <c r="F319" s="7" t="n">
        <v>20395889.4316672</v>
      </c>
      <c r="G319" s="7" t="n">
        <v>36045788</v>
      </c>
      <c r="H319" s="7" t="n">
        <v>27427969.9664819</v>
      </c>
      <c r="I319" s="17" t="n">
        <v>1.31419817230548</v>
      </c>
      <c r="J319" s="7" t="n">
        <v>22628075</v>
      </c>
      <c r="K319" s="7" t="n">
        <v>22628075</v>
      </c>
      <c r="L319" s="17" t="n">
        <v>82.5</v>
      </c>
      <c r="N319" s="7" t="n">
        <v>21357930</v>
      </c>
      <c r="O319" s="17" t="n">
        <v>0.0295</v>
      </c>
      <c r="P319" s="7" t="n">
        <v>21987989</v>
      </c>
      <c r="Q319" s="17" t="n">
        <v>80.1663011402966</v>
      </c>
      <c r="R319" s="17" t="n">
        <v>2.3336988597034</v>
      </c>
      <c r="S319" s="17" t="n">
        <v>0</v>
      </c>
      <c r="T319" s="7" t="n">
        <v>0</v>
      </c>
      <c r="U319" s="7" t="n">
        <v>0</v>
      </c>
      <c r="V319" s="7" t="n">
        <v>0</v>
      </c>
      <c r="W319" s="7" t="n">
        <v>0</v>
      </c>
      <c r="X319" s="7" t="n">
        <v>21987989</v>
      </c>
      <c r="Y319" s="17" t="n">
        <v>80.1663011402966</v>
      </c>
      <c r="AA319" s="0" t="n">
        <v>-640086</v>
      </c>
      <c r="AB319" s="0" t="n">
        <v>-640086</v>
      </c>
      <c r="AC319" s="0" t="n">
        <v>0</v>
      </c>
      <c r="AD319" s="0" t="n">
        <v>-2.3336988597034</v>
      </c>
    </row>
    <row r="320" customFormat="false" ht="14.5" hidden="false" customHeight="false" outlineLevel="0" collapsed="false">
      <c r="A320" s="0" t="n">
        <v>292</v>
      </c>
      <c r="B320" s="0" t="s">
        <v>310</v>
      </c>
      <c r="C320" s="7" t="n">
        <v>2751746600</v>
      </c>
      <c r="D320" s="7" t="n">
        <v>10747243.8199682</v>
      </c>
      <c r="E320" s="7" t="n">
        <v>701473000</v>
      </c>
      <c r="F320" s="7" t="n">
        <v>10039411.7937688</v>
      </c>
      <c r="G320" s="7" t="n">
        <v>20786656</v>
      </c>
      <c r="H320" s="7" t="n">
        <v>31756519.9049999</v>
      </c>
      <c r="I320" s="17" t="n">
        <v>0.654563411298958</v>
      </c>
      <c r="J320" s="7" t="n">
        <v>26199129</v>
      </c>
      <c r="K320" s="7" t="n">
        <v>20786656</v>
      </c>
      <c r="L320" s="17" t="n">
        <v>65.46</v>
      </c>
      <c r="N320" s="7" t="n">
        <v>18216327</v>
      </c>
      <c r="O320" s="17" t="n">
        <v>0.05</v>
      </c>
      <c r="P320" s="7" t="n">
        <v>19127143</v>
      </c>
      <c r="Q320" s="17" t="n">
        <v>60.2306016440691</v>
      </c>
      <c r="R320" s="17" t="n">
        <v>5.2293983559309</v>
      </c>
      <c r="S320" s="17" t="n">
        <v>0.01</v>
      </c>
      <c r="T320" s="7" t="n">
        <v>182163</v>
      </c>
      <c r="U320" s="7" t="n">
        <v>0</v>
      </c>
      <c r="V320" s="7" t="n">
        <v>0</v>
      </c>
      <c r="W320" s="7" t="n">
        <v>0</v>
      </c>
      <c r="X320" s="7" t="n">
        <v>19309306</v>
      </c>
      <c r="Y320" s="17" t="n">
        <v>60.8042255819091</v>
      </c>
      <c r="AA320" s="0" t="n">
        <v>-1659513</v>
      </c>
      <c r="AB320" s="0" t="n">
        <v>-1477350</v>
      </c>
      <c r="AC320" s="0" t="n">
        <v>0</v>
      </c>
      <c r="AD320" s="0" t="n">
        <v>-4.65577441809091</v>
      </c>
    </row>
    <row r="321" customFormat="false" ht="14.5" hidden="false" customHeight="false" outlineLevel="0" collapsed="false">
      <c r="A321" s="0" t="n">
        <v>293</v>
      </c>
      <c r="B321" s="0" t="s">
        <v>311</v>
      </c>
      <c r="C321" s="7" t="n">
        <v>7410717500</v>
      </c>
      <c r="D321" s="7" t="n">
        <v>28943358.3213678</v>
      </c>
      <c r="E321" s="7" t="n">
        <v>1823898000</v>
      </c>
      <c r="F321" s="7" t="n">
        <v>26103446.7354143</v>
      </c>
      <c r="G321" s="7" t="n">
        <v>55046805</v>
      </c>
      <c r="H321" s="7" t="n">
        <v>151936084.335939</v>
      </c>
      <c r="I321" s="17" t="n">
        <v>0.362302380244896</v>
      </c>
      <c r="J321" s="7" t="n">
        <v>125347270</v>
      </c>
      <c r="K321" s="7" t="n">
        <v>55046805</v>
      </c>
      <c r="L321" s="17" t="n">
        <v>36.23</v>
      </c>
      <c r="N321" s="7" t="n">
        <v>46307807</v>
      </c>
      <c r="O321" s="17" t="n">
        <v>0.0458</v>
      </c>
      <c r="P321" s="7" t="n">
        <v>48428705</v>
      </c>
      <c r="Q321" s="17" t="n">
        <v>31.8743932434914</v>
      </c>
      <c r="R321" s="17" t="n">
        <v>4.35560675650862</v>
      </c>
      <c r="S321" s="17" t="n">
        <v>0.01</v>
      </c>
      <c r="T321" s="7" t="n">
        <v>463078</v>
      </c>
      <c r="U321" s="7" t="n">
        <v>0</v>
      </c>
      <c r="V321" s="7" t="n">
        <v>0</v>
      </c>
      <c r="W321" s="7" t="n">
        <v>0</v>
      </c>
      <c r="X321" s="7" t="n">
        <v>48891783</v>
      </c>
      <c r="Y321" s="17" t="n">
        <v>32.1791779837484</v>
      </c>
      <c r="AA321" s="0" t="n">
        <v>-6618100</v>
      </c>
      <c r="AB321" s="0" t="n">
        <v>-6155022</v>
      </c>
      <c r="AC321" s="0" t="n">
        <v>0</v>
      </c>
      <c r="AD321" s="0" t="n">
        <v>-4.05082201625159</v>
      </c>
    </row>
    <row r="322" customFormat="false" ht="14.5" hidden="false" customHeight="false" outlineLevel="0" collapsed="false">
      <c r="A322" s="0" t="n">
        <v>294</v>
      </c>
      <c r="B322" s="0" t="s">
        <v>312</v>
      </c>
      <c r="C322" s="7" t="n">
        <v>893567900</v>
      </c>
      <c r="D322" s="7" t="n">
        <v>3489926.03134206</v>
      </c>
      <c r="E322" s="7" t="n">
        <v>270698000</v>
      </c>
      <c r="F322" s="7" t="n">
        <v>3874202.84707981</v>
      </c>
      <c r="G322" s="7" t="n">
        <v>7364129</v>
      </c>
      <c r="H322" s="7" t="n">
        <v>17857455.8695786</v>
      </c>
      <c r="I322" s="17" t="n">
        <v>0.412383995446143</v>
      </c>
      <c r="J322" s="7" t="n">
        <v>14732401</v>
      </c>
      <c r="K322" s="7" t="n">
        <v>7364129</v>
      </c>
      <c r="L322" s="17" t="n">
        <v>41.24</v>
      </c>
      <c r="N322" s="7" t="n">
        <v>5844163</v>
      </c>
      <c r="O322" s="17" t="n">
        <v>0.038</v>
      </c>
      <c r="P322" s="7" t="n">
        <v>6066241</v>
      </c>
      <c r="Q322" s="17" t="n">
        <v>33.9703541439756</v>
      </c>
      <c r="R322" s="17" t="n">
        <v>7.26964585602445</v>
      </c>
      <c r="S322" s="17" t="n">
        <v>0.01</v>
      </c>
      <c r="T322" s="7" t="n">
        <v>58442</v>
      </c>
      <c r="U322" s="7" t="n">
        <v>0</v>
      </c>
      <c r="V322" s="7" t="n">
        <v>0</v>
      </c>
      <c r="W322" s="7" t="n">
        <v>0</v>
      </c>
      <c r="X322" s="7" t="n">
        <v>6124683</v>
      </c>
      <c r="Y322" s="17" t="n">
        <v>34.2976236073685</v>
      </c>
      <c r="AA322" s="0" t="n">
        <v>-1297888</v>
      </c>
      <c r="AB322" s="0" t="n">
        <v>-1239446</v>
      </c>
      <c r="AC322" s="0" t="n">
        <v>0</v>
      </c>
      <c r="AD322" s="0" t="n">
        <v>-6.94237639263151</v>
      </c>
    </row>
    <row r="323" customFormat="false" ht="14.5" hidden="false" customHeight="false" outlineLevel="0" collapsed="false">
      <c r="A323" s="0" t="n">
        <v>295</v>
      </c>
      <c r="B323" s="0" t="s">
        <v>313</v>
      </c>
      <c r="C323" s="7" t="n">
        <v>6249555900</v>
      </c>
      <c r="D323" s="7" t="n">
        <v>24408316.1668378</v>
      </c>
      <c r="E323" s="7" t="n">
        <v>1596013000</v>
      </c>
      <c r="F323" s="7" t="n">
        <v>22841979.2853157</v>
      </c>
      <c r="G323" s="7" t="n">
        <v>47250295</v>
      </c>
      <c r="H323" s="7" t="n">
        <v>49749492.0459681</v>
      </c>
      <c r="I323" s="17" t="n">
        <v>0.949764370585757</v>
      </c>
      <c r="J323" s="7" t="n">
        <v>41043331</v>
      </c>
      <c r="K323" s="7" t="n">
        <v>41043331</v>
      </c>
      <c r="L323" s="17" t="n">
        <v>82.5</v>
      </c>
      <c r="N323" s="7" t="n">
        <v>37874012</v>
      </c>
      <c r="O323" s="17" t="n">
        <v>0.054</v>
      </c>
      <c r="P323" s="7" t="n">
        <v>39919209</v>
      </c>
      <c r="Q323" s="17" t="n">
        <v>80.2404353457821</v>
      </c>
      <c r="R323" s="17" t="n">
        <v>2.25956465421791</v>
      </c>
      <c r="S323" s="17" t="n">
        <v>0</v>
      </c>
      <c r="T323" s="7" t="n">
        <v>0</v>
      </c>
      <c r="U323" s="7" t="n">
        <v>0</v>
      </c>
      <c r="V323" s="7" t="n">
        <v>0</v>
      </c>
      <c r="W323" s="7" t="n">
        <v>0</v>
      </c>
      <c r="X323" s="7" t="n">
        <v>39919209</v>
      </c>
      <c r="Y323" s="17" t="n">
        <v>80.2404353457821</v>
      </c>
      <c r="AA323" s="0" t="n">
        <v>-1124122</v>
      </c>
      <c r="AB323" s="0" t="n">
        <v>-1124122</v>
      </c>
      <c r="AC323" s="0" t="n">
        <v>0</v>
      </c>
      <c r="AD323" s="0" t="n">
        <v>-2.25956465421791</v>
      </c>
    </row>
    <row r="324" customFormat="false" ht="14.5" hidden="false" customHeight="false" outlineLevel="0" collapsed="false">
      <c r="A324" s="0" t="n">
        <v>296</v>
      </c>
      <c r="B324" s="0" t="s">
        <v>314</v>
      </c>
      <c r="C324" s="7" t="n">
        <v>3667871800</v>
      </c>
      <c r="D324" s="7" t="n">
        <v>14325269.8249853</v>
      </c>
      <c r="E324" s="7" t="n">
        <v>151491720</v>
      </c>
      <c r="F324" s="7" t="n">
        <v>2168134.42630909</v>
      </c>
      <c r="G324" s="7" t="n">
        <v>16493404</v>
      </c>
      <c r="H324" s="7" t="n">
        <v>8824634.8908109</v>
      </c>
      <c r="I324" s="17" t="n">
        <v>1.86901828847045</v>
      </c>
      <c r="J324" s="7" t="n">
        <v>7280324</v>
      </c>
      <c r="K324" s="7" t="n">
        <v>7280324</v>
      </c>
      <c r="L324" s="17" t="n">
        <v>82.5</v>
      </c>
      <c r="N324" s="7" t="n">
        <v>6499279</v>
      </c>
      <c r="O324" s="17" t="n">
        <v>0.0457</v>
      </c>
      <c r="P324" s="7" t="n">
        <v>6796296</v>
      </c>
      <c r="Q324" s="17" t="n">
        <v>77.0150389686602</v>
      </c>
      <c r="R324" s="17" t="n">
        <v>5.48496103133978</v>
      </c>
      <c r="S324" s="17" t="n">
        <v>0.01</v>
      </c>
      <c r="T324" s="7" t="n">
        <v>64993</v>
      </c>
      <c r="U324" s="7" t="n">
        <v>0</v>
      </c>
      <c r="V324" s="7" t="n">
        <v>0</v>
      </c>
      <c r="W324" s="7" t="n">
        <v>419035</v>
      </c>
      <c r="X324" s="7" t="n">
        <v>7280324</v>
      </c>
      <c r="Y324" s="17" t="n">
        <v>82.5000024372794</v>
      </c>
      <c r="AA324" s="0" t="n">
        <v>-484028</v>
      </c>
      <c r="AB324" s="0" t="n">
        <v>0</v>
      </c>
      <c r="AC324" s="0" t="n">
        <v>0</v>
      </c>
      <c r="AD324" s="0" t="n">
        <v>2.43727939164273E-006</v>
      </c>
    </row>
    <row r="325" customFormat="false" ht="14.5" hidden="false" customHeight="false" outlineLevel="0" collapsed="false">
      <c r="A325" s="0" t="n">
        <v>297</v>
      </c>
      <c r="B325" s="0" t="s">
        <v>315</v>
      </c>
      <c r="C325" s="7" t="n">
        <v>225103100</v>
      </c>
      <c r="D325" s="7" t="n">
        <v>879164.491501759</v>
      </c>
      <c r="E325" s="7" t="n">
        <v>15044000</v>
      </c>
      <c r="F325" s="7" t="n">
        <v>215308.231429374</v>
      </c>
      <c r="G325" s="7" t="n">
        <v>1094473</v>
      </c>
      <c r="H325" s="7" t="n">
        <v>429555.537728421</v>
      </c>
      <c r="I325" s="17" t="n">
        <v>2.54791966083781</v>
      </c>
      <c r="J325" s="7" t="n">
        <v>354383</v>
      </c>
      <c r="K325" s="7" t="n">
        <v>354383</v>
      </c>
      <c r="L325" s="17" t="n">
        <v>82.5</v>
      </c>
      <c r="N325" s="7" t="n">
        <v>410708</v>
      </c>
      <c r="O325" s="17" t="n">
        <v>0.031</v>
      </c>
      <c r="P325" s="7" t="n">
        <v>423440</v>
      </c>
      <c r="Q325" s="17" t="n">
        <v>98.5763103507497</v>
      </c>
      <c r="R325" s="17" t="n">
        <v>0</v>
      </c>
      <c r="S325" s="17" t="n">
        <v>0</v>
      </c>
      <c r="T325" s="7" t="n">
        <v>0</v>
      </c>
      <c r="U325" s="7" t="n">
        <v>69057</v>
      </c>
      <c r="V325" s="7" t="n">
        <v>69057</v>
      </c>
      <c r="W325" s="7" t="n">
        <v>0</v>
      </c>
      <c r="X325" s="7" t="n">
        <v>354383</v>
      </c>
      <c r="Y325" s="17" t="n">
        <v>82.499925824272</v>
      </c>
      <c r="AA325" s="0" t="n">
        <v>0</v>
      </c>
      <c r="AB325" s="0" t="n">
        <v>0</v>
      </c>
      <c r="AC325" s="0" t="n">
        <v>0</v>
      </c>
      <c r="AD325" s="0" t="n">
        <v>-7.41757280451338E-005</v>
      </c>
    </row>
    <row r="326" customFormat="false" ht="14.5" hidden="false" customHeight="false" outlineLevel="0" collapsed="false">
      <c r="A326" s="0" t="n">
        <v>298</v>
      </c>
      <c r="B326" s="0" t="s">
        <v>316</v>
      </c>
      <c r="C326" s="7" t="n">
        <v>1686723900</v>
      </c>
      <c r="D326" s="7" t="n">
        <v>6587682.5323479</v>
      </c>
      <c r="E326" s="7" t="n">
        <v>632430000</v>
      </c>
      <c r="F326" s="7" t="n">
        <v>9051275.2461366</v>
      </c>
      <c r="G326" s="7" t="n">
        <v>15638958</v>
      </c>
      <c r="H326" s="7" t="n">
        <v>13961772.007666</v>
      </c>
      <c r="I326" s="17" t="n">
        <v>1.12012701478101</v>
      </c>
      <c r="J326" s="7" t="n">
        <v>11518462</v>
      </c>
      <c r="K326" s="7" t="n">
        <v>11518462</v>
      </c>
      <c r="L326" s="17" t="n">
        <v>82.5</v>
      </c>
      <c r="N326" s="7" t="n">
        <v>10462686</v>
      </c>
      <c r="O326" s="17" t="n">
        <v>0.0341</v>
      </c>
      <c r="P326" s="7" t="n">
        <v>10819464</v>
      </c>
      <c r="Q326" s="17" t="n">
        <v>77.4934871738299</v>
      </c>
      <c r="R326" s="17" t="n">
        <v>5.00651282617008</v>
      </c>
      <c r="S326" s="17" t="n">
        <v>0.01</v>
      </c>
      <c r="T326" s="7" t="n">
        <v>104627</v>
      </c>
      <c r="U326" s="7" t="n">
        <v>0</v>
      </c>
      <c r="V326" s="7" t="n">
        <v>0</v>
      </c>
      <c r="W326" s="7" t="n">
        <v>0</v>
      </c>
      <c r="X326" s="7" t="n">
        <v>10924091</v>
      </c>
      <c r="Y326" s="17" t="n">
        <v>78.2428691286602</v>
      </c>
      <c r="AA326" s="0" t="n">
        <v>-698998</v>
      </c>
      <c r="AB326" s="0" t="n">
        <v>-594371</v>
      </c>
      <c r="AC326" s="0" t="n">
        <v>0</v>
      </c>
      <c r="AD326" s="0" t="n">
        <v>-4.25713087133975</v>
      </c>
    </row>
    <row r="327" customFormat="false" ht="14.5" hidden="false" customHeight="false" outlineLevel="0" collapsed="false">
      <c r="A327" s="0" t="n">
        <v>299</v>
      </c>
      <c r="B327" s="0" t="s">
        <v>317</v>
      </c>
      <c r="C327" s="7" t="n">
        <v>1176302500</v>
      </c>
      <c r="D327" s="7" t="n">
        <v>4594176.57626549</v>
      </c>
      <c r="E327" s="7" t="n">
        <v>374488000</v>
      </c>
      <c r="F327" s="7" t="n">
        <v>5359635.00209542</v>
      </c>
      <c r="G327" s="7" t="n">
        <v>9953812</v>
      </c>
      <c r="H327" s="7" t="n">
        <v>18453297.5516709</v>
      </c>
      <c r="I327" s="17" t="n">
        <v>0.539405597949549</v>
      </c>
      <c r="J327" s="7" t="n">
        <v>15223970</v>
      </c>
      <c r="K327" s="7" t="n">
        <v>9953812</v>
      </c>
      <c r="L327" s="17" t="n">
        <v>53.94</v>
      </c>
      <c r="N327" s="7" t="n">
        <v>8574677</v>
      </c>
      <c r="O327" s="17" t="n">
        <v>0.043</v>
      </c>
      <c r="P327" s="7" t="n">
        <v>8943388</v>
      </c>
      <c r="Q327" s="17" t="n">
        <v>48.4649855938089</v>
      </c>
      <c r="R327" s="17" t="n">
        <v>5.4750144061911</v>
      </c>
      <c r="S327" s="17" t="n">
        <v>0.01</v>
      </c>
      <c r="T327" s="7" t="n">
        <v>85747</v>
      </c>
      <c r="U327" s="7" t="n">
        <v>0</v>
      </c>
      <c r="V327" s="7" t="n">
        <v>0</v>
      </c>
      <c r="W327" s="7" t="n">
        <v>0</v>
      </c>
      <c r="X327" s="7" t="n">
        <v>9029135</v>
      </c>
      <c r="Y327" s="17" t="n">
        <v>48.9296559312372</v>
      </c>
      <c r="AA327" s="0" t="n">
        <v>-1010424</v>
      </c>
      <c r="AB327" s="0" t="n">
        <v>-924677</v>
      </c>
      <c r="AC327" s="0" t="n">
        <v>0</v>
      </c>
      <c r="AD327" s="0" t="n">
        <v>-5.01034406876278</v>
      </c>
    </row>
    <row r="328" customFormat="false" ht="14.5" hidden="false" customHeight="false" outlineLevel="0" collapsed="false">
      <c r="A328" s="0" t="n">
        <v>300</v>
      </c>
      <c r="B328" s="0" t="s">
        <v>318</v>
      </c>
      <c r="C328" s="7" t="n">
        <v>2624539200</v>
      </c>
      <c r="D328" s="7" t="n">
        <v>10250421.5676925</v>
      </c>
      <c r="E328" s="7" t="n">
        <v>149712000</v>
      </c>
      <c r="F328" s="7" t="n">
        <v>2142663.25071487</v>
      </c>
      <c r="G328" s="7" t="n">
        <v>12393085</v>
      </c>
      <c r="H328" s="7" t="n">
        <v>2531659.15503562</v>
      </c>
      <c r="I328" s="17" t="n">
        <v>4.89524230595948</v>
      </c>
      <c r="J328" s="7" t="n">
        <v>2088619</v>
      </c>
      <c r="K328" s="7" t="n">
        <v>2088619</v>
      </c>
      <c r="L328" s="17" t="n">
        <v>82.5</v>
      </c>
      <c r="N328" s="7" t="n">
        <v>2095500</v>
      </c>
      <c r="O328" s="17" t="n">
        <v>0.0685</v>
      </c>
      <c r="P328" s="7" t="n">
        <v>2239042</v>
      </c>
      <c r="Q328" s="17" t="n">
        <v>88.4416844007778</v>
      </c>
      <c r="R328" s="17" t="n">
        <v>0</v>
      </c>
      <c r="S328" s="17" t="n">
        <v>0</v>
      </c>
      <c r="T328" s="7" t="n">
        <v>0</v>
      </c>
      <c r="U328" s="7" t="n">
        <v>150423</v>
      </c>
      <c r="V328" s="7" t="n">
        <v>150423</v>
      </c>
      <c r="W328" s="7" t="n">
        <v>0</v>
      </c>
      <c r="X328" s="7" t="n">
        <v>2088619</v>
      </c>
      <c r="Y328" s="17" t="n">
        <v>82.500007785235</v>
      </c>
      <c r="AA328" s="0" t="n">
        <v>0</v>
      </c>
      <c r="AB328" s="0" t="n">
        <v>0</v>
      </c>
      <c r="AC328" s="0" t="n">
        <v>0</v>
      </c>
      <c r="AD328" s="0" t="n">
        <v>7.78523495625905E-006</v>
      </c>
    </row>
    <row r="329" customFormat="false" ht="14.5" hidden="false" customHeight="false" outlineLevel="0" collapsed="false">
      <c r="A329" s="0" t="n">
        <v>301</v>
      </c>
      <c r="B329" s="0" t="s">
        <v>319</v>
      </c>
      <c r="C329" s="7" t="n">
        <v>2177318100</v>
      </c>
      <c r="D329" s="7" t="n">
        <v>8503751.21543895</v>
      </c>
      <c r="E329" s="7" t="n">
        <v>692658000</v>
      </c>
      <c r="F329" s="7" t="n">
        <v>9913252.39068116</v>
      </c>
      <c r="G329" s="7" t="n">
        <v>18417004</v>
      </c>
      <c r="H329" s="7" t="n">
        <v>23620218.6901868</v>
      </c>
      <c r="I329" s="17" t="n">
        <v>0.779713526007762</v>
      </c>
      <c r="J329" s="7" t="n">
        <v>19486680</v>
      </c>
      <c r="K329" s="7" t="n">
        <v>18417004</v>
      </c>
      <c r="L329" s="17" t="n">
        <v>77.97</v>
      </c>
      <c r="N329" s="7" t="n">
        <v>15454144</v>
      </c>
      <c r="O329" s="17" t="n">
        <v>0.045</v>
      </c>
      <c r="P329" s="7" t="n">
        <v>16149580</v>
      </c>
      <c r="Q329" s="17" t="n">
        <v>68.3718479148098</v>
      </c>
      <c r="R329" s="17" t="n">
        <v>9.59815208519021</v>
      </c>
      <c r="S329" s="17" t="n">
        <v>0.02</v>
      </c>
      <c r="T329" s="7" t="n">
        <v>309083</v>
      </c>
      <c r="U329" s="7" t="n">
        <v>0</v>
      </c>
      <c r="V329" s="7" t="n">
        <v>0</v>
      </c>
      <c r="W329" s="7" t="n">
        <v>0</v>
      </c>
      <c r="X329" s="7" t="n">
        <v>16458663</v>
      </c>
      <c r="Y329" s="17" t="n">
        <v>69.6804005749442</v>
      </c>
      <c r="AA329" s="0" t="n">
        <v>-2267424</v>
      </c>
      <c r="AB329" s="0" t="n">
        <v>-1958341</v>
      </c>
      <c r="AC329" s="0" t="n">
        <v>0</v>
      </c>
      <c r="AD329" s="0" t="n">
        <v>-8.28959942505581</v>
      </c>
    </row>
    <row r="330" customFormat="false" ht="14.5" hidden="false" customHeight="false" outlineLevel="0" collapsed="false">
      <c r="A330" s="0" t="n">
        <v>302</v>
      </c>
      <c r="B330" s="0" t="s">
        <v>320</v>
      </c>
      <c r="C330" s="7" t="n">
        <v>228166500</v>
      </c>
      <c r="D330" s="7" t="n">
        <v>891128.931366276</v>
      </c>
      <c r="E330" s="7" t="n">
        <v>17292000</v>
      </c>
      <c r="F330" s="7" t="n">
        <v>247481.383799304</v>
      </c>
      <c r="G330" s="7" t="n">
        <v>1138610</v>
      </c>
      <c r="H330" s="7" t="n">
        <v>322864.62</v>
      </c>
      <c r="I330" s="17" t="n">
        <v>3.52658646834701</v>
      </c>
      <c r="J330" s="7" t="n">
        <v>266363</v>
      </c>
      <c r="K330" s="7" t="n">
        <v>266363</v>
      </c>
      <c r="L330" s="17" t="n">
        <v>82.5</v>
      </c>
      <c r="N330" s="7" t="n">
        <v>221227</v>
      </c>
      <c r="O330" s="17" t="n">
        <v>0.034</v>
      </c>
      <c r="P330" s="7" t="n">
        <v>228749</v>
      </c>
      <c r="Q330" s="17" t="n">
        <v>70.8498193453343</v>
      </c>
      <c r="R330" s="17" t="n">
        <v>11.6501806546657</v>
      </c>
      <c r="S330" s="17" t="n">
        <v>0.02</v>
      </c>
      <c r="T330" s="7" t="n">
        <v>4425</v>
      </c>
      <c r="U330" s="7" t="n">
        <v>0</v>
      </c>
      <c r="V330" s="7" t="n">
        <v>0</v>
      </c>
      <c r="W330" s="7" t="n">
        <v>33189</v>
      </c>
      <c r="X330" s="7" t="n">
        <v>266363</v>
      </c>
      <c r="Y330" s="17" t="n">
        <v>82.4999035199335</v>
      </c>
      <c r="AA330" s="0" t="n">
        <v>-37614</v>
      </c>
      <c r="AB330" s="0" t="n">
        <v>0</v>
      </c>
      <c r="AC330" s="0" t="n">
        <v>0</v>
      </c>
      <c r="AD330" s="0" t="n">
        <v>-9.6480066474669E-005</v>
      </c>
    </row>
    <row r="331" customFormat="false" ht="14.5" hidden="false" customHeight="false" outlineLevel="0" collapsed="false">
      <c r="A331" s="0" t="n">
        <v>303</v>
      </c>
      <c r="B331" s="0" t="s">
        <v>321</v>
      </c>
      <c r="C331" s="7" t="n">
        <v>1431109500</v>
      </c>
      <c r="D331" s="7" t="n">
        <v>5589352.86031528</v>
      </c>
      <c r="E331" s="7" t="n">
        <v>559842000</v>
      </c>
      <c r="F331" s="7" t="n">
        <v>8012403.01115951</v>
      </c>
      <c r="G331" s="7" t="n">
        <v>13601756</v>
      </c>
      <c r="H331" s="7" t="n">
        <v>16109695.3626526</v>
      </c>
      <c r="I331" s="17" t="n">
        <v>0.84432111804753</v>
      </c>
      <c r="J331" s="7" t="n">
        <v>13290499</v>
      </c>
      <c r="K331" s="7" t="n">
        <v>13290499</v>
      </c>
      <c r="L331" s="17" t="n">
        <v>82.5</v>
      </c>
      <c r="N331" s="7" t="n">
        <v>11987890</v>
      </c>
      <c r="O331" s="17" t="n">
        <v>0.0341</v>
      </c>
      <c r="P331" s="7" t="n">
        <v>12396677</v>
      </c>
      <c r="Q331" s="17" t="n">
        <v>76.9516537770131</v>
      </c>
      <c r="R331" s="17" t="n">
        <v>5.54834622298691</v>
      </c>
      <c r="S331" s="17" t="n">
        <v>0.01</v>
      </c>
      <c r="T331" s="7" t="n">
        <v>119879</v>
      </c>
      <c r="U331" s="7" t="n">
        <v>0</v>
      </c>
      <c r="V331" s="7" t="n">
        <v>0</v>
      </c>
      <c r="W331" s="7" t="n">
        <v>0</v>
      </c>
      <c r="X331" s="7" t="n">
        <v>12516556</v>
      </c>
      <c r="Y331" s="17" t="n">
        <v>77.6957957194977</v>
      </c>
      <c r="AA331" s="0" t="n">
        <v>-893822</v>
      </c>
      <c r="AB331" s="0" t="n">
        <v>-773943</v>
      </c>
      <c r="AC331" s="0" t="n">
        <v>0</v>
      </c>
      <c r="AD331" s="0" t="n">
        <v>-4.80420428050228</v>
      </c>
    </row>
    <row r="332" customFormat="false" ht="14.5" hidden="false" customHeight="false" outlineLevel="0" collapsed="false">
      <c r="A332" s="0" t="n">
        <v>304</v>
      </c>
      <c r="B332" s="0" t="s">
        <v>322</v>
      </c>
      <c r="C332" s="7" t="n">
        <v>2302233500</v>
      </c>
      <c r="D332" s="7" t="n">
        <v>8991621.81394132</v>
      </c>
      <c r="E332" s="7" t="n">
        <v>654411000</v>
      </c>
      <c r="F332" s="7" t="n">
        <v>9365865.13147621</v>
      </c>
      <c r="G332" s="7" t="n">
        <v>18357487</v>
      </c>
      <c r="H332" s="7" t="n">
        <v>25051745.2941372</v>
      </c>
      <c r="I332" s="17" t="n">
        <v>0.732782757626717</v>
      </c>
      <c r="J332" s="7" t="n">
        <v>20667690</v>
      </c>
      <c r="K332" s="7" t="n">
        <v>18357487</v>
      </c>
      <c r="L332" s="17" t="n">
        <v>73.28</v>
      </c>
      <c r="N332" s="7" t="n">
        <v>16400262</v>
      </c>
      <c r="O332" s="17" t="n">
        <v>0.0549</v>
      </c>
      <c r="P332" s="7" t="n">
        <v>17300636</v>
      </c>
      <c r="Q332" s="17" t="n">
        <v>69.0596036199076</v>
      </c>
      <c r="R332" s="17" t="n">
        <v>4.22039638009242</v>
      </c>
      <c r="S332" s="17" t="n">
        <v>0.01</v>
      </c>
      <c r="T332" s="7" t="n">
        <v>164003</v>
      </c>
      <c r="U332" s="7" t="n">
        <v>0</v>
      </c>
      <c r="V332" s="7" t="n">
        <v>0</v>
      </c>
      <c r="W332" s="7" t="n">
        <v>0</v>
      </c>
      <c r="X332" s="7" t="n">
        <v>17464639</v>
      </c>
      <c r="Y332" s="17" t="n">
        <v>69.7142606031813</v>
      </c>
      <c r="AA332" s="0" t="n">
        <v>-1056851</v>
      </c>
      <c r="AB332" s="0" t="n">
        <v>-892848</v>
      </c>
      <c r="AC332" s="0" t="n">
        <v>0</v>
      </c>
      <c r="AD332" s="0" t="n">
        <v>-3.56573939681876</v>
      </c>
    </row>
    <row r="333" customFormat="false" ht="14.5" hidden="false" customHeight="false" outlineLevel="0" collapsed="false">
      <c r="A333" s="0" t="n">
        <v>305</v>
      </c>
      <c r="B333" s="0" t="s">
        <v>323</v>
      </c>
      <c r="C333" s="7" t="n">
        <v>6497773200</v>
      </c>
      <c r="D333" s="7" t="n">
        <v>25377755.6651674</v>
      </c>
      <c r="E333" s="7" t="n">
        <v>1677243000</v>
      </c>
      <c r="F333" s="7" t="n">
        <v>24004534.9645904</v>
      </c>
      <c r="G333" s="7" t="n">
        <v>49382291</v>
      </c>
      <c r="H333" s="7" t="n">
        <v>47140463.2164232</v>
      </c>
      <c r="I333" s="17" t="n">
        <v>1.04755633760501</v>
      </c>
      <c r="J333" s="7" t="n">
        <v>38890882</v>
      </c>
      <c r="K333" s="7" t="n">
        <v>38890882</v>
      </c>
      <c r="L333" s="17" t="n">
        <v>82.5</v>
      </c>
      <c r="N333" s="7" t="n">
        <v>36379965</v>
      </c>
      <c r="O333" s="17" t="n">
        <v>0.0488</v>
      </c>
      <c r="P333" s="7" t="n">
        <v>38155307</v>
      </c>
      <c r="Q333" s="17" t="n">
        <v>80.9396098312143</v>
      </c>
      <c r="R333" s="17" t="n">
        <v>1.5603901687857</v>
      </c>
      <c r="S333" s="17" t="n">
        <v>0</v>
      </c>
      <c r="T333" s="7" t="n">
        <v>0</v>
      </c>
      <c r="U333" s="7" t="n">
        <v>0</v>
      </c>
      <c r="V333" s="7" t="n">
        <v>0</v>
      </c>
      <c r="W333" s="7" t="n">
        <v>0</v>
      </c>
      <c r="X333" s="7" t="n">
        <v>38155307</v>
      </c>
      <c r="Y333" s="17" t="n">
        <v>80.9396098312143</v>
      </c>
      <c r="AA333" s="0" t="n">
        <v>-735575</v>
      </c>
      <c r="AB333" s="0" t="n">
        <v>-735575</v>
      </c>
      <c r="AC333" s="0" t="n">
        <v>0</v>
      </c>
      <c r="AD333" s="0" t="n">
        <v>-1.5603901687857</v>
      </c>
    </row>
    <row r="334" customFormat="false" ht="14.5" hidden="false" customHeight="false" outlineLevel="0" collapsed="false">
      <c r="A334" s="0" t="n">
        <v>306</v>
      </c>
      <c r="B334" s="0" t="s">
        <v>324</v>
      </c>
      <c r="C334" s="7" t="n">
        <v>206597900</v>
      </c>
      <c r="D334" s="7" t="n">
        <v>806890.432423326</v>
      </c>
      <c r="E334" s="7" t="n">
        <v>52084000</v>
      </c>
      <c r="F334" s="7" t="n">
        <v>745421.026706163</v>
      </c>
      <c r="G334" s="7" t="n">
        <v>1552311</v>
      </c>
      <c r="H334" s="7" t="n">
        <v>3782565.58023458</v>
      </c>
      <c r="I334" s="17" t="n">
        <v>0.410385746677188</v>
      </c>
      <c r="J334" s="7" t="n">
        <v>3120617</v>
      </c>
      <c r="K334" s="7" t="n">
        <v>1552311</v>
      </c>
      <c r="L334" s="17" t="n">
        <v>41.04</v>
      </c>
      <c r="N334" s="7" t="n">
        <v>1335783</v>
      </c>
      <c r="O334" s="17" t="n">
        <v>0.0343</v>
      </c>
      <c r="P334" s="7" t="n">
        <v>1381600</v>
      </c>
      <c r="Q334" s="17" t="n">
        <v>36.5254738006239</v>
      </c>
      <c r="R334" s="17" t="n">
        <v>4.51452619937609</v>
      </c>
      <c r="S334" s="17" t="n">
        <v>0.01</v>
      </c>
      <c r="T334" s="7" t="n">
        <v>13358</v>
      </c>
      <c r="U334" s="7" t="n">
        <v>0</v>
      </c>
      <c r="V334" s="7" t="n">
        <v>0</v>
      </c>
      <c r="W334" s="7" t="n">
        <v>0</v>
      </c>
      <c r="X334" s="7" t="n">
        <v>1394958</v>
      </c>
      <c r="Y334" s="17" t="n">
        <v>36.8786203546401</v>
      </c>
      <c r="AA334" s="0" t="n">
        <v>-170711</v>
      </c>
      <c r="AB334" s="0" t="n">
        <v>-157353</v>
      </c>
      <c r="AC334" s="0" t="n">
        <v>0</v>
      </c>
      <c r="AD334" s="0" t="n">
        <v>-4.16137964535992</v>
      </c>
    </row>
    <row r="335" customFormat="false" ht="14.5" hidden="false" customHeight="false" outlineLevel="0" collapsed="false">
      <c r="A335" s="0" t="n">
        <v>307</v>
      </c>
      <c r="B335" s="0" t="s">
        <v>325</v>
      </c>
      <c r="C335" s="7" t="n">
        <v>5952614800</v>
      </c>
      <c r="D335" s="7" t="n">
        <v>23248580.6003909</v>
      </c>
      <c r="E335" s="7" t="n">
        <v>1890178000</v>
      </c>
      <c r="F335" s="7" t="n">
        <v>27052039.5019085</v>
      </c>
      <c r="G335" s="7" t="n">
        <v>50300620</v>
      </c>
      <c r="H335" s="7" t="n">
        <v>50187089.2934757</v>
      </c>
      <c r="I335" s="17" t="n">
        <v>1.00226214965089</v>
      </c>
      <c r="J335" s="7" t="n">
        <v>41404349</v>
      </c>
      <c r="K335" s="7" t="n">
        <v>41404349</v>
      </c>
      <c r="L335" s="17" t="n">
        <v>82.5</v>
      </c>
      <c r="N335" s="7" t="n">
        <v>39123173</v>
      </c>
      <c r="O335" s="17" t="n">
        <v>0.0525</v>
      </c>
      <c r="P335" s="7" t="n">
        <v>41177140</v>
      </c>
      <c r="Q335" s="17" t="n">
        <v>82.0472766595631</v>
      </c>
      <c r="R335" s="17" t="n">
        <v>0.452723340436918</v>
      </c>
      <c r="S335" s="17" t="n">
        <v>0</v>
      </c>
      <c r="T335" s="7" t="n">
        <v>0</v>
      </c>
      <c r="U335" s="7" t="n">
        <v>0</v>
      </c>
      <c r="V335" s="7" t="n">
        <v>0</v>
      </c>
      <c r="W335" s="7" t="n">
        <v>0</v>
      </c>
      <c r="X335" s="7" t="n">
        <v>41177140</v>
      </c>
      <c r="Y335" s="17" t="n">
        <v>82.0472766595631</v>
      </c>
      <c r="AA335" s="0" t="n">
        <v>-227209</v>
      </c>
      <c r="AB335" s="0" t="n">
        <v>-227209</v>
      </c>
      <c r="AC335" s="0" t="n">
        <v>0</v>
      </c>
      <c r="AD335" s="0" t="n">
        <v>-0.452723340436918</v>
      </c>
    </row>
    <row r="336" customFormat="false" ht="14.5" hidden="false" customHeight="false" outlineLevel="0" collapsed="false">
      <c r="A336" s="0" t="n">
        <v>308</v>
      </c>
      <c r="B336" s="0" t="s">
        <v>326</v>
      </c>
      <c r="C336" s="7" t="n">
        <v>17215737300</v>
      </c>
      <c r="D336" s="7" t="n">
        <v>67237923.1080441</v>
      </c>
      <c r="E336" s="7" t="n">
        <v>3212439000</v>
      </c>
      <c r="F336" s="7" t="n">
        <v>45976107.395955</v>
      </c>
      <c r="G336" s="7" t="n">
        <v>113214031</v>
      </c>
      <c r="H336" s="7" t="n">
        <v>103566216.3118</v>
      </c>
      <c r="I336" s="17" t="n">
        <v>1.09315600233144</v>
      </c>
      <c r="J336" s="7" t="n">
        <v>85442128</v>
      </c>
      <c r="K336" s="7" t="n">
        <v>85442128</v>
      </c>
      <c r="L336" s="17" t="n">
        <v>82.5</v>
      </c>
      <c r="N336" s="7" t="n">
        <v>74508112</v>
      </c>
      <c r="O336" s="17" t="n">
        <v>0.0537</v>
      </c>
      <c r="P336" s="7" t="n">
        <v>78509198</v>
      </c>
      <c r="Q336" s="17" t="n">
        <v>75.8057992228253</v>
      </c>
      <c r="R336" s="17" t="n">
        <v>6.69420077717474</v>
      </c>
      <c r="S336" s="17" t="n">
        <v>0.01</v>
      </c>
      <c r="T336" s="7" t="n">
        <v>745081</v>
      </c>
      <c r="U336" s="7" t="n">
        <v>0</v>
      </c>
      <c r="V336" s="7" t="n">
        <v>0</v>
      </c>
      <c r="W336" s="7" t="n">
        <v>0</v>
      </c>
      <c r="X336" s="7" t="n">
        <v>79254279</v>
      </c>
      <c r="Y336" s="17" t="n">
        <v>76.5252239797912</v>
      </c>
      <c r="AA336" s="0" t="n">
        <v>-6932930</v>
      </c>
      <c r="AB336" s="0" t="n">
        <v>-6187849</v>
      </c>
      <c r="AC336" s="0" t="n">
        <v>0</v>
      </c>
      <c r="AD336" s="0" t="n">
        <v>-5.97477602020879</v>
      </c>
    </row>
    <row r="337" customFormat="false" ht="14.5" hidden="false" customHeight="false" outlineLevel="0" collapsed="false">
      <c r="A337" s="0" t="n">
        <v>309</v>
      </c>
      <c r="B337" s="0" t="s">
        <v>327</v>
      </c>
      <c r="C337" s="7" t="n">
        <v>922889900</v>
      </c>
      <c r="D337" s="7" t="n">
        <v>3604446.27215533</v>
      </c>
      <c r="E337" s="7" t="n">
        <v>275079000</v>
      </c>
      <c r="F337" s="7" t="n">
        <v>3936903.28325982</v>
      </c>
      <c r="G337" s="7" t="n">
        <v>7541350</v>
      </c>
      <c r="H337" s="7" t="n">
        <v>22662081.2384895</v>
      </c>
      <c r="I337" s="17" t="n">
        <v>0.332773937249492</v>
      </c>
      <c r="J337" s="7" t="n">
        <v>18696217</v>
      </c>
      <c r="K337" s="7" t="n">
        <v>7541350</v>
      </c>
      <c r="L337" s="17" t="n">
        <v>33.28</v>
      </c>
      <c r="N337" s="7" t="n">
        <v>6618895</v>
      </c>
      <c r="O337" s="17" t="n">
        <v>0.0355</v>
      </c>
      <c r="P337" s="7" t="n">
        <v>6853866</v>
      </c>
      <c r="Q337" s="17" t="n">
        <v>30.2437623794205</v>
      </c>
      <c r="R337" s="17" t="n">
        <v>3.0362376205795</v>
      </c>
      <c r="S337" s="17" t="n">
        <v>0.01</v>
      </c>
      <c r="T337" s="7" t="n">
        <v>66189</v>
      </c>
      <c r="U337" s="7" t="n">
        <v>0</v>
      </c>
      <c r="V337" s="7" t="n">
        <v>0</v>
      </c>
      <c r="W337" s="7" t="n">
        <v>0</v>
      </c>
      <c r="X337" s="7" t="n">
        <v>6920055</v>
      </c>
      <c r="Y337" s="17" t="n">
        <v>30.5358317586776</v>
      </c>
      <c r="AA337" s="0" t="n">
        <v>-687484</v>
      </c>
      <c r="AB337" s="0" t="n">
        <v>-621295</v>
      </c>
      <c r="AC337" s="0" t="n">
        <v>0</v>
      </c>
      <c r="AD337" s="0" t="n">
        <v>-2.74416824132238</v>
      </c>
    </row>
    <row r="338" customFormat="false" ht="14.5" hidden="false" customHeight="false" outlineLevel="0" collapsed="false">
      <c r="A338" s="0" t="n">
        <v>310</v>
      </c>
      <c r="B338" s="0" t="s">
        <v>328</v>
      </c>
      <c r="C338" s="7" t="n">
        <v>4699228300</v>
      </c>
      <c r="D338" s="7" t="n">
        <v>18353344.1290687</v>
      </c>
      <c r="E338" s="7" t="n">
        <v>735781000</v>
      </c>
      <c r="F338" s="7" t="n">
        <v>10530424.4768237</v>
      </c>
      <c r="G338" s="7" t="n">
        <v>28883769</v>
      </c>
      <c r="H338" s="7" t="n">
        <v>43480688.9630086</v>
      </c>
      <c r="I338" s="17" t="n">
        <v>0.664289588984503</v>
      </c>
      <c r="J338" s="7" t="n">
        <v>35871568</v>
      </c>
      <c r="K338" s="7" t="n">
        <v>28883769</v>
      </c>
      <c r="L338" s="17" t="n">
        <v>66.43</v>
      </c>
      <c r="N338" s="7" t="n">
        <v>24380114</v>
      </c>
      <c r="O338" s="17" t="n">
        <v>0.0502</v>
      </c>
      <c r="P338" s="7" t="n">
        <v>25603996</v>
      </c>
      <c r="Q338" s="17" t="n">
        <v>58.8859022491173</v>
      </c>
      <c r="R338" s="17" t="n">
        <v>7.54409775088268</v>
      </c>
      <c r="S338" s="17" t="n">
        <v>0.02</v>
      </c>
      <c r="T338" s="7" t="n">
        <v>487602</v>
      </c>
      <c r="U338" s="7" t="n">
        <v>0</v>
      </c>
      <c r="V338" s="7" t="n">
        <v>0</v>
      </c>
      <c r="W338" s="7" t="n">
        <v>0</v>
      </c>
      <c r="X338" s="7" t="n">
        <v>26091598</v>
      </c>
      <c r="Y338" s="17" t="n">
        <v>60.0073242220185</v>
      </c>
      <c r="AA338" s="0" t="n">
        <v>-3279773</v>
      </c>
      <c r="AB338" s="0" t="n">
        <v>-2792171</v>
      </c>
      <c r="AC338" s="0" t="n">
        <v>0</v>
      </c>
      <c r="AD338" s="0" t="n">
        <v>-6.42267577798149</v>
      </c>
    </row>
    <row r="339" customFormat="false" ht="14.5" hidden="false" customHeight="false" outlineLevel="0" collapsed="false">
      <c r="A339" s="0" t="n">
        <v>311</v>
      </c>
      <c r="B339" s="0" t="s">
        <v>329</v>
      </c>
      <c r="C339" s="7" t="n">
        <v>487514800</v>
      </c>
      <c r="D339" s="7" t="n">
        <v>1904041.75349687</v>
      </c>
      <c r="E339" s="7" t="n">
        <v>117140000</v>
      </c>
      <c r="F339" s="7" t="n">
        <v>1676496.02696337</v>
      </c>
      <c r="G339" s="7" t="n">
        <v>3580538</v>
      </c>
      <c r="H339" s="7" t="n">
        <v>10411325.4240145</v>
      </c>
      <c r="I339" s="17" t="n">
        <v>0.343907990018371</v>
      </c>
      <c r="J339" s="7" t="n">
        <v>8589343</v>
      </c>
      <c r="K339" s="7" t="n">
        <v>3580538</v>
      </c>
      <c r="L339" s="17" t="n">
        <v>34.39</v>
      </c>
      <c r="N339" s="7" t="n">
        <v>3203025</v>
      </c>
      <c r="O339" s="17" t="n">
        <v>0.042</v>
      </c>
      <c r="P339" s="7" t="n">
        <v>3337552</v>
      </c>
      <c r="Q339" s="17" t="n">
        <v>32.0569366922455</v>
      </c>
      <c r="R339" s="17" t="n">
        <v>2.33306330775449</v>
      </c>
      <c r="S339" s="17" t="n">
        <v>0</v>
      </c>
      <c r="T339" s="7" t="n">
        <v>0</v>
      </c>
      <c r="U339" s="7" t="n">
        <v>0</v>
      </c>
      <c r="V339" s="7" t="n">
        <v>0</v>
      </c>
      <c r="W339" s="7" t="n">
        <v>0</v>
      </c>
      <c r="X339" s="7" t="n">
        <v>3337552</v>
      </c>
      <c r="Y339" s="17" t="n">
        <v>32.0569366922455</v>
      </c>
      <c r="AA339" s="0" t="n">
        <v>-242986</v>
      </c>
      <c r="AB339" s="0" t="n">
        <v>-242986</v>
      </c>
      <c r="AC339" s="0" t="n">
        <v>0</v>
      </c>
      <c r="AD339" s="0" t="n">
        <v>-2.33306330775449</v>
      </c>
    </row>
    <row r="340" customFormat="false" ht="14.5" hidden="false" customHeight="false" outlineLevel="0" collapsed="false">
      <c r="A340" s="0" t="n">
        <v>312</v>
      </c>
      <c r="B340" s="0" t="s">
        <v>330</v>
      </c>
      <c r="C340" s="7" t="n">
        <v>91765300</v>
      </c>
      <c r="D340" s="7" t="n">
        <v>358399.299307767</v>
      </c>
      <c r="E340" s="7" t="n">
        <v>21868000</v>
      </c>
      <c r="F340" s="7" t="n">
        <v>312972.6405808</v>
      </c>
      <c r="G340" s="7" t="n">
        <v>671372</v>
      </c>
      <c r="H340" s="7" t="n">
        <v>809628.498636734</v>
      </c>
      <c r="I340" s="17" t="n">
        <v>0.829234644198503</v>
      </c>
      <c r="J340" s="7" t="n">
        <v>667944</v>
      </c>
      <c r="K340" s="7" t="n">
        <v>667944</v>
      </c>
      <c r="L340" s="17" t="n">
        <v>82.5</v>
      </c>
      <c r="N340" s="7" t="n">
        <v>552260</v>
      </c>
      <c r="O340" s="17" t="n">
        <v>0.0289</v>
      </c>
      <c r="P340" s="7" t="n">
        <v>568220</v>
      </c>
      <c r="Q340" s="17" t="n">
        <v>70.1828061829318</v>
      </c>
      <c r="R340" s="17" t="n">
        <v>12.3171938170682</v>
      </c>
      <c r="S340" s="17" t="n">
        <v>0.02</v>
      </c>
      <c r="T340" s="7" t="n">
        <v>11045</v>
      </c>
      <c r="U340" s="7" t="n">
        <v>0</v>
      </c>
      <c r="V340" s="7" t="n">
        <v>0</v>
      </c>
      <c r="W340" s="7" t="n">
        <v>0</v>
      </c>
      <c r="X340" s="7" t="n">
        <v>579265</v>
      </c>
      <c r="Y340" s="17" t="n">
        <v>71.5470121142445</v>
      </c>
      <c r="AA340" s="0" t="n">
        <v>-99724</v>
      </c>
      <c r="AB340" s="0" t="n">
        <v>-88679</v>
      </c>
      <c r="AC340" s="0" t="n">
        <v>0</v>
      </c>
      <c r="AD340" s="0" t="n">
        <v>-10.9529878857555</v>
      </c>
    </row>
    <row r="341" customFormat="false" ht="14.5" hidden="false" customHeight="false" outlineLevel="0" collapsed="false">
      <c r="A341" s="0" t="n">
        <v>313</v>
      </c>
      <c r="B341" s="0" t="s">
        <v>331</v>
      </c>
      <c r="C341" s="7" t="n">
        <v>96983700</v>
      </c>
      <c r="D341" s="7" t="n">
        <v>378780.324635507</v>
      </c>
      <c r="E341" s="7" t="n">
        <v>17292000</v>
      </c>
      <c r="F341" s="7" t="n">
        <v>247481.383799304</v>
      </c>
      <c r="G341" s="7" t="n">
        <v>626262</v>
      </c>
      <c r="H341" s="7" t="n">
        <v>955969.718077542</v>
      </c>
      <c r="I341" s="17" t="n">
        <v>0.655106524984301</v>
      </c>
      <c r="J341" s="7" t="n">
        <v>788675</v>
      </c>
      <c r="K341" s="7" t="n">
        <v>626262</v>
      </c>
      <c r="L341" s="17" t="n">
        <v>65.51</v>
      </c>
      <c r="N341" s="7" t="n">
        <v>580272</v>
      </c>
      <c r="O341" s="17" t="n">
        <v>0.0411</v>
      </c>
      <c r="P341" s="7" t="n">
        <v>604121</v>
      </c>
      <c r="Q341" s="17" t="n">
        <v>63.1945749510653</v>
      </c>
      <c r="R341" s="17" t="n">
        <v>2.3154250489347</v>
      </c>
      <c r="S341" s="17" t="n">
        <v>0</v>
      </c>
      <c r="T341" s="7" t="n">
        <v>0</v>
      </c>
      <c r="U341" s="7" t="n">
        <v>0</v>
      </c>
      <c r="V341" s="7" t="n">
        <v>0</v>
      </c>
      <c r="W341" s="7" t="n">
        <v>0</v>
      </c>
      <c r="X341" s="7" t="n">
        <v>604121</v>
      </c>
      <c r="Y341" s="17" t="n">
        <v>63.1945749510653</v>
      </c>
      <c r="AA341" s="0" t="n">
        <v>-22141</v>
      </c>
      <c r="AB341" s="0" t="n">
        <v>-22141</v>
      </c>
      <c r="AC341" s="0" t="n">
        <v>0</v>
      </c>
      <c r="AD341" s="0" t="n">
        <v>-2.3154250489347</v>
      </c>
    </row>
    <row r="342" customFormat="false" ht="14.5" hidden="false" customHeight="false" outlineLevel="0" collapsed="false">
      <c r="A342" s="0" t="n">
        <v>314</v>
      </c>
      <c r="B342" s="0" t="s">
        <v>332</v>
      </c>
      <c r="C342" s="7" t="n">
        <v>11132886300</v>
      </c>
      <c r="D342" s="7" t="n">
        <v>43480690.9495533</v>
      </c>
      <c r="E342" s="7" t="n">
        <v>2188001000</v>
      </c>
      <c r="F342" s="7" t="n">
        <v>31314452.650605</v>
      </c>
      <c r="G342" s="7" t="n">
        <v>74795144</v>
      </c>
      <c r="H342" s="7" t="n">
        <v>42285807.32658</v>
      </c>
      <c r="I342" s="17" t="n">
        <v>1.7688001892064</v>
      </c>
      <c r="J342" s="7" t="n">
        <v>34885791</v>
      </c>
      <c r="K342" s="7" t="n">
        <v>34885791</v>
      </c>
      <c r="L342" s="17" t="n">
        <v>82.5</v>
      </c>
      <c r="N342" s="7" t="n">
        <v>32047587</v>
      </c>
      <c r="O342" s="17" t="n">
        <v>0.0881</v>
      </c>
      <c r="P342" s="7" t="n">
        <v>34870979</v>
      </c>
      <c r="Q342" s="17" t="n">
        <v>82.4649715936269</v>
      </c>
      <c r="R342" s="17" t="n">
        <v>0.0350284063730726</v>
      </c>
      <c r="S342" s="17" t="n">
        <v>0</v>
      </c>
      <c r="T342" s="7" t="n">
        <v>0</v>
      </c>
      <c r="U342" s="7" t="n">
        <v>0</v>
      </c>
      <c r="V342" s="7" t="n">
        <v>0</v>
      </c>
      <c r="W342" s="7" t="n">
        <v>14812</v>
      </c>
      <c r="X342" s="7" t="n">
        <v>34885791</v>
      </c>
      <c r="Y342" s="17" t="n">
        <v>82.4999998949329</v>
      </c>
      <c r="AA342" s="0" t="n">
        <v>-14812</v>
      </c>
      <c r="AB342" s="0" t="n">
        <v>0</v>
      </c>
      <c r="AC342" s="0" t="n">
        <v>0</v>
      </c>
      <c r="AD342" s="0" t="n">
        <v>-1.05067144318127E-007</v>
      </c>
    </row>
    <row r="343" customFormat="false" ht="14.5" hidden="false" customHeight="false" outlineLevel="0" collapsed="false">
      <c r="A343" s="0" t="n">
        <v>315</v>
      </c>
      <c r="B343" s="0" t="s">
        <v>333</v>
      </c>
      <c r="C343" s="7" t="n">
        <v>4401061600</v>
      </c>
      <c r="D343" s="7" t="n">
        <v>17188821.84933</v>
      </c>
      <c r="E343" s="7" t="n">
        <v>3111517000</v>
      </c>
      <c r="F343" s="7" t="n">
        <v>44531721.771632</v>
      </c>
      <c r="G343" s="7" t="n">
        <v>61720544</v>
      </c>
      <c r="H343" s="7" t="n">
        <v>33905314.10657</v>
      </c>
      <c r="I343" s="17" t="n">
        <v>1.82037965511843</v>
      </c>
      <c r="J343" s="7" t="n">
        <v>27971884</v>
      </c>
      <c r="K343" s="7" t="n">
        <v>27971884</v>
      </c>
      <c r="L343" s="17" t="n">
        <v>82.5</v>
      </c>
      <c r="N343" s="7" t="n">
        <v>25852462</v>
      </c>
      <c r="O343" s="17" t="n">
        <v>0.04</v>
      </c>
      <c r="P343" s="7" t="n">
        <v>26886560</v>
      </c>
      <c r="Q343" s="17" t="n">
        <v>79.2989556607295</v>
      </c>
      <c r="R343" s="17" t="n">
        <v>3.20104433927054</v>
      </c>
      <c r="S343" s="17" t="n">
        <v>0.01</v>
      </c>
      <c r="T343" s="7" t="n">
        <v>258525</v>
      </c>
      <c r="U343" s="7" t="n">
        <v>0</v>
      </c>
      <c r="V343" s="7" t="n">
        <v>0</v>
      </c>
      <c r="W343" s="7" t="n">
        <v>826799</v>
      </c>
      <c r="X343" s="7" t="n">
        <v>27971884</v>
      </c>
      <c r="Y343" s="17" t="n">
        <v>82.4999995932194</v>
      </c>
      <c r="AA343" s="0" t="n">
        <v>-1085324</v>
      </c>
      <c r="AB343" s="0" t="n">
        <v>0</v>
      </c>
      <c r="AC343" s="0" t="n">
        <v>0</v>
      </c>
      <c r="AD343" s="0" t="n">
        <v>-4.06780642947524E-007</v>
      </c>
    </row>
    <row r="344" customFormat="false" ht="14.5" hidden="false" customHeight="false" outlineLevel="0" collapsed="false">
      <c r="A344" s="0" t="n">
        <v>316</v>
      </c>
      <c r="B344" s="0" t="s">
        <v>334</v>
      </c>
      <c r="C344" s="7" t="n">
        <v>2051784300</v>
      </c>
      <c r="D344" s="7" t="n">
        <v>8013465.38888532</v>
      </c>
      <c r="E344" s="7" t="n">
        <v>626322000</v>
      </c>
      <c r="F344" s="7" t="n">
        <v>8963858.15775781</v>
      </c>
      <c r="G344" s="7" t="n">
        <v>16977324</v>
      </c>
      <c r="H344" s="7" t="n">
        <v>36817566.0577519</v>
      </c>
      <c r="I344" s="17" t="n">
        <v>0.461120215642974</v>
      </c>
      <c r="J344" s="7" t="n">
        <v>30374492</v>
      </c>
      <c r="K344" s="7" t="n">
        <v>16977324</v>
      </c>
      <c r="L344" s="17" t="n">
        <v>46.11</v>
      </c>
      <c r="N344" s="7" t="n">
        <v>14005833</v>
      </c>
      <c r="O344" s="17" t="n">
        <v>0.0505</v>
      </c>
      <c r="P344" s="7" t="n">
        <v>14713128</v>
      </c>
      <c r="Q344" s="17" t="n">
        <v>39.9622505651814</v>
      </c>
      <c r="R344" s="17" t="n">
        <v>6.14774943481859</v>
      </c>
      <c r="S344" s="17" t="n">
        <v>0.01</v>
      </c>
      <c r="T344" s="7" t="n">
        <v>140058</v>
      </c>
      <c r="U344" s="7" t="n">
        <v>0</v>
      </c>
      <c r="V344" s="7" t="n">
        <v>0</v>
      </c>
      <c r="W344" s="7" t="n">
        <v>0</v>
      </c>
      <c r="X344" s="7" t="n">
        <v>14853186</v>
      </c>
      <c r="Y344" s="17" t="n">
        <v>40.3426613717521</v>
      </c>
      <c r="AA344" s="0" t="n">
        <v>-2264196</v>
      </c>
      <c r="AB344" s="0" t="n">
        <v>-2124138</v>
      </c>
      <c r="AC344" s="0" t="n">
        <v>0</v>
      </c>
      <c r="AD344" s="0" t="n">
        <v>-5.76733862824788</v>
      </c>
    </row>
    <row r="345" customFormat="false" ht="14.5" hidden="false" customHeight="false" outlineLevel="0" collapsed="false">
      <c r="A345" s="0" t="n">
        <v>317</v>
      </c>
      <c r="B345" s="0" t="s">
        <v>335</v>
      </c>
      <c r="C345" s="7" t="n">
        <v>14471634900</v>
      </c>
      <c r="D345" s="7" t="n">
        <v>56520534.5375412</v>
      </c>
      <c r="E345" s="7" t="n">
        <v>10216671000</v>
      </c>
      <c r="F345" s="7" t="n">
        <v>146219979.001979</v>
      </c>
      <c r="G345" s="7" t="n">
        <v>202740514</v>
      </c>
      <c r="H345" s="7" t="n">
        <v>53589100.5630271</v>
      </c>
      <c r="I345" s="17" t="n">
        <v>3.78324158961305</v>
      </c>
      <c r="J345" s="7" t="n">
        <v>44211008</v>
      </c>
      <c r="K345" s="7" t="n">
        <v>44211008</v>
      </c>
      <c r="L345" s="17" t="n">
        <v>82.5</v>
      </c>
      <c r="N345" s="7" t="n">
        <v>43441467</v>
      </c>
      <c r="O345" s="17" t="n">
        <v>0.0442</v>
      </c>
      <c r="P345" s="7" t="n">
        <v>45361580</v>
      </c>
      <c r="Q345" s="17" t="n">
        <v>84.6470262113272</v>
      </c>
      <c r="R345" s="17" t="n">
        <v>0</v>
      </c>
      <c r="S345" s="17" t="n">
        <v>0</v>
      </c>
      <c r="T345" s="7" t="n">
        <v>0</v>
      </c>
      <c r="U345" s="7" t="n">
        <v>1150572</v>
      </c>
      <c r="V345" s="7" t="n">
        <v>1150572</v>
      </c>
      <c r="W345" s="7" t="n">
        <v>0</v>
      </c>
      <c r="X345" s="7" t="n">
        <v>44211008</v>
      </c>
      <c r="Y345" s="17" t="n">
        <v>82.5000000662498</v>
      </c>
      <c r="AA345" s="0" t="n">
        <v>0</v>
      </c>
      <c r="AB345" s="0" t="n">
        <v>0</v>
      </c>
      <c r="AC345" s="0" t="n">
        <v>0</v>
      </c>
      <c r="AD345" s="0" t="n">
        <v>6.62498109704757E-008</v>
      </c>
    </row>
    <row r="346" customFormat="false" ht="14.5" hidden="false" customHeight="false" outlineLevel="0" collapsed="false">
      <c r="A346" s="0" t="n">
        <v>318</v>
      </c>
      <c r="B346" s="0" t="s">
        <v>336</v>
      </c>
      <c r="C346" s="7" t="n">
        <v>2962150700</v>
      </c>
      <c r="D346" s="7" t="n">
        <v>11568999.7779554</v>
      </c>
      <c r="E346" s="7" t="n">
        <v>200215000</v>
      </c>
      <c r="F346" s="7" t="n">
        <v>2865457.16269823</v>
      </c>
      <c r="G346" s="7" t="n">
        <v>14434457</v>
      </c>
      <c r="H346" s="7" t="n">
        <v>3616269.60092831</v>
      </c>
      <c r="I346" s="17" t="n">
        <v>3.99153232278219</v>
      </c>
      <c r="J346" s="7" t="n">
        <v>2983422</v>
      </c>
      <c r="K346" s="7" t="n">
        <v>2983422</v>
      </c>
      <c r="L346" s="17" t="n">
        <v>82.5</v>
      </c>
      <c r="N346" s="7" t="n">
        <v>3231345</v>
      </c>
      <c r="O346" s="17" t="n">
        <v>0.032</v>
      </c>
      <c r="P346" s="7" t="n">
        <v>3334748</v>
      </c>
      <c r="Q346" s="17" t="n">
        <v>92.215137918477</v>
      </c>
      <c r="R346" s="17" t="n">
        <v>0</v>
      </c>
      <c r="S346" s="17" t="n">
        <v>0</v>
      </c>
      <c r="T346" s="7" t="n">
        <v>0</v>
      </c>
      <c r="U346" s="7" t="n">
        <v>351326</v>
      </c>
      <c r="V346" s="7" t="n">
        <v>351326</v>
      </c>
      <c r="W346" s="7" t="n">
        <v>0</v>
      </c>
      <c r="X346" s="7" t="n">
        <v>2983422</v>
      </c>
      <c r="Y346" s="17" t="n">
        <v>82.4999883646436</v>
      </c>
      <c r="AA346" s="0" t="n">
        <v>0</v>
      </c>
      <c r="AB346" s="0" t="n">
        <v>0</v>
      </c>
      <c r="AC346" s="0" t="n">
        <v>0</v>
      </c>
      <c r="AD346" s="0" t="n">
        <v>-1.16353564010296E-005</v>
      </c>
    </row>
    <row r="347" customFormat="false" ht="14.5" hidden="false" customHeight="false" outlineLevel="0" collapsed="false">
      <c r="A347" s="0" t="n">
        <v>319</v>
      </c>
      <c r="B347" s="0" t="s">
        <v>337</v>
      </c>
      <c r="C347" s="7" t="n">
        <v>119774300</v>
      </c>
      <c r="D347" s="7" t="n">
        <v>467791.476681037</v>
      </c>
      <c r="E347" s="7" t="n">
        <v>21091000</v>
      </c>
      <c r="F347" s="7" t="n">
        <v>301852.293876424</v>
      </c>
      <c r="G347" s="7" t="n">
        <v>769644</v>
      </c>
      <c r="H347" s="7" t="n">
        <v>1814602.27644084</v>
      </c>
      <c r="I347" s="17" t="n">
        <v>0.424139223229444</v>
      </c>
      <c r="J347" s="7" t="n">
        <v>1497047</v>
      </c>
      <c r="K347" s="7" t="n">
        <v>769644</v>
      </c>
      <c r="L347" s="17" t="n">
        <v>42.41</v>
      </c>
      <c r="N347" s="7" t="n">
        <v>642997</v>
      </c>
      <c r="O347" s="17" t="n">
        <v>0.0506</v>
      </c>
      <c r="P347" s="7" t="n">
        <v>675533</v>
      </c>
      <c r="Q347" s="17" t="n">
        <v>37.2276067748019</v>
      </c>
      <c r="R347" s="17" t="n">
        <v>5.18239322519814</v>
      </c>
      <c r="S347" s="17" t="n">
        <v>0.01</v>
      </c>
      <c r="T347" s="7" t="n">
        <v>6430</v>
      </c>
      <c r="U347" s="7" t="n">
        <v>0</v>
      </c>
      <c r="V347" s="7" t="n">
        <v>0</v>
      </c>
      <c r="W347" s="7" t="n">
        <v>0</v>
      </c>
      <c r="X347" s="7" t="n">
        <v>681963</v>
      </c>
      <c r="Y347" s="17" t="n">
        <v>37.5819543959573</v>
      </c>
      <c r="AA347" s="0" t="n">
        <v>-94111</v>
      </c>
      <c r="AB347" s="0" t="n">
        <v>-87681</v>
      </c>
      <c r="AC347" s="0" t="n">
        <v>0</v>
      </c>
      <c r="AD347" s="0" t="n">
        <v>-4.82804560404273</v>
      </c>
    </row>
    <row r="348" customFormat="false" ht="14.5" hidden="false" customHeight="false" outlineLevel="0" collapsed="false">
      <c r="A348" s="0" t="n">
        <v>320</v>
      </c>
      <c r="B348" s="0" t="s">
        <v>338</v>
      </c>
      <c r="C348" s="7" t="n">
        <v>1010590200</v>
      </c>
      <c r="D348" s="7" t="n">
        <v>3946969.27452203</v>
      </c>
      <c r="E348" s="7" t="n">
        <v>535268000</v>
      </c>
      <c r="F348" s="7" t="n">
        <v>7660702.36777042</v>
      </c>
      <c r="G348" s="7" t="n">
        <v>11607672</v>
      </c>
      <c r="H348" s="7" t="n">
        <v>7347629.43594314</v>
      </c>
      <c r="I348" s="17" t="n">
        <v>1.57978462321706</v>
      </c>
      <c r="J348" s="7" t="n">
        <v>6061794</v>
      </c>
      <c r="K348" s="7" t="n">
        <v>6061794</v>
      </c>
      <c r="L348" s="17" t="n">
        <v>82.5</v>
      </c>
      <c r="N348" s="7" t="n">
        <v>5504369</v>
      </c>
      <c r="O348" s="17" t="n">
        <v>0.0518</v>
      </c>
      <c r="P348" s="7" t="n">
        <v>5789495</v>
      </c>
      <c r="Q348" s="17" t="n">
        <v>78.7940525644767</v>
      </c>
      <c r="R348" s="17" t="n">
        <v>3.70594743552334</v>
      </c>
      <c r="S348" s="17" t="n">
        <v>0.01</v>
      </c>
      <c r="T348" s="7" t="n">
        <v>55044</v>
      </c>
      <c r="U348" s="7" t="n">
        <v>0</v>
      </c>
      <c r="V348" s="7" t="n">
        <v>0</v>
      </c>
      <c r="W348" s="7" t="n">
        <v>0</v>
      </c>
      <c r="X348" s="7" t="n">
        <v>5844539</v>
      </c>
      <c r="Y348" s="17" t="n">
        <v>79.543192140443</v>
      </c>
      <c r="AA348" s="0" t="n">
        <v>-272299</v>
      </c>
      <c r="AB348" s="0" t="n">
        <v>-217255</v>
      </c>
      <c r="AC348" s="0" t="n">
        <v>0</v>
      </c>
      <c r="AD348" s="0" t="n">
        <v>-2.95680785955703</v>
      </c>
    </row>
    <row r="349" customFormat="false" ht="14.5" hidden="false" customHeight="false" outlineLevel="0" collapsed="false">
      <c r="A349" s="0" t="n">
        <v>321</v>
      </c>
      <c r="B349" s="0" t="s">
        <v>339</v>
      </c>
      <c r="C349" s="7" t="n">
        <v>5021857900</v>
      </c>
      <c r="D349" s="7" t="n">
        <v>19613408.9092846</v>
      </c>
      <c r="E349" s="7" t="n">
        <v>1735793000</v>
      </c>
      <c r="F349" s="7" t="n">
        <v>24842496.7400617</v>
      </c>
      <c r="G349" s="7" t="n">
        <v>44455906</v>
      </c>
      <c r="H349" s="7" t="n">
        <v>51344123.3505939</v>
      </c>
      <c r="I349" s="17" t="n">
        <v>0.86584214704458</v>
      </c>
      <c r="J349" s="7" t="n">
        <v>42358902</v>
      </c>
      <c r="K349" s="7" t="n">
        <v>42358902</v>
      </c>
      <c r="L349" s="17" t="n">
        <v>82.5</v>
      </c>
      <c r="N349" s="7" t="n">
        <v>36751505</v>
      </c>
      <c r="O349" s="17" t="n">
        <v>0.0585</v>
      </c>
      <c r="P349" s="7" t="n">
        <v>38901468</v>
      </c>
      <c r="Q349" s="17" t="n">
        <v>75.7661548418472</v>
      </c>
      <c r="R349" s="17" t="n">
        <v>6.73384515815283</v>
      </c>
      <c r="S349" s="17" t="n">
        <v>0.01</v>
      </c>
      <c r="T349" s="7" t="n">
        <v>367515</v>
      </c>
      <c r="U349" s="7" t="n">
        <v>0</v>
      </c>
      <c r="V349" s="7" t="n">
        <v>0</v>
      </c>
      <c r="W349" s="7" t="n">
        <v>0</v>
      </c>
      <c r="X349" s="7" t="n">
        <v>39268983</v>
      </c>
      <c r="Y349" s="17" t="n">
        <v>76.4819426984057</v>
      </c>
      <c r="AA349" s="0" t="n">
        <v>-3457434</v>
      </c>
      <c r="AB349" s="0" t="n">
        <v>-3089919</v>
      </c>
      <c r="AC349" s="0" t="n">
        <v>0</v>
      </c>
      <c r="AD349" s="0" t="n">
        <v>-6.01805730159427</v>
      </c>
    </row>
    <row r="350" customFormat="false" ht="14.5" hidden="false" customHeight="false" outlineLevel="0" collapsed="false">
      <c r="A350" s="0" t="n">
        <v>322</v>
      </c>
      <c r="B350" s="0" t="s">
        <v>340</v>
      </c>
      <c r="C350" s="7" t="n">
        <v>1203529000</v>
      </c>
      <c r="D350" s="7" t="n">
        <v>4700512.6152977</v>
      </c>
      <c r="E350" s="7" t="n">
        <v>352562000</v>
      </c>
      <c r="F350" s="7" t="n">
        <v>5045832.27128443</v>
      </c>
      <c r="G350" s="7" t="n">
        <v>9746345</v>
      </c>
      <c r="H350" s="7" t="n">
        <v>11804797.72</v>
      </c>
      <c r="I350" s="17" t="n">
        <v>0.825625752441949</v>
      </c>
      <c r="J350" s="7" t="n">
        <v>9738958</v>
      </c>
      <c r="K350" s="7" t="n">
        <v>9738958</v>
      </c>
      <c r="L350" s="17" t="n">
        <v>82.5</v>
      </c>
      <c r="N350" s="7" t="n">
        <v>8476196</v>
      </c>
      <c r="O350" s="17" t="n">
        <v>0.0384</v>
      </c>
      <c r="P350" s="7" t="n">
        <v>8801682</v>
      </c>
      <c r="Q350" s="17" t="n">
        <v>74.5602102532258</v>
      </c>
      <c r="R350" s="17" t="n">
        <v>7.93978974677425</v>
      </c>
      <c r="S350" s="17" t="n">
        <v>0.02</v>
      </c>
      <c r="T350" s="7" t="n">
        <v>169524</v>
      </c>
      <c r="U350" s="7" t="n">
        <v>0</v>
      </c>
      <c r="V350" s="7" t="n">
        <v>0</v>
      </c>
      <c r="W350" s="7" t="n">
        <v>0</v>
      </c>
      <c r="X350" s="7" t="n">
        <v>8971206</v>
      </c>
      <c r="Y350" s="17" t="n">
        <v>75.9962704384231</v>
      </c>
      <c r="AA350" s="0" t="n">
        <v>-937276</v>
      </c>
      <c r="AB350" s="0" t="n">
        <v>-767752</v>
      </c>
      <c r="AC350" s="0" t="n">
        <v>0</v>
      </c>
      <c r="AD350" s="0" t="n">
        <v>-6.50372956157693</v>
      </c>
    </row>
    <row r="351" customFormat="false" ht="14.5" hidden="false" customHeight="false" outlineLevel="0" collapsed="false">
      <c r="A351" s="0" t="n">
        <v>323</v>
      </c>
      <c r="B351" s="0" t="s">
        <v>341</v>
      </c>
      <c r="C351" s="7" t="n">
        <v>1451294400</v>
      </c>
      <c r="D351" s="7" t="n">
        <v>5668187.1693253</v>
      </c>
      <c r="E351" s="7" t="n">
        <v>341590000</v>
      </c>
      <c r="F351" s="7" t="n">
        <v>4888802.09877425</v>
      </c>
      <c r="G351" s="7" t="n">
        <v>10556989</v>
      </c>
      <c r="H351" s="7" t="n">
        <v>17634184.150158</v>
      </c>
      <c r="I351" s="17" t="n">
        <v>0.598666142425728</v>
      </c>
      <c r="J351" s="7" t="n">
        <v>14548202</v>
      </c>
      <c r="K351" s="7" t="n">
        <v>10556989</v>
      </c>
      <c r="L351" s="17" t="n">
        <v>59.87</v>
      </c>
      <c r="N351" s="7" t="n">
        <v>9526336</v>
      </c>
      <c r="O351" s="17" t="n">
        <v>0.0388</v>
      </c>
      <c r="P351" s="7" t="n">
        <v>9895958</v>
      </c>
      <c r="Q351" s="17" t="n">
        <v>56.1180370791996</v>
      </c>
      <c r="R351" s="17" t="n">
        <v>3.75196292080044</v>
      </c>
      <c r="S351" s="17" t="n">
        <v>0.01</v>
      </c>
      <c r="T351" s="7" t="n">
        <v>95263</v>
      </c>
      <c r="U351" s="7" t="n">
        <v>0</v>
      </c>
      <c r="V351" s="7" t="n">
        <v>0</v>
      </c>
      <c r="W351" s="7" t="n">
        <v>0</v>
      </c>
      <c r="X351" s="7" t="n">
        <v>9991221</v>
      </c>
      <c r="Y351" s="17" t="n">
        <v>56.6582548697637</v>
      </c>
      <c r="AA351" s="0" t="n">
        <v>-661031</v>
      </c>
      <c r="AB351" s="0" t="n">
        <v>-565768</v>
      </c>
      <c r="AC351" s="0" t="n">
        <v>0</v>
      </c>
      <c r="AD351" s="0" t="n">
        <v>-3.21174513023627</v>
      </c>
    </row>
    <row r="352" customFormat="false" ht="14.5" hidden="false" customHeight="false" outlineLevel="0" collapsed="false">
      <c r="A352" s="0" t="n">
        <v>324</v>
      </c>
      <c r="B352" s="0" t="s">
        <v>342</v>
      </c>
      <c r="C352" s="7" t="n">
        <v>513429200</v>
      </c>
      <c r="D352" s="7" t="n">
        <v>2005253.24413637</v>
      </c>
      <c r="E352" s="7" t="n">
        <v>171143000</v>
      </c>
      <c r="F352" s="7" t="n">
        <v>2449381.59076824</v>
      </c>
      <c r="G352" s="7" t="n">
        <v>4454635</v>
      </c>
      <c r="H352" s="7" t="n">
        <v>6922529.17600631</v>
      </c>
      <c r="I352" s="17" t="n">
        <v>0.643498190724843</v>
      </c>
      <c r="J352" s="7" t="n">
        <v>5711087</v>
      </c>
      <c r="K352" s="7" t="n">
        <v>4454635</v>
      </c>
      <c r="L352" s="17" t="n">
        <v>64.35</v>
      </c>
      <c r="N352" s="7" t="n">
        <v>3726177</v>
      </c>
      <c r="O352" s="17" t="n">
        <v>0.0337</v>
      </c>
      <c r="P352" s="7" t="n">
        <v>3851749</v>
      </c>
      <c r="Q352" s="17" t="n">
        <v>55.640776688241</v>
      </c>
      <c r="R352" s="17" t="n">
        <v>8.70922331175904</v>
      </c>
      <c r="S352" s="17" t="n">
        <v>0.02</v>
      </c>
      <c r="T352" s="7" t="n">
        <v>74524</v>
      </c>
      <c r="U352" s="7" t="n">
        <v>0</v>
      </c>
      <c r="V352" s="7" t="n">
        <v>0</v>
      </c>
      <c r="W352" s="7" t="n">
        <v>0</v>
      </c>
      <c r="X352" s="7" t="n">
        <v>3926273</v>
      </c>
      <c r="Y352" s="17" t="n">
        <v>56.7173196410436</v>
      </c>
      <c r="AA352" s="0" t="n">
        <v>-602886</v>
      </c>
      <c r="AB352" s="0" t="n">
        <v>-528362</v>
      </c>
      <c r="AC352" s="0" t="n">
        <v>0</v>
      </c>
      <c r="AD352" s="0" t="n">
        <v>-7.63268035895644</v>
      </c>
    </row>
    <row r="353" customFormat="false" ht="14.5" hidden="false" customHeight="false" outlineLevel="0" collapsed="false">
      <c r="A353" s="0" t="n">
        <v>325</v>
      </c>
      <c r="B353" s="0" t="s">
        <v>343</v>
      </c>
      <c r="C353" s="7" t="n">
        <v>3978694400</v>
      </c>
      <c r="D353" s="7" t="n">
        <v>15539221.0903221</v>
      </c>
      <c r="E353" s="7" t="n">
        <v>1392811000</v>
      </c>
      <c r="F353" s="7" t="n">
        <v>19933772.475763</v>
      </c>
      <c r="G353" s="7" t="n">
        <v>35472994</v>
      </c>
      <c r="H353" s="7" t="n">
        <v>77785675.98</v>
      </c>
      <c r="I353" s="17" t="n">
        <v>0.456035041838817</v>
      </c>
      <c r="J353" s="7" t="n">
        <v>64173183</v>
      </c>
      <c r="K353" s="7" t="n">
        <v>35472994</v>
      </c>
      <c r="L353" s="17" t="n">
        <v>45.6</v>
      </c>
      <c r="N353" s="7" t="n">
        <v>32011961</v>
      </c>
      <c r="O353" s="17" t="n">
        <v>0.0445</v>
      </c>
      <c r="P353" s="7" t="n">
        <v>33436493</v>
      </c>
      <c r="Q353" s="17" t="n">
        <v>42.985411618197</v>
      </c>
      <c r="R353" s="17" t="n">
        <v>2.614588381803</v>
      </c>
      <c r="S353" s="17" t="n">
        <v>0.01</v>
      </c>
      <c r="T353" s="7" t="n">
        <v>320120</v>
      </c>
      <c r="U353" s="7" t="n">
        <v>0</v>
      </c>
      <c r="V353" s="7" t="n">
        <v>0</v>
      </c>
      <c r="W353" s="7" t="n">
        <v>0</v>
      </c>
      <c r="X353" s="7" t="n">
        <v>33756613</v>
      </c>
      <c r="Y353" s="17" t="n">
        <v>43.3969526840384</v>
      </c>
      <c r="AA353" s="0" t="n">
        <v>-2036501</v>
      </c>
      <c r="AB353" s="0" t="n">
        <v>-1716381</v>
      </c>
      <c r="AC353" s="0" t="n">
        <v>0</v>
      </c>
      <c r="AD353" s="0" t="n">
        <v>-2.20304731596163</v>
      </c>
    </row>
    <row r="354" customFormat="false" ht="14.5" hidden="false" customHeight="false" outlineLevel="0" collapsed="false">
      <c r="A354" s="0" t="n">
        <v>326</v>
      </c>
      <c r="B354" s="0" t="s">
        <v>344</v>
      </c>
      <c r="C354" s="7" t="n">
        <v>5707136100</v>
      </c>
      <c r="D354" s="7" t="n">
        <v>22289837.0004137</v>
      </c>
      <c r="E354" s="7" t="n">
        <v>2014741000</v>
      </c>
      <c r="F354" s="7" t="n">
        <v>28834772.766435</v>
      </c>
      <c r="G354" s="7" t="n">
        <v>51124610</v>
      </c>
      <c r="H354" s="7" t="n">
        <v>58175588.9449295</v>
      </c>
      <c r="I354" s="17" t="n">
        <v>0.878798322925375</v>
      </c>
      <c r="J354" s="7" t="n">
        <v>47994861</v>
      </c>
      <c r="K354" s="7" t="n">
        <v>47994861</v>
      </c>
      <c r="L354" s="17" t="n">
        <v>82.5</v>
      </c>
      <c r="N354" s="7" t="n">
        <v>43643952</v>
      </c>
      <c r="O354" s="17" t="n">
        <v>0.0236</v>
      </c>
      <c r="P354" s="7" t="n">
        <v>44673949</v>
      </c>
      <c r="Q354" s="17" t="n">
        <v>76.7915715340493</v>
      </c>
      <c r="R354" s="17" t="n">
        <v>5.7084284659507</v>
      </c>
      <c r="S354" s="17" t="n">
        <v>0.01</v>
      </c>
      <c r="T354" s="7" t="n">
        <v>436440</v>
      </c>
      <c r="U354" s="7" t="n">
        <v>0</v>
      </c>
      <c r="V354" s="7" t="n">
        <v>0</v>
      </c>
      <c r="W354" s="7" t="n">
        <v>0</v>
      </c>
      <c r="X354" s="7" t="n">
        <v>45110389</v>
      </c>
      <c r="Y354" s="17" t="n">
        <v>77.541783105458</v>
      </c>
      <c r="AA354" s="0" t="n">
        <v>-3320912</v>
      </c>
      <c r="AB354" s="0" t="n">
        <v>-2884472</v>
      </c>
      <c r="AC354" s="0" t="n">
        <v>0</v>
      </c>
      <c r="AD354" s="0" t="n">
        <v>-4.95821689454205</v>
      </c>
    </row>
    <row r="355" customFormat="false" ht="14.5" hidden="false" customHeight="false" outlineLevel="0" collapsed="false">
      <c r="A355" s="0" t="n">
        <v>327</v>
      </c>
      <c r="B355" s="0" t="s">
        <v>345</v>
      </c>
      <c r="C355" s="7" t="n">
        <v>267682700</v>
      </c>
      <c r="D355" s="7" t="n">
        <v>1045463.7223091</v>
      </c>
      <c r="E355" s="7" t="n">
        <v>80199000</v>
      </c>
      <c r="F355" s="7" t="n">
        <v>1147800.1098381</v>
      </c>
      <c r="G355" s="7" t="n">
        <v>2193264</v>
      </c>
      <c r="H355" s="7" t="n">
        <v>2511895.4360448</v>
      </c>
      <c r="I355" s="17" t="n">
        <v>0.873150995271318</v>
      </c>
      <c r="J355" s="7" t="n">
        <v>2072314</v>
      </c>
      <c r="K355" s="7" t="n">
        <v>2072314</v>
      </c>
      <c r="L355" s="17" t="n">
        <v>82.5</v>
      </c>
      <c r="N355" s="7" t="n">
        <v>1956361</v>
      </c>
      <c r="O355" s="17" t="n">
        <v>0.0415</v>
      </c>
      <c r="P355" s="7" t="n">
        <v>2037550</v>
      </c>
      <c r="Q355" s="17" t="n">
        <v>81.1160357537932</v>
      </c>
      <c r="R355" s="17" t="n">
        <v>1.38396424620684</v>
      </c>
      <c r="S355" s="17" t="n">
        <v>0</v>
      </c>
      <c r="T355" s="7" t="n">
        <v>0</v>
      </c>
      <c r="U355" s="7" t="n">
        <v>0</v>
      </c>
      <c r="V355" s="7" t="n">
        <v>0</v>
      </c>
      <c r="W355" s="7" t="n">
        <v>0</v>
      </c>
      <c r="X355" s="7" t="n">
        <v>2037550</v>
      </c>
      <c r="Y355" s="17" t="n">
        <v>81.1160357537932</v>
      </c>
      <c r="AA355" s="0" t="n">
        <v>-34764</v>
      </c>
      <c r="AB355" s="0" t="n">
        <v>-34764</v>
      </c>
      <c r="AC355" s="0" t="n">
        <v>0</v>
      </c>
      <c r="AD355" s="0" t="n">
        <v>-1.38396424620684</v>
      </c>
    </row>
    <row r="356" customFormat="false" ht="14.5" hidden="false" customHeight="false" outlineLevel="0" collapsed="false">
      <c r="A356" s="0" t="n">
        <v>328</v>
      </c>
      <c r="B356" s="0" t="s">
        <v>346</v>
      </c>
      <c r="C356" s="7" t="n">
        <v>1330013700</v>
      </c>
      <c r="D356" s="7" t="n">
        <v>5194512.28459702</v>
      </c>
      <c r="E356" s="7" t="n">
        <v>404588000</v>
      </c>
      <c r="F356" s="7" t="n">
        <v>5790423.20776041</v>
      </c>
      <c r="G356" s="7" t="n">
        <v>10984935</v>
      </c>
      <c r="H356" s="7" t="n">
        <v>18092926.6794239</v>
      </c>
      <c r="I356" s="17" t="n">
        <v>0.607139751054901</v>
      </c>
      <c r="J356" s="7" t="n">
        <v>14926665</v>
      </c>
      <c r="K356" s="7" t="n">
        <v>10984935</v>
      </c>
      <c r="L356" s="17" t="n">
        <v>60.71</v>
      </c>
      <c r="N356" s="7" t="n">
        <v>9068349</v>
      </c>
      <c r="O356" s="17" t="n">
        <v>0.0444</v>
      </c>
      <c r="P356" s="7" t="n">
        <v>9470984</v>
      </c>
      <c r="Q356" s="17" t="n">
        <v>52.3463349396692</v>
      </c>
      <c r="R356" s="17" t="n">
        <v>8.36366506033078</v>
      </c>
      <c r="S356" s="17" t="n">
        <v>0.02</v>
      </c>
      <c r="T356" s="7" t="n">
        <v>181367</v>
      </c>
      <c r="U356" s="7" t="n">
        <v>0</v>
      </c>
      <c r="V356" s="7" t="n">
        <v>0</v>
      </c>
      <c r="W356" s="7" t="n">
        <v>0</v>
      </c>
      <c r="X356" s="7" t="n">
        <v>9652351</v>
      </c>
      <c r="Y356" s="17" t="n">
        <v>53.3487543006356</v>
      </c>
      <c r="AA356" s="0" t="n">
        <v>-1513951</v>
      </c>
      <c r="AB356" s="0" t="n">
        <v>-1332584</v>
      </c>
      <c r="AC356" s="0" t="n">
        <v>0</v>
      </c>
      <c r="AD356" s="0" t="n">
        <v>-7.36124569936438</v>
      </c>
    </row>
    <row r="357" customFormat="false" ht="14.5" hidden="false" customHeight="false" outlineLevel="0" collapsed="false">
      <c r="A357" s="0" t="n">
        <v>329</v>
      </c>
      <c r="B357" s="0" t="s">
        <v>347</v>
      </c>
      <c r="C357" s="7" t="n">
        <v>1189426700</v>
      </c>
      <c r="D357" s="7" t="n">
        <v>4645434.55813854</v>
      </c>
      <c r="E357" s="7" t="n">
        <v>429457000</v>
      </c>
      <c r="F357" s="7" t="n">
        <v>6146345.86180302</v>
      </c>
      <c r="G357" s="7" t="n">
        <v>10791780</v>
      </c>
      <c r="H357" s="7" t="n">
        <v>7593317.77412327</v>
      </c>
      <c r="I357" s="17" t="n">
        <v>1.42122064702422</v>
      </c>
      <c r="J357" s="7" t="n">
        <v>6264487</v>
      </c>
      <c r="K357" s="7" t="n">
        <v>6264487</v>
      </c>
      <c r="L357" s="17" t="n">
        <v>82.5</v>
      </c>
      <c r="N357" s="7" t="n">
        <v>5913337</v>
      </c>
      <c r="O357" s="17" t="n">
        <v>0.0337</v>
      </c>
      <c r="P357" s="7" t="n">
        <v>6112616</v>
      </c>
      <c r="Q357" s="17" t="n">
        <v>80.499936678941</v>
      </c>
      <c r="R357" s="17" t="n">
        <v>2.00006332105903</v>
      </c>
      <c r="S357" s="17" t="n">
        <v>0</v>
      </c>
      <c r="T357" s="7" t="n">
        <v>0</v>
      </c>
      <c r="U357" s="7" t="n">
        <v>0</v>
      </c>
      <c r="V357" s="7" t="n">
        <v>0</v>
      </c>
      <c r="W357" s="7" t="n">
        <v>0</v>
      </c>
      <c r="X357" s="7" t="n">
        <v>6112616</v>
      </c>
      <c r="Y357" s="17" t="n">
        <v>80.499936678941</v>
      </c>
      <c r="AA357" s="0" t="n">
        <v>-151871</v>
      </c>
      <c r="AB357" s="0" t="n">
        <v>-151871</v>
      </c>
      <c r="AC357" s="0" t="n">
        <v>0</v>
      </c>
      <c r="AD357" s="0" t="n">
        <v>-2.00006332105903</v>
      </c>
    </row>
    <row r="358" customFormat="false" ht="14.5" hidden="false" customHeight="false" outlineLevel="0" collapsed="false">
      <c r="A358" s="0" t="n">
        <v>330</v>
      </c>
      <c r="B358" s="0" t="s">
        <v>348</v>
      </c>
      <c r="C358" s="7" t="n">
        <v>7192996000</v>
      </c>
      <c r="D358" s="7" t="n">
        <v>28093023.4666434</v>
      </c>
      <c r="E358" s="7" t="n">
        <v>6431334000</v>
      </c>
      <c r="F358" s="7" t="n">
        <v>92044612.4216699</v>
      </c>
      <c r="G358" s="7" t="n">
        <v>120137636</v>
      </c>
      <c r="H358" s="7" t="n">
        <v>26381907.903</v>
      </c>
      <c r="I358" s="17" t="n">
        <v>4.55378877227976</v>
      </c>
      <c r="J358" s="7" t="n">
        <v>21765074</v>
      </c>
      <c r="K358" s="7" t="n">
        <v>21765074</v>
      </c>
      <c r="L358" s="17" t="n">
        <v>82.5</v>
      </c>
      <c r="N358" s="7" t="n">
        <v>20948614</v>
      </c>
      <c r="O358" s="17" t="n">
        <v>0.0428</v>
      </c>
      <c r="P358" s="7" t="n">
        <v>21845215</v>
      </c>
      <c r="Q358" s="17" t="n">
        <v>82.8037724956044</v>
      </c>
      <c r="R358" s="17" t="n">
        <v>0</v>
      </c>
      <c r="S358" s="17" t="n">
        <v>0</v>
      </c>
      <c r="T358" s="7" t="n">
        <v>0</v>
      </c>
      <c r="U358" s="7" t="n">
        <v>80141</v>
      </c>
      <c r="V358" s="7" t="n">
        <v>80141</v>
      </c>
      <c r="W358" s="7" t="n">
        <v>0</v>
      </c>
      <c r="X358" s="7" t="n">
        <v>21765074</v>
      </c>
      <c r="Y358" s="17" t="n">
        <v>82.4999999242852</v>
      </c>
      <c r="AA358" s="0" t="n">
        <v>0</v>
      </c>
      <c r="AB358" s="0" t="n">
        <v>0</v>
      </c>
      <c r="AC358" s="0" t="n">
        <v>0</v>
      </c>
      <c r="AD358" s="0" t="n">
        <v>-7.57147660124247E-008</v>
      </c>
    </row>
    <row r="359" customFormat="false" ht="14.5" hidden="false" customHeight="false" outlineLevel="0" collapsed="false">
      <c r="A359" s="0" t="n">
        <v>331</v>
      </c>
      <c r="B359" s="0" t="s">
        <v>349</v>
      </c>
      <c r="C359" s="7" t="n">
        <v>4325909100</v>
      </c>
      <c r="D359" s="7" t="n">
        <v>16895305.6363254</v>
      </c>
      <c r="E359" s="7" t="n">
        <v>931291000</v>
      </c>
      <c r="F359" s="7" t="n">
        <v>13328544.1475733</v>
      </c>
      <c r="G359" s="7" t="n">
        <v>30223850</v>
      </c>
      <c r="H359" s="7" t="n">
        <v>25402087.0325328</v>
      </c>
      <c r="I359" s="17" t="n">
        <v>1.18981759102281</v>
      </c>
      <c r="J359" s="7" t="n">
        <v>20956722</v>
      </c>
      <c r="K359" s="7" t="n">
        <v>20956722</v>
      </c>
      <c r="L359" s="17" t="n">
        <v>82.5</v>
      </c>
      <c r="N359" s="7" t="n">
        <v>18059992</v>
      </c>
      <c r="O359" s="17" t="n">
        <v>0.0315</v>
      </c>
      <c r="P359" s="7" t="n">
        <v>18628882</v>
      </c>
      <c r="Q359" s="17" t="n">
        <v>73.3360293433439</v>
      </c>
      <c r="R359" s="17" t="n">
        <v>9.16397065665615</v>
      </c>
      <c r="S359" s="17" t="n">
        <v>0.02</v>
      </c>
      <c r="T359" s="7" t="n">
        <v>361200</v>
      </c>
      <c r="U359" s="7" t="n">
        <v>0</v>
      </c>
      <c r="V359" s="7" t="n">
        <v>0</v>
      </c>
      <c r="W359" s="7" t="n">
        <v>0</v>
      </c>
      <c r="X359" s="7" t="n">
        <v>18990082</v>
      </c>
      <c r="Y359" s="17" t="n">
        <v>74.7579597522012</v>
      </c>
      <c r="AA359" s="0" t="n">
        <v>-2327840</v>
      </c>
      <c r="AB359" s="0" t="n">
        <v>-1966640</v>
      </c>
      <c r="AC359" s="0" t="n">
        <v>0</v>
      </c>
      <c r="AD359" s="0" t="n">
        <v>-7.74204024779877</v>
      </c>
    </row>
    <row r="360" customFormat="false" ht="14.5" hidden="false" customHeight="false" outlineLevel="0" collapsed="false">
      <c r="A360" s="0" t="n">
        <v>332</v>
      </c>
      <c r="B360" s="0" t="s">
        <v>350</v>
      </c>
      <c r="C360" s="7" t="n">
        <v>3302461300</v>
      </c>
      <c r="D360" s="7" t="n">
        <v>12898119.6150508</v>
      </c>
      <c r="E360" s="7" t="n">
        <v>1037417000</v>
      </c>
      <c r="F360" s="7" t="n">
        <v>14847408.9022047</v>
      </c>
      <c r="G360" s="7" t="n">
        <v>27745529</v>
      </c>
      <c r="H360" s="7" t="n">
        <v>68366792.9</v>
      </c>
      <c r="I360" s="17" t="n">
        <v>0.405833414485061</v>
      </c>
      <c r="J360" s="7" t="n">
        <v>56402604</v>
      </c>
      <c r="K360" s="7" t="n">
        <v>27745529</v>
      </c>
      <c r="L360" s="17" t="n">
        <v>40.58</v>
      </c>
      <c r="N360" s="7" t="n">
        <v>22906588</v>
      </c>
      <c r="O360" s="17" t="n">
        <v>0.0382</v>
      </c>
      <c r="P360" s="7" t="n">
        <v>23781620</v>
      </c>
      <c r="Q360" s="17" t="n">
        <v>34.7853380145904</v>
      </c>
      <c r="R360" s="17" t="n">
        <v>5.79466198540959</v>
      </c>
      <c r="S360" s="17" t="n">
        <v>0.01</v>
      </c>
      <c r="T360" s="7" t="n">
        <v>229066</v>
      </c>
      <c r="U360" s="7" t="n">
        <v>0</v>
      </c>
      <c r="V360" s="7" t="n">
        <v>0</v>
      </c>
      <c r="W360" s="7" t="n">
        <v>0</v>
      </c>
      <c r="X360" s="7" t="n">
        <v>24010686</v>
      </c>
      <c r="Y360" s="17" t="n">
        <v>35.1203924910159</v>
      </c>
      <c r="AA360" s="0" t="n">
        <v>-3963909</v>
      </c>
      <c r="AB360" s="0" t="n">
        <v>-3734843</v>
      </c>
      <c r="AC360" s="0" t="n">
        <v>0</v>
      </c>
      <c r="AD360" s="0" t="n">
        <v>-5.45960750898409</v>
      </c>
    </row>
    <row r="361" customFormat="false" ht="14.5" hidden="false" customHeight="false" outlineLevel="0" collapsed="false">
      <c r="A361" s="0" t="n">
        <v>333</v>
      </c>
      <c r="B361" s="0" t="s">
        <v>351</v>
      </c>
      <c r="C361" s="7" t="n">
        <v>453409500</v>
      </c>
      <c r="D361" s="7" t="n">
        <v>1770839.81744173</v>
      </c>
      <c r="E361" s="7" t="n">
        <v>121284000</v>
      </c>
      <c r="F361" s="7" t="n">
        <v>1735804.54272003</v>
      </c>
      <c r="G361" s="7" t="n">
        <v>3506644</v>
      </c>
      <c r="H361" s="7" t="n">
        <v>1817852.54643504</v>
      </c>
      <c r="I361" s="17" t="n">
        <v>1.92900354150111</v>
      </c>
      <c r="J361" s="7" t="n">
        <v>1499728</v>
      </c>
      <c r="K361" s="7" t="n">
        <v>1499728</v>
      </c>
      <c r="L361" s="17" t="n">
        <v>82.5</v>
      </c>
      <c r="N361" s="7" t="n">
        <v>1360800</v>
      </c>
      <c r="O361" s="17" t="n">
        <v>0.0337</v>
      </c>
      <c r="P361" s="7" t="n">
        <v>1406659</v>
      </c>
      <c r="Q361" s="17" t="n">
        <v>77.3802585230896</v>
      </c>
      <c r="R361" s="17" t="n">
        <v>5.11974147691036</v>
      </c>
      <c r="S361" s="17" t="n">
        <v>0.01</v>
      </c>
      <c r="T361" s="7" t="n">
        <v>13608</v>
      </c>
      <c r="U361" s="7" t="n">
        <v>0</v>
      </c>
      <c r="V361" s="7" t="n">
        <v>0</v>
      </c>
      <c r="W361" s="7" t="n">
        <v>79461</v>
      </c>
      <c r="X361" s="7" t="n">
        <v>1499728</v>
      </c>
      <c r="Y361" s="17" t="n">
        <v>82.4999807020153</v>
      </c>
      <c r="AA361" s="0" t="n">
        <v>-93069</v>
      </c>
      <c r="AB361" s="0" t="n">
        <v>0</v>
      </c>
      <c r="AC361" s="0" t="n">
        <v>0</v>
      </c>
      <c r="AD361" s="0" t="n">
        <v>-1.92979846787011E-005</v>
      </c>
    </row>
    <row r="362" customFormat="false" ht="14.5" hidden="false" customHeight="false" outlineLevel="0" collapsed="false">
      <c r="A362" s="0" t="n">
        <v>334</v>
      </c>
      <c r="B362" s="0" t="s">
        <v>352</v>
      </c>
      <c r="C362" s="7" t="n">
        <v>3290703900</v>
      </c>
      <c r="D362" s="7" t="n">
        <v>12852199.8183337</v>
      </c>
      <c r="E362" s="7" t="n">
        <v>158182000</v>
      </c>
      <c r="F362" s="7" t="n">
        <v>2263885.04812292</v>
      </c>
      <c r="G362" s="7" t="n">
        <v>15116085</v>
      </c>
      <c r="H362" s="7" t="n">
        <v>5793063.00148266</v>
      </c>
      <c r="I362" s="17" t="n">
        <v>2.60934241456225</v>
      </c>
      <c r="J362" s="7" t="n">
        <v>4779277</v>
      </c>
      <c r="K362" s="7" t="n">
        <v>4779277</v>
      </c>
      <c r="L362" s="17" t="n">
        <v>82.5</v>
      </c>
      <c r="N362" s="7" t="n">
        <v>5043724</v>
      </c>
      <c r="O362" s="17" t="n">
        <v>0.0461</v>
      </c>
      <c r="P362" s="7" t="n">
        <v>5276240</v>
      </c>
      <c r="Q362" s="17" t="n">
        <v>91.0785882813568</v>
      </c>
      <c r="R362" s="17" t="n">
        <v>0</v>
      </c>
      <c r="S362" s="17" t="n">
        <v>0</v>
      </c>
      <c r="T362" s="7" t="n">
        <v>0</v>
      </c>
      <c r="U362" s="7" t="n">
        <v>496963</v>
      </c>
      <c r="V362" s="7" t="n">
        <v>496963</v>
      </c>
      <c r="W362" s="7" t="n">
        <v>0</v>
      </c>
      <c r="X362" s="7" t="n">
        <v>4779277</v>
      </c>
      <c r="Y362" s="17" t="n">
        <v>82.5000004104358</v>
      </c>
      <c r="AA362" s="0" t="n">
        <v>0</v>
      </c>
      <c r="AB362" s="0" t="n">
        <v>0</v>
      </c>
      <c r="AC362" s="0" t="n">
        <v>0</v>
      </c>
      <c r="AD362" s="0" t="n">
        <v>4.10435816888821E-007</v>
      </c>
    </row>
    <row r="363" customFormat="false" ht="14.5" hidden="false" customHeight="false" outlineLevel="0" collapsed="false">
      <c r="A363" s="0" t="n">
        <v>335</v>
      </c>
      <c r="B363" s="0" t="s">
        <v>353</v>
      </c>
      <c r="C363" s="7" t="n">
        <v>5479184600</v>
      </c>
      <c r="D363" s="7" t="n">
        <v>21399547.7747897</v>
      </c>
      <c r="E363" s="7" t="n">
        <v>2527880000</v>
      </c>
      <c r="F363" s="7" t="n">
        <v>36178767.0875888</v>
      </c>
      <c r="G363" s="7" t="n">
        <v>57578315</v>
      </c>
      <c r="H363" s="7" t="n">
        <v>37208152.2143415</v>
      </c>
      <c r="I363" s="17" t="n">
        <v>1.54746504659285</v>
      </c>
      <c r="J363" s="7" t="n">
        <v>30696726</v>
      </c>
      <c r="K363" s="7" t="n">
        <v>30696726</v>
      </c>
      <c r="L363" s="17" t="n">
        <v>82.5</v>
      </c>
      <c r="N363" s="7" t="n">
        <v>29283013</v>
      </c>
      <c r="O363" s="17" t="n">
        <v>0.0378</v>
      </c>
      <c r="P363" s="7" t="n">
        <v>30389911</v>
      </c>
      <c r="Q363" s="17" t="n">
        <v>81.6754103373252</v>
      </c>
      <c r="R363" s="17" t="n">
        <v>0.824589662674768</v>
      </c>
      <c r="S363" s="17" t="n">
        <v>0</v>
      </c>
      <c r="T363" s="7" t="n">
        <v>0</v>
      </c>
      <c r="U363" s="7" t="n">
        <v>0</v>
      </c>
      <c r="V363" s="7" t="n">
        <v>0</v>
      </c>
      <c r="W363" s="7" t="n">
        <v>0</v>
      </c>
      <c r="X363" s="7" t="n">
        <v>30389911</v>
      </c>
      <c r="Y363" s="17" t="n">
        <v>81.6754103373252</v>
      </c>
      <c r="AA363" s="0" t="n">
        <v>-306815</v>
      </c>
      <c r="AB363" s="0" t="n">
        <v>-306815</v>
      </c>
      <c r="AC363" s="0" t="n">
        <v>0</v>
      </c>
      <c r="AD363" s="0" t="n">
        <v>-0.824589662674768</v>
      </c>
    </row>
    <row r="364" customFormat="false" ht="14.5" hidden="false" customHeight="false" outlineLevel="0" collapsed="false">
      <c r="A364" s="0" t="n">
        <v>336</v>
      </c>
      <c r="B364" s="0" t="s">
        <v>354</v>
      </c>
      <c r="C364" s="7" t="n">
        <v>10601685400</v>
      </c>
      <c r="D364" s="7" t="n">
        <v>41406028.4098825</v>
      </c>
      <c r="E364" s="7" t="n">
        <v>2572553000</v>
      </c>
      <c r="F364" s="7" t="n">
        <v>36818122.6195381</v>
      </c>
      <c r="G364" s="7" t="n">
        <v>78224151</v>
      </c>
      <c r="H364" s="7" t="n">
        <v>92964257.4078759</v>
      </c>
      <c r="I364" s="17" t="n">
        <v>0.841443294241523</v>
      </c>
      <c r="J364" s="7" t="n">
        <v>76695512</v>
      </c>
      <c r="K364" s="7" t="n">
        <v>76695512</v>
      </c>
      <c r="L364" s="17" t="n">
        <v>82.5</v>
      </c>
      <c r="N364" s="7" t="n">
        <v>66095737</v>
      </c>
      <c r="O364" s="17" t="n">
        <v>0.0413</v>
      </c>
      <c r="P364" s="7" t="n">
        <v>68825491</v>
      </c>
      <c r="Q364" s="17" t="n">
        <v>74.0343578479111</v>
      </c>
      <c r="R364" s="17" t="n">
        <v>8.46564215208892</v>
      </c>
      <c r="S364" s="17" t="n">
        <v>0.02</v>
      </c>
      <c r="T364" s="7" t="n">
        <v>1321915</v>
      </c>
      <c r="U364" s="7" t="n">
        <v>0</v>
      </c>
      <c r="V364" s="7" t="n">
        <v>0</v>
      </c>
      <c r="W364" s="7" t="n">
        <v>0</v>
      </c>
      <c r="X364" s="7" t="n">
        <v>70147406</v>
      </c>
      <c r="Y364" s="17" t="n">
        <v>75.4563183269801</v>
      </c>
      <c r="AA364" s="0" t="n">
        <v>-7870021</v>
      </c>
      <c r="AB364" s="0" t="n">
        <v>-6548106</v>
      </c>
      <c r="AC364" s="0" t="n">
        <v>0</v>
      </c>
      <c r="AD364" s="0" t="n">
        <v>-7.04368167301988</v>
      </c>
    </row>
    <row r="365" customFormat="false" ht="14.5" hidden="false" customHeight="false" outlineLevel="0" collapsed="false">
      <c r="A365" s="0" t="n">
        <v>337</v>
      </c>
      <c r="B365" s="0" t="s">
        <v>355</v>
      </c>
      <c r="C365" s="7" t="n">
        <v>333516600</v>
      </c>
      <c r="D365" s="7" t="n">
        <v>1302585.1356396</v>
      </c>
      <c r="E365" s="7" t="n">
        <v>42081000</v>
      </c>
      <c r="F365" s="7" t="n">
        <v>602259.085800285</v>
      </c>
      <c r="G365" s="7" t="n">
        <v>1904844</v>
      </c>
      <c r="H365" s="7" t="n">
        <v>2284205.69419327</v>
      </c>
      <c r="I365" s="17" t="n">
        <v>0.833919644295761</v>
      </c>
      <c r="J365" s="7" t="n">
        <v>1884470</v>
      </c>
      <c r="K365" s="7" t="n">
        <v>1884470</v>
      </c>
      <c r="L365" s="17" t="n">
        <v>82.5</v>
      </c>
      <c r="N365" s="7" t="n">
        <v>1648962</v>
      </c>
      <c r="O365" s="17" t="n">
        <v>0.0386</v>
      </c>
      <c r="P365" s="7" t="n">
        <v>1712612</v>
      </c>
      <c r="Q365" s="17" t="n">
        <v>74.9762599906686</v>
      </c>
      <c r="R365" s="17" t="n">
        <v>7.52374000933141</v>
      </c>
      <c r="S365" s="17" t="n">
        <v>0.02</v>
      </c>
      <c r="T365" s="7" t="n">
        <v>32979</v>
      </c>
      <c r="U365" s="7" t="n">
        <v>0</v>
      </c>
      <c r="V365" s="7" t="n">
        <v>0</v>
      </c>
      <c r="W365" s="7" t="n">
        <v>0</v>
      </c>
      <c r="X365" s="7" t="n">
        <v>1745591</v>
      </c>
      <c r="Y365" s="17" t="n">
        <v>76.4200441509059</v>
      </c>
      <c r="AA365" s="0" t="n">
        <v>-171858</v>
      </c>
      <c r="AB365" s="0" t="n">
        <v>-138879</v>
      </c>
      <c r="AC365" s="0" t="n">
        <v>0</v>
      </c>
      <c r="AD365" s="0" t="n">
        <v>-6.07995584909415</v>
      </c>
    </row>
    <row r="366" customFormat="false" ht="14.5" hidden="false" customHeight="false" outlineLevel="0" collapsed="false">
      <c r="A366" s="0" t="n">
        <v>338</v>
      </c>
      <c r="B366" s="0" t="s">
        <v>356</v>
      </c>
      <c r="C366" s="7" t="n">
        <v>2145260700</v>
      </c>
      <c r="D366" s="7" t="n">
        <v>8378547.57421913</v>
      </c>
      <c r="E366" s="7" t="n">
        <v>581553000</v>
      </c>
      <c r="F366" s="7" t="n">
        <v>8323128.6833586</v>
      </c>
      <c r="G366" s="7" t="n">
        <v>16701676</v>
      </c>
      <c r="H366" s="7" t="n">
        <v>33825134.4185089</v>
      </c>
      <c r="I366" s="17" t="n">
        <v>0.493765251406095</v>
      </c>
      <c r="J366" s="7" t="n">
        <v>27905736</v>
      </c>
      <c r="K366" s="7" t="n">
        <v>16701676</v>
      </c>
      <c r="L366" s="17" t="n">
        <v>49.38</v>
      </c>
      <c r="N366" s="7" t="n">
        <v>14015156</v>
      </c>
      <c r="O366" s="17" t="n">
        <v>0.0534</v>
      </c>
      <c r="P366" s="7" t="n">
        <v>14763565</v>
      </c>
      <c r="Q366" s="17" t="n">
        <v>43.6467297286525</v>
      </c>
      <c r="R366" s="17" t="n">
        <v>5.73327027134746</v>
      </c>
      <c r="S366" s="17" t="n">
        <v>0.01</v>
      </c>
      <c r="T366" s="7" t="n">
        <v>140152</v>
      </c>
      <c r="U366" s="7" t="n">
        <v>0</v>
      </c>
      <c r="V366" s="7" t="n">
        <v>0</v>
      </c>
      <c r="W366" s="7" t="n">
        <v>0</v>
      </c>
      <c r="X366" s="7" t="n">
        <v>14903717</v>
      </c>
      <c r="Y366" s="17" t="n">
        <v>44.0610725018872</v>
      </c>
      <c r="AA366" s="0" t="n">
        <v>-1938111</v>
      </c>
      <c r="AB366" s="0" t="n">
        <v>-1797959</v>
      </c>
      <c r="AC366" s="0" t="n">
        <v>0</v>
      </c>
      <c r="AD366" s="0" t="n">
        <v>-5.31892749811281</v>
      </c>
    </row>
    <row r="367" customFormat="false" ht="14.5" hidden="false" customHeight="false" outlineLevel="0" collapsed="false">
      <c r="A367" s="0" t="n">
        <v>339</v>
      </c>
      <c r="B367" s="0" t="s">
        <v>357</v>
      </c>
      <c r="C367" s="7" t="n">
        <v>2108258500</v>
      </c>
      <c r="D367" s="7" t="n">
        <v>8234031.48204871</v>
      </c>
      <c r="E367" s="7" t="n">
        <v>789716000</v>
      </c>
      <c r="F367" s="7" t="n">
        <v>11302336.8313932</v>
      </c>
      <c r="G367" s="7" t="n">
        <v>19536368</v>
      </c>
      <c r="H367" s="7" t="n">
        <v>29475167.009635</v>
      </c>
      <c r="I367" s="17" t="n">
        <v>0.662807711780355</v>
      </c>
      <c r="J367" s="7" t="n">
        <v>24317013</v>
      </c>
      <c r="K367" s="7" t="n">
        <v>19536368</v>
      </c>
      <c r="L367" s="17" t="n">
        <v>66.28</v>
      </c>
      <c r="N367" s="7" t="n">
        <v>18231525</v>
      </c>
      <c r="O367" s="17" t="n">
        <v>0.0363</v>
      </c>
      <c r="P367" s="7" t="n">
        <v>18893329</v>
      </c>
      <c r="Q367" s="17" t="n">
        <v>64.0991414699161</v>
      </c>
      <c r="R367" s="17" t="n">
        <v>2.1808585300839</v>
      </c>
      <c r="S367" s="17" t="n">
        <v>0</v>
      </c>
      <c r="T367" s="7" t="n">
        <v>0</v>
      </c>
      <c r="U367" s="7" t="n">
        <v>0</v>
      </c>
      <c r="V367" s="7" t="n">
        <v>0</v>
      </c>
      <c r="W367" s="7" t="n">
        <v>0</v>
      </c>
      <c r="X367" s="7" t="n">
        <v>18893329</v>
      </c>
      <c r="Y367" s="17" t="n">
        <v>64.0991414699161</v>
      </c>
      <c r="AA367" s="0" t="n">
        <v>-643039</v>
      </c>
      <c r="AB367" s="0" t="n">
        <v>-643039</v>
      </c>
      <c r="AC367" s="0" t="n">
        <v>0</v>
      </c>
      <c r="AD367" s="0" t="n">
        <v>-2.1808585300839</v>
      </c>
    </row>
    <row r="368" customFormat="false" ht="14.5" hidden="false" customHeight="false" outlineLevel="0" collapsed="false">
      <c r="A368" s="0" t="n">
        <v>340</v>
      </c>
      <c r="B368" s="0" t="s">
        <v>358</v>
      </c>
      <c r="C368" s="7" t="n">
        <v>371024900</v>
      </c>
      <c r="D368" s="7" t="n">
        <v>1449077.85607124</v>
      </c>
      <c r="E368" s="7" t="n">
        <v>79793381.25</v>
      </c>
      <c r="F368" s="7" t="n">
        <v>1141994.93463888</v>
      </c>
      <c r="G368" s="7" t="n">
        <v>2591073</v>
      </c>
      <c r="H368" s="7" t="n">
        <v>3548166.06851803</v>
      </c>
      <c r="I368" s="17" t="n">
        <v>0.730256969365085</v>
      </c>
      <c r="J368" s="7" t="n">
        <v>2927237</v>
      </c>
      <c r="K368" s="7" t="n">
        <v>2591073</v>
      </c>
      <c r="L368" s="17" t="n">
        <v>73.03</v>
      </c>
      <c r="N368" s="7" t="n">
        <v>2296794</v>
      </c>
      <c r="O368" s="17" t="n">
        <v>0.0321</v>
      </c>
      <c r="P368" s="7" t="n">
        <v>2370521</v>
      </c>
      <c r="Q368" s="17" t="n">
        <v>66.8097533831077</v>
      </c>
      <c r="R368" s="17" t="n">
        <v>6.22024661689233</v>
      </c>
      <c r="S368" s="17" t="n">
        <v>0.01</v>
      </c>
      <c r="T368" s="7" t="n">
        <v>22968</v>
      </c>
      <c r="U368" s="7" t="n">
        <v>0</v>
      </c>
      <c r="V368" s="7" t="n">
        <v>0</v>
      </c>
      <c r="W368" s="7" t="n">
        <v>0</v>
      </c>
      <c r="X368" s="7" t="n">
        <v>2393489</v>
      </c>
      <c r="Y368" s="17" t="n">
        <v>67.4570737045489</v>
      </c>
      <c r="AA368" s="0" t="n">
        <v>-220552</v>
      </c>
      <c r="AB368" s="0" t="n">
        <v>-197584</v>
      </c>
      <c r="AC368" s="0" t="n">
        <v>0</v>
      </c>
      <c r="AD368" s="0" t="n">
        <v>-5.57292629545108</v>
      </c>
    </row>
    <row r="369" customFormat="false" ht="14.5" hidden="false" customHeight="false" outlineLevel="0" collapsed="false">
      <c r="A369" s="0" t="n">
        <v>341</v>
      </c>
      <c r="B369" s="0" t="s">
        <v>359</v>
      </c>
      <c r="C369" s="7" t="n">
        <v>1144212500</v>
      </c>
      <c r="D369" s="7" t="n">
        <v>4468845.61222149</v>
      </c>
      <c r="E369" s="7" t="n">
        <v>362106000</v>
      </c>
      <c r="F369" s="7" t="n">
        <v>5182425.04985143</v>
      </c>
      <c r="G369" s="7" t="n">
        <v>9651271</v>
      </c>
      <c r="H369" s="7" t="n">
        <v>10325256.3538102</v>
      </c>
      <c r="I369" s="17" t="n">
        <v>0.93472458884166</v>
      </c>
      <c r="J369" s="7" t="n">
        <v>8518336</v>
      </c>
      <c r="K369" s="7" t="n">
        <v>8518336</v>
      </c>
      <c r="L369" s="17" t="n">
        <v>82.5</v>
      </c>
      <c r="N369" s="7" t="n">
        <v>7180050</v>
      </c>
      <c r="O369" s="17" t="n">
        <v>0.039</v>
      </c>
      <c r="P369" s="7" t="n">
        <v>7460072</v>
      </c>
      <c r="Q369" s="17" t="n">
        <v>72.2507194433685</v>
      </c>
      <c r="R369" s="17" t="n">
        <v>10.2492805566315</v>
      </c>
      <c r="S369" s="17" t="n">
        <v>0.02</v>
      </c>
      <c r="T369" s="7" t="n">
        <v>143601</v>
      </c>
      <c r="U369" s="7" t="n">
        <v>0</v>
      </c>
      <c r="V369" s="7" t="n">
        <v>0</v>
      </c>
      <c r="W369" s="7" t="n">
        <v>0</v>
      </c>
      <c r="X369" s="7" t="n">
        <v>7603673</v>
      </c>
      <c r="Y369" s="17" t="n">
        <v>73.6414936292995</v>
      </c>
      <c r="AA369" s="0" t="n">
        <v>-1058264</v>
      </c>
      <c r="AB369" s="0" t="n">
        <v>-914663</v>
      </c>
      <c r="AC369" s="0" t="n">
        <v>0</v>
      </c>
      <c r="AD369" s="0" t="n">
        <v>-8.85850637070047</v>
      </c>
    </row>
    <row r="370" customFormat="false" ht="14.5" hidden="false" customHeight="false" outlineLevel="0" collapsed="false">
      <c r="A370" s="0" t="n">
        <v>342</v>
      </c>
      <c r="B370" s="0" t="s">
        <v>360</v>
      </c>
      <c r="C370" s="7" t="n">
        <v>5921026600</v>
      </c>
      <c r="D370" s="7" t="n">
        <v>23125209.4704932</v>
      </c>
      <c r="E370" s="7" t="n">
        <v>1332706000</v>
      </c>
      <c r="F370" s="7" t="n">
        <v>19073555.6949824</v>
      </c>
      <c r="G370" s="7" t="n">
        <v>42198765</v>
      </c>
      <c r="H370" s="7" t="n">
        <v>43087386.2058572</v>
      </c>
      <c r="I370" s="17" t="n">
        <v>0.979376302809094</v>
      </c>
      <c r="J370" s="7" t="n">
        <v>35547094</v>
      </c>
      <c r="K370" s="7" t="n">
        <v>35547094</v>
      </c>
      <c r="L370" s="17" t="n">
        <v>82.5</v>
      </c>
      <c r="N370" s="7" t="n">
        <v>33363299</v>
      </c>
      <c r="O370" s="17" t="n">
        <v>0.0449</v>
      </c>
      <c r="P370" s="7" t="n">
        <v>34861311</v>
      </c>
      <c r="Q370" s="17" t="n">
        <v>80.9083912248569</v>
      </c>
      <c r="R370" s="17" t="n">
        <v>1.59160877514306</v>
      </c>
      <c r="S370" s="17" t="n">
        <v>0</v>
      </c>
      <c r="T370" s="7" t="n">
        <v>0</v>
      </c>
      <c r="U370" s="7" t="n">
        <v>0</v>
      </c>
      <c r="V370" s="7" t="n">
        <v>0</v>
      </c>
      <c r="W370" s="7" t="n">
        <v>0</v>
      </c>
      <c r="X370" s="7" t="n">
        <v>34861311</v>
      </c>
      <c r="Y370" s="17" t="n">
        <v>80.9083912248569</v>
      </c>
      <c r="AA370" s="0" t="n">
        <v>-685783</v>
      </c>
      <c r="AB370" s="0" t="n">
        <v>-685783</v>
      </c>
      <c r="AC370" s="0" t="n">
        <v>0</v>
      </c>
      <c r="AD370" s="0" t="n">
        <v>-1.59160877514306</v>
      </c>
    </row>
    <row r="371" customFormat="false" ht="14.5" hidden="false" customHeight="false" outlineLevel="0" collapsed="false">
      <c r="A371" s="0" t="n">
        <v>343</v>
      </c>
      <c r="B371" s="0" t="s">
        <v>361</v>
      </c>
      <c r="C371" s="7" t="n">
        <v>983994000</v>
      </c>
      <c r="D371" s="7" t="n">
        <v>3843094.9402775</v>
      </c>
      <c r="E371" s="7" t="n">
        <v>283733000</v>
      </c>
      <c r="F371" s="7" t="n">
        <v>4060758.47036364</v>
      </c>
      <c r="G371" s="7" t="n">
        <v>7903853</v>
      </c>
      <c r="H371" s="7" t="n">
        <v>22429432.3292915</v>
      </c>
      <c r="I371" s="17" t="n">
        <v>0.352387563089505</v>
      </c>
      <c r="J371" s="7" t="n">
        <v>18504282</v>
      </c>
      <c r="K371" s="7" t="n">
        <v>7903853</v>
      </c>
      <c r="L371" s="17" t="n">
        <v>35.24</v>
      </c>
      <c r="N371" s="7" t="n">
        <v>6780288</v>
      </c>
      <c r="O371" s="17" t="n">
        <v>0.0337</v>
      </c>
      <c r="P371" s="7" t="n">
        <v>7008784</v>
      </c>
      <c r="Q371" s="17" t="n">
        <v>31.2481559814019</v>
      </c>
      <c r="R371" s="17" t="n">
        <v>3.99184401859813</v>
      </c>
      <c r="S371" s="17" t="n">
        <v>0.01</v>
      </c>
      <c r="T371" s="7" t="n">
        <v>67803</v>
      </c>
      <c r="U371" s="7" t="n">
        <v>0</v>
      </c>
      <c r="V371" s="7" t="n">
        <v>0</v>
      </c>
      <c r="W371" s="7" t="n">
        <v>0</v>
      </c>
      <c r="X371" s="7" t="n">
        <v>7076587</v>
      </c>
      <c r="Y371" s="17" t="n">
        <v>31.5504507475135</v>
      </c>
      <c r="AA371" s="0" t="n">
        <v>-895069</v>
      </c>
      <c r="AB371" s="0" t="n">
        <v>-827266</v>
      </c>
      <c r="AC371" s="0" t="n">
        <v>0</v>
      </c>
      <c r="AD371" s="0" t="n">
        <v>-3.68954925248649</v>
      </c>
    </row>
    <row r="372" customFormat="false" ht="14.5" hidden="false" customHeight="false" outlineLevel="0" collapsed="false">
      <c r="A372" s="0" t="n">
        <v>344</v>
      </c>
      <c r="B372" s="0" t="s">
        <v>362</v>
      </c>
      <c r="C372" s="7" t="n">
        <v>9544700800</v>
      </c>
      <c r="D372" s="7" t="n">
        <v>37277860.7907596</v>
      </c>
      <c r="E372" s="7" t="n">
        <v>3980223000</v>
      </c>
      <c r="F372" s="7" t="n">
        <v>56964555.6251341</v>
      </c>
      <c r="G372" s="7" t="n">
        <v>94242416</v>
      </c>
      <c r="H372" s="7" t="n">
        <v>55493669.9099316</v>
      </c>
      <c r="I372" s="17" t="n">
        <v>1.6982552452011</v>
      </c>
      <c r="J372" s="7" t="n">
        <v>45782278</v>
      </c>
      <c r="K372" s="7" t="n">
        <v>45782278</v>
      </c>
      <c r="L372" s="17" t="n">
        <v>82.5</v>
      </c>
      <c r="N372" s="7" t="n">
        <v>44218911</v>
      </c>
      <c r="O372" s="17" t="n">
        <v>0.0446</v>
      </c>
      <c r="P372" s="7" t="n">
        <v>46191074</v>
      </c>
      <c r="Q372" s="17" t="n">
        <v>83.2366539732728</v>
      </c>
      <c r="R372" s="17" t="n">
        <v>0</v>
      </c>
      <c r="S372" s="17" t="n">
        <v>0</v>
      </c>
      <c r="T372" s="7" t="n">
        <v>0</v>
      </c>
      <c r="U372" s="7" t="n">
        <v>408796</v>
      </c>
      <c r="V372" s="7" t="n">
        <v>408796</v>
      </c>
      <c r="W372" s="7" t="n">
        <v>0</v>
      </c>
      <c r="X372" s="7" t="n">
        <v>45782278</v>
      </c>
      <c r="Y372" s="17" t="n">
        <v>82.5000005844025</v>
      </c>
      <c r="AA372" s="0" t="n">
        <v>0</v>
      </c>
      <c r="AB372" s="0" t="n">
        <v>0</v>
      </c>
      <c r="AC372" s="0" t="n">
        <v>0</v>
      </c>
      <c r="AD372" s="0" t="n">
        <v>5.84402513936766E-007</v>
      </c>
    </row>
    <row r="373" customFormat="false" ht="14.5" hidden="false" customHeight="false" outlineLevel="0" collapsed="false">
      <c r="A373" s="0" t="n">
        <v>345</v>
      </c>
      <c r="B373" s="0" t="s">
        <v>363</v>
      </c>
      <c r="C373" s="7" t="n">
        <v>139980600</v>
      </c>
      <c r="D373" s="7" t="n">
        <v>546709.365704475</v>
      </c>
      <c r="E373" s="7" t="n">
        <v>29781000</v>
      </c>
      <c r="F373" s="7" t="n">
        <v>426222.709398976</v>
      </c>
      <c r="G373" s="7" t="n">
        <v>972932</v>
      </c>
      <c r="H373" s="7" t="n">
        <v>924621.121261865</v>
      </c>
      <c r="I373" s="17" t="n">
        <v>1.05224937828827</v>
      </c>
      <c r="J373" s="7" t="n">
        <v>762812</v>
      </c>
      <c r="K373" s="7" t="n">
        <v>762812</v>
      </c>
      <c r="L373" s="17" t="n">
        <v>82.5</v>
      </c>
      <c r="N373" s="7" t="n">
        <v>711090</v>
      </c>
      <c r="O373" s="17" t="n">
        <v>0.0393</v>
      </c>
      <c r="P373" s="7" t="n">
        <v>739036</v>
      </c>
      <c r="Q373" s="17" t="n">
        <v>79.9285223975211</v>
      </c>
      <c r="R373" s="17" t="n">
        <v>2.57147760247891</v>
      </c>
      <c r="S373" s="17" t="n">
        <v>0.01</v>
      </c>
      <c r="T373" s="7" t="n">
        <v>7111</v>
      </c>
      <c r="U373" s="7" t="n">
        <v>0</v>
      </c>
      <c r="V373" s="7" t="n">
        <v>0</v>
      </c>
      <c r="W373" s="7" t="n">
        <v>0</v>
      </c>
      <c r="X373" s="7" t="n">
        <v>746147</v>
      </c>
      <c r="Y373" s="17" t="n">
        <v>80.6975941650247</v>
      </c>
      <c r="AA373" s="0" t="n">
        <v>-23776</v>
      </c>
      <c r="AB373" s="0" t="n">
        <v>-16665</v>
      </c>
      <c r="AC373" s="0" t="n">
        <v>0</v>
      </c>
      <c r="AD373" s="0" t="n">
        <v>-1.80240583497533</v>
      </c>
    </row>
    <row r="374" customFormat="false" ht="14.5" hidden="false" customHeight="false" outlineLevel="0" collapsed="false">
      <c r="A374" s="0" t="n">
        <v>346</v>
      </c>
      <c r="B374" s="0" t="s">
        <v>364</v>
      </c>
      <c r="C374" s="7" t="n">
        <v>3178797900</v>
      </c>
      <c r="D374" s="7" t="n">
        <v>12415138.8378941</v>
      </c>
      <c r="E374" s="7" t="n">
        <v>837919000</v>
      </c>
      <c r="F374" s="7" t="n">
        <v>11992213.3721796</v>
      </c>
      <c r="G374" s="7" t="n">
        <v>24407352</v>
      </c>
      <c r="H374" s="7" t="n">
        <v>31856490.3269382</v>
      </c>
      <c r="I374" s="17" t="n">
        <v>0.76616575616181</v>
      </c>
      <c r="J374" s="7" t="n">
        <v>26281605</v>
      </c>
      <c r="K374" s="7" t="n">
        <v>24407352</v>
      </c>
      <c r="L374" s="17" t="n">
        <v>76.62</v>
      </c>
      <c r="N374" s="7" t="n">
        <v>19898572</v>
      </c>
      <c r="O374" s="17" t="n">
        <v>0.0462</v>
      </c>
      <c r="P374" s="7" t="n">
        <v>20817886</v>
      </c>
      <c r="Q374" s="17" t="n">
        <v>65.3489627587637</v>
      </c>
      <c r="R374" s="17" t="n">
        <v>11.2710372412363</v>
      </c>
      <c r="S374" s="17" t="n">
        <v>0.02</v>
      </c>
      <c r="T374" s="7" t="n">
        <v>397971</v>
      </c>
      <c r="U374" s="7" t="n">
        <v>0</v>
      </c>
      <c r="V374" s="7" t="n">
        <v>0</v>
      </c>
      <c r="W374" s="7" t="n">
        <v>0</v>
      </c>
      <c r="X374" s="7" t="n">
        <v>21215857</v>
      </c>
      <c r="Y374" s="17" t="n">
        <v>66.598224670279</v>
      </c>
      <c r="AA374" s="0" t="n">
        <v>-3589466</v>
      </c>
      <c r="AB374" s="0" t="n">
        <v>-3191495</v>
      </c>
      <c r="AC374" s="0" t="n">
        <v>0</v>
      </c>
      <c r="AD374" s="0" t="n">
        <v>-10.021775329721</v>
      </c>
    </row>
    <row r="375" customFormat="false" ht="14.5" hidden="false" customHeight="false" outlineLevel="0" collapsed="false">
      <c r="A375" s="0" t="n">
        <v>347</v>
      </c>
      <c r="B375" s="0" t="s">
        <v>365</v>
      </c>
      <c r="C375" s="7" t="n">
        <v>10155637600</v>
      </c>
      <c r="D375" s="7" t="n">
        <v>39663940.5076169</v>
      </c>
      <c r="E375" s="7" t="n">
        <v>2222985000</v>
      </c>
      <c r="F375" s="7" t="n">
        <v>31815140.1784118</v>
      </c>
      <c r="G375" s="7" t="n">
        <v>71479081</v>
      </c>
      <c r="H375" s="7" t="n">
        <v>73645201.6424448</v>
      </c>
      <c r="I375" s="17" t="n">
        <v>0.970587077037801</v>
      </c>
      <c r="J375" s="7" t="n">
        <v>60757291</v>
      </c>
      <c r="K375" s="7" t="n">
        <v>60757291</v>
      </c>
      <c r="L375" s="17" t="n">
        <v>82.5</v>
      </c>
      <c r="N375" s="7" t="n">
        <v>54098553</v>
      </c>
      <c r="O375" s="17" t="n">
        <v>0.0678</v>
      </c>
      <c r="P375" s="7" t="n">
        <v>57766435</v>
      </c>
      <c r="Q375" s="17" t="n">
        <v>78.4388306524872</v>
      </c>
      <c r="R375" s="17" t="n">
        <v>4.06116934751282</v>
      </c>
      <c r="S375" s="17" t="n">
        <v>0.01</v>
      </c>
      <c r="T375" s="7" t="n">
        <v>540986</v>
      </c>
      <c r="U375" s="7" t="n">
        <v>0</v>
      </c>
      <c r="V375" s="7" t="n">
        <v>0</v>
      </c>
      <c r="W375" s="7" t="n">
        <v>0</v>
      </c>
      <c r="X375" s="7" t="n">
        <v>58307421</v>
      </c>
      <c r="Y375" s="17" t="n">
        <v>79.1734148316799</v>
      </c>
      <c r="AA375" s="0" t="n">
        <v>-2990856</v>
      </c>
      <c r="AB375" s="0" t="n">
        <v>-2449870</v>
      </c>
      <c r="AC375" s="0" t="n">
        <v>0</v>
      </c>
      <c r="AD375" s="0" t="n">
        <v>-3.32658516832007</v>
      </c>
    </row>
    <row r="376" customFormat="false" ht="14.5" hidden="false" customHeight="false" outlineLevel="0" collapsed="false">
      <c r="A376" s="0" t="n">
        <v>348</v>
      </c>
      <c r="B376" s="0" t="s">
        <v>366</v>
      </c>
      <c r="C376" s="7" t="n">
        <v>18737985800</v>
      </c>
      <c r="D376" s="7" t="n">
        <v>73183229.1853118</v>
      </c>
      <c r="E376" s="7" t="n">
        <v>5225475000</v>
      </c>
      <c r="F376" s="7" t="n">
        <v>74786478.3720027</v>
      </c>
      <c r="G376" s="7" t="n">
        <v>147969708</v>
      </c>
      <c r="H376" s="7" t="n">
        <v>505110665.75</v>
      </c>
      <c r="I376" s="17" t="n">
        <v>0.292945126748197</v>
      </c>
      <c r="J376" s="7" t="n">
        <v>416716299</v>
      </c>
      <c r="K376" s="7" t="n">
        <v>147969708</v>
      </c>
      <c r="L376" s="17" t="n">
        <v>29.29</v>
      </c>
      <c r="N376" s="7" t="n">
        <v>120432974</v>
      </c>
      <c r="O376" s="17" t="n">
        <v>0.0501</v>
      </c>
      <c r="P376" s="7" t="n">
        <v>126466666</v>
      </c>
      <c r="Q376" s="17" t="n">
        <v>25.0374174562755</v>
      </c>
      <c r="R376" s="17" t="n">
        <v>4.25258254372448</v>
      </c>
      <c r="S376" s="17" t="n">
        <v>0.01</v>
      </c>
      <c r="T376" s="7" t="n">
        <v>1204330</v>
      </c>
      <c r="U376" s="7" t="n">
        <v>0</v>
      </c>
      <c r="V376" s="7" t="n">
        <v>0</v>
      </c>
      <c r="W376" s="7" t="n">
        <v>0</v>
      </c>
      <c r="X376" s="7" t="n">
        <v>127670996</v>
      </c>
      <c r="Y376" s="17" t="n">
        <v>25.2758463950531</v>
      </c>
      <c r="AA376" s="0" t="n">
        <v>-21503042</v>
      </c>
      <c r="AB376" s="0" t="n">
        <v>-20298712</v>
      </c>
      <c r="AC376" s="0" t="n">
        <v>0</v>
      </c>
      <c r="AD376" s="0" t="n">
        <v>-4.01415360494692</v>
      </c>
    </row>
    <row r="377" customFormat="false" ht="14.5" hidden="false" customHeight="false" outlineLevel="0" collapsed="false">
      <c r="A377" s="0" t="n">
        <v>349</v>
      </c>
      <c r="B377" s="0" t="s">
        <v>367</v>
      </c>
      <c r="C377" s="7" t="n">
        <v>198652000</v>
      </c>
      <c r="D377" s="7" t="n">
        <v>775856.860993062</v>
      </c>
      <c r="E377" s="7" t="n">
        <v>39385000</v>
      </c>
      <c r="F377" s="7" t="n">
        <v>563674.201997201</v>
      </c>
      <c r="G377" s="7" t="n">
        <v>1339531</v>
      </c>
      <c r="H377" s="7" t="n">
        <v>1599602.04</v>
      </c>
      <c r="I377" s="17" t="n">
        <v>0.837415161085941</v>
      </c>
      <c r="J377" s="7" t="n">
        <v>1319672</v>
      </c>
      <c r="K377" s="7" t="n">
        <v>1319672</v>
      </c>
      <c r="L377" s="17" t="n">
        <v>82.5</v>
      </c>
      <c r="N377" s="7" t="n">
        <v>1103824</v>
      </c>
      <c r="O377" s="17" t="n">
        <v>0.0445</v>
      </c>
      <c r="P377" s="7" t="n">
        <v>1152944</v>
      </c>
      <c r="Q377" s="17" t="n">
        <v>72.0769273337511</v>
      </c>
      <c r="R377" s="17" t="n">
        <v>10.4230726662489</v>
      </c>
      <c r="S377" s="17" t="n">
        <v>0.02</v>
      </c>
      <c r="T377" s="7" t="n">
        <v>22076</v>
      </c>
      <c r="U377" s="7" t="n">
        <v>0</v>
      </c>
      <c r="V377" s="7" t="n">
        <v>0</v>
      </c>
      <c r="W377" s="7" t="n">
        <v>0</v>
      </c>
      <c r="X377" s="7" t="n">
        <v>1175020</v>
      </c>
      <c r="Y377" s="17" t="n">
        <v>73.4570205974481</v>
      </c>
      <c r="AA377" s="0" t="n">
        <v>-166728</v>
      </c>
      <c r="AB377" s="0" t="n">
        <v>-144652</v>
      </c>
      <c r="AC377" s="0" t="n">
        <v>0</v>
      </c>
      <c r="AD377" s="0" t="n">
        <v>-9.04297940255189</v>
      </c>
    </row>
    <row r="378" customFormat="false" ht="14.5" hidden="false" customHeight="false" outlineLevel="0" collapsed="false">
      <c r="A378" s="0" t="n">
        <v>350</v>
      </c>
      <c r="B378" s="0" t="s">
        <v>368</v>
      </c>
      <c r="C378" s="7" t="n">
        <v>2814471000</v>
      </c>
      <c r="D378" s="7" t="n">
        <v>10992220.7449007</v>
      </c>
      <c r="E378" s="7" t="n">
        <v>922083000</v>
      </c>
      <c r="F378" s="7" t="n">
        <v>13196760.1675812</v>
      </c>
      <c r="G378" s="7" t="n">
        <v>24188981</v>
      </c>
      <c r="H378" s="7" t="n">
        <v>23819770.3527438</v>
      </c>
      <c r="I378" s="17" t="n">
        <v>1.01550017660912</v>
      </c>
      <c r="J378" s="7" t="n">
        <v>19651311</v>
      </c>
      <c r="K378" s="7" t="n">
        <v>19651311</v>
      </c>
      <c r="L378" s="17" t="n">
        <v>82.5</v>
      </c>
      <c r="N378" s="7" t="n">
        <v>17726400</v>
      </c>
      <c r="O378" s="17" t="n">
        <v>0.0459</v>
      </c>
      <c r="P378" s="7" t="n">
        <v>18540042</v>
      </c>
      <c r="Q378" s="17" t="n">
        <v>77.8346798707251</v>
      </c>
      <c r="R378" s="17" t="n">
        <v>4.66532012927493</v>
      </c>
      <c r="S378" s="17" t="n">
        <v>0.01</v>
      </c>
      <c r="T378" s="7" t="n">
        <v>177264</v>
      </c>
      <c r="U378" s="7" t="n">
        <v>0</v>
      </c>
      <c r="V378" s="7" t="n">
        <v>0</v>
      </c>
      <c r="W378" s="7" t="n">
        <v>0</v>
      </c>
      <c r="X378" s="7" t="n">
        <v>18717306</v>
      </c>
      <c r="Y378" s="17" t="n">
        <v>78.5788684056057</v>
      </c>
      <c r="AA378" s="0" t="n">
        <v>-1111269</v>
      </c>
      <c r="AB378" s="0" t="n">
        <v>-934005</v>
      </c>
      <c r="AC378" s="0" t="n">
        <v>0</v>
      </c>
      <c r="AD378" s="0" t="n">
        <v>-3.92113159439435</v>
      </c>
    </row>
    <row r="379" customFormat="false" ht="14.5" hidden="false" customHeight="false" outlineLevel="0" collapsed="false">
      <c r="A379" s="0" t="n">
        <v>351</v>
      </c>
      <c r="B379" s="0" t="s">
        <v>369</v>
      </c>
      <c r="C379" s="7" t="n">
        <v>7825616900</v>
      </c>
      <c r="D379" s="7" t="n">
        <v>30563792.7801797</v>
      </c>
      <c r="E379" s="7" t="n">
        <v>1131027000</v>
      </c>
      <c r="F379" s="7" t="n">
        <v>16187145.9099223</v>
      </c>
      <c r="G379" s="7" t="n">
        <v>46750939</v>
      </c>
      <c r="H379" s="7" t="n">
        <v>40335005.1544497</v>
      </c>
      <c r="I379" s="17" t="n">
        <v>1.15906614666299</v>
      </c>
      <c r="J379" s="7" t="n">
        <v>33276379</v>
      </c>
      <c r="K379" s="7" t="n">
        <v>33276379</v>
      </c>
      <c r="L379" s="17" t="n">
        <v>82.5</v>
      </c>
      <c r="N379" s="7" t="n">
        <v>27961470</v>
      </c>
      <c r="O379" s="17" t="n">
        <v>0.0432</v>
      </c>
      <c r="P379" s="7" t="n">
        <v>29169406</v>
      </c>
      <c r="Q379" s="17" t="n">
        <v>72.3178437397127</v>
      </c>
      <c r="R379" s="17" t="n">
        <v>10.1821562602873</v>
      </c>
      <c r="S379" s="17" t="n">
        <v>0.02</v>
      </c>
      <c r="T379" s="7" t="n">
        <v>559229</v>
      </c>
      <c r="U379" s="7" t="n">
        <v>0</v>
      </c>
      <c r="V379" s="7" t="n">
        <v>0</v>
      </c>
      <c r="W379" s="7" t="n">
        <v>0</v>
      </c>
      <c r="X379" s="7" t="n">
        <v>29728635</v>
      </c>
      <c r="Y379" s="17" t="n">
        <v>73.7043044525814</v>
      </c>
      <c r="AA379" s="0" t="n">
        <v>-4106973</v>
      </c>
      <c r="AB379" s="0" t="n">
        <v>-3547744</v>
      </c>
      <c r="AC379" s="0" t="n">
        <v>0</v>
      </c>
      <c r="AD379" s="0" t="n">
        <v>-8.79569554741865</v>
      </c>
    </row>
    <row r="380" customFormat="false" ht="14.5" hidden="false" customHeight="false" outlineLevel="0" collapsed="false">
      <c r="A380" s="0" t="n">
        <v>999</v>
      </c>
      <c r="B380" s="0" t="s">
        <v>370</v>
      </c>
      <c r="C380" s="7" t="n">
        <v>1583183946900</v>
      </c>
      <c r="D380" s="7" t="n">
        <v>6183296052.47589</v>
      </c>
      <c r="E380" s="7" t="n">
        <v>432038780848.75</v>
      </c>
      <c r="F380" s="7" t="n">
        <v>6183296052.4759</v>
      </c>
      <c r="G380" s="7" t="n">
        <v>12366592109</v>
      </c>
      <c r="H380" s="7" t="n">
        <v>14535103399.7177</v>
      </c>
      <c r="I380" s="17" t="n">
        <v>0.850808678061428</v>
      </c>
      <c r="J380" s="7" t="n">
        <v>11991460299</v>
      </c>
      <c r="K380" s="7" t="n">
        <v>8575711006</v>
      </c>
      <c r="L380" s="17" t="n">
        <v>59.0000000011458</v>
      </c>
      <c r="N380" s="7" t="n">
        <v>7566302117</v>
      </c>
      <c r="O380" s="17" t="n">
        <v>0.0432</v>
      </c>
      <c r="P380" s="7" t="n">
        <v>7948421842</v>
      </c>
      <c r="Q380" s="17" t="n">
        <v>54.6843157796481</v>
      </c>
      <c r="R380" s="17"/>
      <c r="S380" s="17"/>
      <c r="T380" s="7" t="n">
        <v>55093434</v>
      </c>
      <c r="U380" s="7" t="n">
        <v>35208638</v>
      </c>
      <c r="V380" s="7" t="n">
        <v>35208638</v>
      </c>
      <c r="W380" s="7" t="n">
        <v>3748688</v>
      </c>
      <c r="X380" s="7" t="n">
        <v>7972055326</v>
      </c>
      <c r="Y380" s="17" t="n">
        <v>54.8469116921096</v>
      </c>
      <c r="AA380" s="0" t="n">
        <v>-662497802</v>
      </c>
      <c r="AB380" s="0" t="n">
        <v>-603655680</v>
      </c>
      <c r="AC380" s="0" t="n">
        <v>0</v>
      </c>
    </row>
    <row r="383" customFormat="false" ht="14.5" hidden="false" customHeight="false" outlineLevel="0" collapsed="false">
      <c r="R383" s="0" t="n">
        <v>285</v>
      </c>
      <c r="S383" s="0" t="n">
        <v>176</v>
      </c>
      <c r="T383" s="0" t="n">
        <v>236</v>
      </c>
      <c r="U383" s="0" t="n">
        <v>65</v>
      </c>
      <c r="W383" s="0" t="n">
        <v>15</v>
      </c>
      <c r="AA383" s="0" t="n">
        <v>285</v>
      </c>
      <c r="AB383" s="0" t="n">
        <v>0</v>
      </c>
      <c r="AC383" s="0" t="n">
        <v>0</v>
      </c>
    </row>
    <row r="384" customFormat="false" ht="14.5" hidden="false" customHeight="false" outlineLevel="0" collapsed="false">
      <c r="S384" s="0" t="n">
        <v>60</v>
      </c>
      <c r="U384" s="0" t="n">
        <v>0.185185185185185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9:AD38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2" activeCellId="1" sqref="242:242 L22"/>
    </sheetView>
  </sheetViews>
  <sheetFormatPr defaultColWidth="8.58203125" defaultRowHeight="14.5" zeroHeight="false" outlineLevelRow="0" outlineLevelCol="0"/>
  <cols>
    <col collapsed="false" customWidth="true" hidden="false" outlineLevel="0" max="3" min="3" style="0" width="15.64"/>
    <col collapsed="false" customWidth="true" hidden="false" outlineLevel="0" max="5" min="4" style="0" width="14.27"/>
    <col collapsed="false" customWidth="true" hidden="false" outlineLevel="0" max="6" min="6" style="0" width="12.55"/>
    <col collapsed="false" customWidth="true" hidden="false" outlineLevel="0" max="7" min="7" style="0" width="11.99"/>
    <col collapsed="false" customWidth="true" hidden="false" outlineLevel="0" max="8" min="8" style="0" width="11.91"/>
    <col collapsed="false" customWidth="true" hidden="false" outlineLevel="0" max="10" min="10" style="0" width="12.37"/>
    <col collapsed="false" customWidth="true" hidden="false" outlineLevel="0" max="11" min="11" style="0" width="10.55"/>
    <col collapsed="false" customWidth="true" hidden="false" outlineLevel="0" max="14" min="14" style="0" width="12.46"/>
    <col collapsed="false" customWidth="true" hidden="false" outlineLevel="0" max="16" min="16" style="0" width="12.46"/>
    <col collapsed="false" customWidth="true" hidden="false" outlineLevel="0" max="22" min="20" style="0" width="9.91"/>
    <col collapsed="false" customWidth="true" hidden="false" outlineLevel="0" max="23" min="23" style="0" width="8.91"/>
    <col collapsed="false" customWidth="true" hidden="false" outlineLevel="0" max="24" min="24" style="0" width="12.46"/>
    <col collapsed="false" customWidth="true" hidden="false" outlineLevel="0" max="28" min="27" style="0" width="11.55"/>
    <col collapsed="false" customWidth="true" hidden="false" outlineLevel="0" max="29" min="29" style="0" width="8.82"/>
  </cols>
  <sheetData>
    <row r="19" customFormat="false" ht="14.5" hidden="false" customHeight="false" outlineLevel="0" collapsed="false">
      <c r="A19" s="0" t="n">
        <v>1</v>
      </c>
      <c r="C19" s="16" t="s">
        <v>371</v>
      </c>
      <c r="D19" s="0" t="n">
        <v>4</v>
      </c>
      <c r="E19" s="16" t="s">
        <v>372</v>
      </c>
      <c r="F19" s="0" t="n">
        <v>6</v>
      </c>
      <c r="G19" s="0" t="n">
        <v>7</v>
      </c>
      <c r="H19" s="0" t="n">
        <v>8</v>
      </c>
      <c r="I19" s="0" t="n">
        <v>9</v>
      </c>
      <c r="J19" s="0" t="n">
        <v>10</v>
      </c>
      <c r="K19" s="0" t="n">
        <v>11</v>
      </c>
      <c r="L19" s="0" t="n">
        <v>12</v>
      </c>
      <c r="M19" s="0" t="n">
        <v>13</v>
      </c>
      <c r="N19" s="16" t="s">
        <v>373</v>
      </c>
      <c r="O19" s="16" t="s">
        <v>374</v>
      </c>
      <c r="P19" s="0" t="n">
        <v>16</v>
      </c>
      <c r="Q19" s="0" t="n">
        <v>17</v>
      </c>
      <c r="R19" s="0" t="n">
        <v>18</v>
      </c>
      <c r="S19" s="0" t="n">
        <v>19</v>
      </c>
      <c r="T19" s="0" t="n">
        <v>20</v>
      </c>
      <c r="U19" s="0" t="n">
        <v>21</v>
      </c>
      <c r="V19" s="0" t="n">
        <v>22</v>
      </c>
      <c r="W19" s="0" t="n">
        <v>23</v>
      </c>
      <c r="X19" s="0" t="n">
        <v>24</v>
      </c>
      <c r="Y19" s="0" t="n">
        <v>25</v>
      </c>
      <c r="Z19" s="0" t="n">
        <v>26</v>
      </c>
      <c r="AA19" s="0" t="n">
        <v>27</v>
      </c>
      <c r="AB19" s="0" t="n">
        <v>28</v>
      </c>
      <c r="AC19" s="0" t="n">
        <v>29</v>
      </c>
      <c r="AD19" s="0" t="n">
        <v>30</v>
      </c>
    </row>
    <row r="20" customFormat="false" ht="14.5" hidden="false" customHeight="false" outlineLevel="0" collapsed="false">
      <c r="B20" s="0" t="s">
        <v>375</v>
      </c>
      <c r="C20" s="0" t="s">
        <v>376</v>
      </c>
      <c r="N20" s="0" t="s">
        <v>377</v>
      </c>
      <c r="AA20" s="0" t="s">
        <v>378</v>
      </c>
    </row>
    <row r="21" customFormat="false" ht="14.5" hidden="false" customHeight="false" outlineLevel="0" collapsed="false">
      <c r="B21" s="0" t="s">
        <v>379</v>
      </c>
      <c r="S21" s="0" t="s">
        <v>380</v>
      </c>
      <c r="T21" s="0" t="s">
        <v>381</v>
      </c>
    </row>
    <row r="22" customFormat="false" ht="14.5" hidden="false" customHeight="false" outlineLevel="0" collapsed="false">
      <c r="D22" s="0" t="s">
        <v>382</v>
      </c>
      <c r="F22" s="0" t="s">
        <v>383</v>
      </c>
      <c r="S22" s="0" t="n">
        <v>0.01</v>
      </c>
      <c r="T22" s="0" t="n">
        <v>2.5</v>
      </c>
      <c r="V22" s="0" t="s">
        <v>384</v>
      </c>
      <c r="W22" s="0" t="s">
        <v>385</v>
      </c>
    </row>
    <row r="23" customFormat="false" ht="14.5" hidden="false" customHeight="false" outlineLevel="0" collapsed="false">
      <c r="D23" s="0" t="n">
        <v>0.00374588063715368</v>
      </c>
      <c r="F23" s="0" t="n">
        <v>0.0137265874144326</v>
      </c>
      <c r="S23" s="0" t="n">
        <v>0.02</v>
      </c>
      <c r="T23" s="0" t="n">
        <v>7.5</v>
      </c>
      <c r="V23" s="0" t="n">
        <v>1</v>
      </c>
      <c r="W23" s="0" t="n">
        <v>1</v>
      </c>
    </row>
    <row r="24" customFormat="false" ht="14.5" hidden="false" customHeight="false" outlineLevel="0" collapsed="false">
      <c r="J24" s="0" t="s">
        <v>386</v>
      </c>
      <c r="K24" s="0" t="s">
        <v>387</v>
      </c>
      <c r="N24" s="0" t="s">
        <v>8</v>
      </c>
      <c r="Q24" s="0" t="s">
        <v>388</v>
      </c>
      <c r="S24" s="0" t="s">
        <v>389</v>
      </c>
      <c r="T24" s="0" t="s">
        <v>390</v>
      </c>
    </row>
    <row r="25" customFormat="false" ht="14.5" hidden="false" customHeight="false" outlineLevel="0" collapsed="false">
      <c r="D25" s="0" t="s">
        <v>391</v>
      </c>
      <c r="F25" s="0" t="s">
        <v>391</v>
      </c>
      <c r="G25" s="0" t="s">
        <v>392</v>
      </c>
      <c r="J25" s="0" t="s">
        <v>393</v>
      </c>
      <c r="K25" s="0" t="s">
        <v>12</v>
      </c>
      <c r="L25" s="0" t="s">
        <v>9</v>
      </c>
      <c r="N25" s="0" t="s">
        <v>394</v>
      </c>
      <c r="P25" s="0" t="s">
        <v>388</v>
      </c>
      <c r="Q25" s="0" t="s">
        <v>12</v>
      </c>
      <c r="R25" s="0" t="s">
        <v>395</v>
      </c>
      <c r="S25" s="0" t="s">
        <v>396</v>
      </c>
      <c r="T25" s="0" t="s">
        <v>396</v>
      </c>
      <c r="V25" s="0" t="s">
        <v>397</v>
      </c>
      <c r="X25" s="0" t="s">
        <v>8</v>
      </c>
      <c r="AA25" s="0" t="s">
        <v>398</v>
      </c>
      <c r="AB25" s="0" t="s">
        <v>399</v>
      </c>
    </row>
    <row r="26" customFormat="false" ht="14.5" hidden="false" customHeight="false" outlineLevel="0" collapsed="false">
      <c r="C26" s="0" t="s">
        <v>400</v>
      </c>
      <c r="D26" s="0" t="s">
        <v>401</v>
      </c>
      <c r="E26" s="0" t="s">
        <v>402</v>
      </c>
      <c r="F26" s="0" t="s">
        <v>403</v>
      </c>
      <c r="G26" s="0" t="s">
        <v>404</v>
      </c>
      <c r="H26" s="0" t="s">
        <v>10</v>
      </c>
      <c r="I26" s="0" t="s">
        <v>405</v>
      </c>
      <c r="J26" s="0" t="s">
        <v>406</v>
      </c>
      <c r="K26" s="0" t="s">
        <v>407</v>
      </c>
      <c r="L26" s="0" t="s">
        <v>13</v>
      </c>
      <c r="N26" s="0" t="s">
        <v>12</v>
      </c>
      <c r="O26" s="0" t="s">
        <v>408</v>
      </c>
      <c r="P26" s="0" t="s">
        <v>12</v>
      </c>
      <c r="Q26" s="0" t="s">
        <v>409</v>
      </c>
      <c r="R26" s="0" t="s">
        <v>410</v>
      </c>
      <c r="S26" s="0" t="s">
        <v>411</v>
      </c>
      <c r="T26" s="0" t="s">
        <v>411</v>
      </c>
      <c r="U26" s="0" t="s">
        <v>412</v>
      </c>
      <c r="V26" s="0" t="s">
        <v>413</v>
      </c>
      <c r="W26" s="0" t="s">
        <v>414</v>
      </c>
      <c r="X26" s="0" t="s">
        <v>12</v>
      </c>
      <c r="Y26" s="0" t="s">
        <v>415</v>
      </c>
      <c r="AA26" s="0" t="s">
        <v>416</v>
      </c>
      <c r="AB26" s="0" t="s">
        <v>416</v>
      </c>
      <c r="AC26" s="0" t="s">
        <v>417</v>
      </c>
      <c r="AD26" s="0" t="s">
        <v>418</v>
      </c>
    </row>
    <row r="27" customFormat="false" ht="14.5" hidden="false" customHeight="false" outlineLevel="0" collapsed="false">
      <c r="A27" s="0" t="s">
        <v>14</v>
      </c>
      <c r="B27" s="0" t="s">
        <v>15</v>
      </c>
      <c r="C27" s="0" t="s">
        <v>419</v>
      </c>
      <c r="D27" s="0" t="s">
        <v>420</v>
      </c>
      <c r="E27" s="0" t="s">
        <v>421</v>
      </c>
      <c r="F27" s="0" t="s">
        <v>420</v>
      </c>
      <c r="G27" s="0" t="s">
        <v>422</v>
      </c>
      <c r="H27" s="0" t="s">
        <v>16</v>
      </c>
      <c r="I27" s="0" t="s">
        <v>423</v>
      </c>
      <c r="J27" s="0" t="n">
        <v>0.825</v>
      </c>
      <c r="K27" s="0" t="s">
        <v>424</v>
      </c>
      <c r="L27" s="0" t="s">
        <v>18</v>
      </c>
      <c r="N27" s="0" t="s">
        <v>425</v>
      </c>
      <c r="O27" s="0" t="s">
        <v>10</v>
      </c>
      <c r="P27" s="0" t="s">
        <v>10</v>
      </c>
      <c r="Q27" s="0" t="s">
        <v>16</v>
      </c>
      <c r="R27" s="0" t="s">
        <v>426</v>
      </c>
      <c r="S27" s="0" t="s">
        <v>9</v>
      </c>
      <c r="T27" s="0" t="s">
        <v>9</v>
      </c>
      <c r="U27" s="0" t="s">
        <v>427</v>
      </c>
      <c r="V27" s="0" t="s">
        <v>428</v>
      </c>
      <c r="W27" s="0" t="s">
        <v>396</v>
      </c>
      <c r="X27" s="0" t="s">
        <v>10</v>
      </c>
      <c r="Y27" s="0" t="s">
        <v>429</v>
      </c>
      <c r="AA27" s="0" t="s">
        <v>395</v>
      </c>
      <c r="AB27" s="0" t="s">
        <v>395</v>
      </c>
      <c r="AC27" s="0" t="s">
        <v>412</v>
      </c>
      <c r="AD27" s="0" t="s">
        <v>9</v>
      </c>
    </row>
    <row r="28" customFormat="false" ht="14.5" hidden="false" customHeight="false" outlineLevel="0" collapsed="false">
      <c r="A28" s="0" t="n">
        <v>1</v>
      </c>
      <c r="B28" s="0" t="s">
        <v>19</v>
      </c>
      <c r="C28" s="7" t="n">
        <v>2693823800</v>
      </c>
      <c r="D28" s="7" t="n">
        <v>10090742.4123238</v>
      </c>
      <c r="E28" s="7" t="n">
        <v>725757000</v>
      </c>
      <c r="F28" s="7" t="n">
        <v>9962166.90213636</v>
      </c>
      <c r="G28" s="7" t="n">
        <v>20052909</v>
      </c>
      <c r="H28" s="7" t="n">
        <v>34615457.7361827</v>
      </c>
      <c r="I28" s="17" t="n">
        <v>0.579305036288431</v>
      </c>
      <c r="J28" s="7" t="n">
        <v>28557753</v>
      </c>
      <c r="K28" s="7" t="n">
        <v>20052909</v>
      </c>
      <c r="L28" s="17" t="n">
        <v>57.93</v>
      </c>
      <c r="N28" s="7" t="n">
        <v>18276651</v>
      </c>
      <c r="O28" s="18" t="n">
        <v>0.0331</v>
      </c>
      <c r="P28" s="7" t="n">
        <v>18881608</v>
      </c>
      <c r="Q28" s="17" t="n">
        <v>54.5467523321625</v>
      </c>
      <c r="R28" s="17" t="n">
        <v>3.38324766783747</v>
      </c>
      <c r="S28" s="17" t="n">
        <v>0.01</v>
      </c>
      <c r="T28" s="7" t="n">
        <v>182767</v>
      </c>
      <c r="U28" s="7" t="n">
        <v>0</v>
      </c>
      <c r="V28" s="7" t="n">
        <v>0</v>
      </c>
      <c r="W28" s="7" t="n">
        <v>0</v>
      </c>
      <c r="X28" s="7" t="n">
        <v>19064375</v>
      </c>
      <c r="Y28" s="17" t="n">
        <v>55.0747447723982</v>
      </c>
      <c r="AA28" s="7" t="n">
        <v>-1171301</v>
      </c>
      <c r="AB28" s="7" t="n">
        <v>-988534</v>
      </c>
      <c r="AC28" s="19" t="n">
        <v>0</v>
      </c>
      <c r="AD28" s="17" t="n">
        <v>-2.85525522760185</v>
      </c>
    </row>
    <row r="29" customFormat="false" ht="14.5" hidden="false" customHeight="false" outlineLevel="0" collapsed="false">
      <c r="A29" s="0" t="n">
        <v>2</v>
      </c>
      <c r="B29" s="0" t="s">
        <v>20</v>
      </c>
      <c r="C29" s="7" t="n">
        <v>5255138400</v>
      </c>
      <c r="D29" s="7" t="n">
        <v>19685121.1781228</v>
      </c>
      <c r="E29" s="7" t="n">
        <v>2210950000</v>
      </c>
      <c r="F29" s="7" t="n">
        <v>30348798.4439398</v>
      </c>
      <c r="G29" s="7" t="n">
        <v>50033920</v>
      </c>
      <c r="H29" s="7" t="n">
        <v>56026427.7976263</v>
      </c>
      <c r="I29" s="17" t="n">
        <v>0.893041408613951</v>
      </c>
      <c r="J29" s="7" t="n">
        <v>46221803</v>
      </c>
      <c r="K29" s="7" t="n">
        <v>46221803</v>
      </c>
      <c r="L29" s="17" t="n">
        <v>82.5</v>
      </c>
      <c r="N29" s="7" t="n">
        <v>43415702</v>
      </c>
      <c r="O29" s="18" t="n">
        <v>0.0386</v>
      </c>
      <c r="P29" s="7" t="n">
        <v>45091548</v>
      </c>
      <c r="Q29" s="17" t="n">
        <v>80.4826396622604</v>
      </c>
      <c r="R29" s="17" t="n">
        <v>2.01736033773966</v>
      </c>
      <c r="S29" s="17" t="n">
        <v>0</v>
      </c>
      <c r="T29" s="7" t="n">
        <v>0</v>
      </c>
      <c r="U29" s="7" t="n">
        <v>0</v>
      </c>
      <c r="V29" s="7" t="n">
        <v>0</v>
      </c>
      <c r="W29" s="7" t="n">
        <v>0</v>
      </c>
      <c r="X29" s="7" t="n">
        <v>45091548</v>
      </c>
      <c r="Y29" s="17" t="n">
        <v>80.4826396622604</v>
      </c>
      <c r="AA29" s="7" t="n">
        <v>-1130255</v>
      </c>
      <c r="AB29" s="7" t="n">
        <v>-1130255</v>
      </c>
      <c r="AC29" s="19" t="n">
        <v>0</v>
      </c>
      <c r="AD29" s="17" t="n">
        <v>-2.01736033773966</v>
      </c>
    </row>
    <row r="30" customFormat="false" ht="14.5" hidden="false" customHeight="false" outlineLevel="0" collapsed="false">
      <c r="A30" s="0" t="n">
        <v>3</v>
      </c>
      <c r="B30" s="0" t="s">
        <v>21</v>
      </c>
      <c r="C30" s="7" t="n">
        <v>1630578800</v>
      </c>
      <c r="D30" s="7" t="n">
        <v>6107953.55427329</v>
      </c>
      <c r="E30" s="7" t="n">
        <v>427553000</v>
      </c>
      <c r="F30" s="7" t="n">
        <v>5868843.6288029</v>
      </c>
      <c r="G30" s="7" t="n">
        <v>11976797</v>
      </c>
      <c r="H30" s="7" t="n">
        <v>19766306.25389</v>
      </c>
      <c r="I30" s="17" t="n">
        <v>0.605919833790038</v>
      </c>
      <c r="J30" s="7" t="n">
        <v>16307203</v>
      </c>
      <c r="K30" s="7" t="n">
        <v>11976797</v>
      </c>
      <c r="L30" s="17" t="n">
        <v>60.59</v>
      </c>
      <c r="N30" s="7" t="n">
        <v>10679653</v>
      </c>
      <c r="O30" s="18" t="n">
        <v>0.0388</v>
      </c>
      <c r="P30" s="7" t="n">
        <v>11094024</v>
      </c>
      <c r="Q30" s="17" t="n">
        <v>56.1259339883834</v>
      </c>
      <c r="R30" s="17" t="n">
        <v>4.46406601161656</v>
      </c>
      <c r="S30" s="17" t="n">
        <v>0.01</v>
      </c>
      <c r="T30" s="7" t="n">
        <v>106797</v>
      </c>
      <c r="U30" s="7" t="n">
        <v>0</v>
      </c>
      <c r="V30" s="7" t="n">
        <v>0</v>
      </c>
      <c r="W30" s="7" t="n">
        <v>0</v>
      </c>
      <c r="X30" s="7" t="n">
        <v>11200821</v>
      </c>
      <c r="Y30" s="17" t="n">
        <v>56.6662322040857</v>
      </c>
      <c r="AA30" s="7" t="n">
        <v>-882773</v>
      </c>
      <c r="AB30" s="7" t="n">
        <v>-775976</v>
      </c>
      <c r="AC30" s="19" t="n">
        <v>0</v>
      </c>
      <c r="AD30" s="17" t="n">
        <v>-3.92376779591436</v>
      </c>
    </row>
    <row r="31" customFormat="false" ht="14.5" hidden="false" customHeight="false" outlineLevel="0" collapsed="false">
      <c r="A31" s="0" t="n">
        <v>4</v>
      </c>
      <c r="B31" s="0" t="s">
        <v>22</v>
      </c>
      <c r="C31" s="7" t="n">
        <v>593584400</v>
      </c>
      <c r="D31" s="7" t="n">
        <v>2223496.31047649</v>
      </c>
      <c r="E31" s="7" t="n">
        <v>214031000</v>
      </c>
      <c r="F31" s="7" t="n">
        <v>2937915.23089842</v>
      </c>
      <c r="G31" s="7" t="n">
        <v>5161412</v>
      </c>
      <c r="H31" s="7" t="n">
        <v>16696571.408689</v>
      </c>
      <c r="I31" s="17" t="n">
        <v>0.309130052731303</v>
      </c>
      <c r="J31" s="7" t="n">
        <v>13774671</v>
      </c>
      <c r="K31" s="7" t="n">
        <v>5161412</v>
      </c>
      <c r="L31" s="17" t="n">
        <v>30.91</v>
      </c>
      <c r="N31" s="7" t="n">
        <v>4840721</v>
      </c>
      <c r="O31" s="18" t="n">
        <v>0.0326</v>
      </c>
      <c r="P31" s="7" t="n">
        <v>4998529</v>
      </c>
      <c r="Q31" s="17" t="n">
        <v>29.937457683071</v>
      </c>
      <c r="R31" s="17" t="n">
        <v>0.97254231692898</v>
      </c>
      <c r="S31" s="17" t="n">
        <v>0</v>
      </c>
      <c r="T31" s="7" t="n">
        <v>0</v>
      </c>
      <c r="U31" s="7" t="n">
        <v>0</v>
      </c>
      <c r="V31" s="7" t="n">
        <v>0</v>
      </c>
      <c r="W31" s="7" t="n">
        <v>0</v>
      </c>
      <c r="X31" s="7" t="n">
        <v>4998529</v>
      </c>
      <c r="Y31" s="17" t="n">
        <v>29.937457683071</v>
      </c>
      <c r="AA31" s="7" t="n">
        <v>-162883</v>
      </c>
      <c r="AB31" s="7" t="n">
        <v>-162883</v>
      </c>
      <c r="AC31" s="19" t="n">
        <v>0</v>
      </c>
      <c r="AD31" s="17" t="n">
        <v>-0.97254231692898</v>
      </c>
    </row>
    <row r="32" customFormat="false" ht="14.5" hidden="false" customHeight="false" outlineLevel="0" collapsed="false">
      <c r="A32" s="0" t="n">
        <v>5</v>
      </c>
      <c r="B32" s="0" t="s">
        <v>23</v>
      </c>
      <c r="C32" s="7" t="n">
        <v>3580768800</v>
      </c>
      <c r="D32" s="7" t="n">
        <v>13413132.514044</v>
      </c>
      <c r="E32" s="7" t="n">
        <v>1013311000</v>
      </c>
      <c r="F32" s="7" t="n">
        <v>13909302.0195061</v>
      </c>
      <c r="G32" s="7" t="n">
        <v>27322435</v>
      </c>
      <c r="H32" s="7" t="n">
        <v>52988778.25</v>
      </c>
      <c r="I32" s="17" t="n">
        <v>0.515626815758863</v>
      </c>
      <c r="J32" s="7" t="n">
        <v>43715742</v>
      </c>
      <c r="K32" s="7" t="n">
        <v>27322435</v>
      </c>
      <c r="L32" s="17" t="n">
        <v>51.56</v>
      </c>
      <c r="N32" s="7" t="n">
        <v>25373043</v>
      </c>
      <c r="O32" s="18" t="n">
        <v>0.0503</v>
      </c>
      <c r="P32" s="7" t="n">
        <v>26649307</v>
      </c>
      <c r="Q32" s="17" t="n">
        <v>50.2923597790255</v>
      </c>
      <c r="R32" s="17" t="n">
        <v>1.26764022097453</v>
      </c>
      <c r="S32" s="17" t="n">
        <v>0</v>
      </c>
      <c r="T32" s="7" t="n">
        <v>0</v>
      </c>
      <c r="U32" s="7" t="n">
        <v>0</v>
      </c>
      <c r="V32" s="7" t="n">
        <v>0</v>
      </c>
      <c r="W32" s="7" t="n">
        <v>0</v>
      </c>
      <c r="X32" s="7" t="n">
        <v>26649307</v>
      </c>
      <c r="Y32" s="17" t="n">
        <v>50.2923597790255</v>
      </c>
      <c r="AA32" s="7" t="n">
        <v>-673128</v>
      </c>
      <c r="AB32" s="7" t="n">
        <v>-673128</v>
      </c>
      <c r="AC32" s="19" t="n">
        <v>0</v>
      </c>
      <c r="AD32" s="17" t="n">
        <v>-1.26764022097453</v>
      </c>
    </row>
    <row r="33" customFormat="false" ht="14.5" hidden="false" customHeight="false" outlineLevel="0" collapsed="false">
      <c r="A33" s="0" t="n">
        <v>6</v>
      </c>
      <c r="B33" s="0" t="s">
        <v>24</v>
      </c>
      <c r="C33" s="7" t="n">
        <v>308074200</v>
      </c>
      <c r="D33" s="7" t="n">
        <v>1154009.18058661</v>
      </c>
      <c r="E33" s="7" t="n">
        <v>40805000</v>
      </c>
      <c r="F33" s="7" t="n">
        <v>560113.399445922</v>
      </c>
      <c r="G33" s="7" t="n">
        <v>1714123</v>
      </c>
      <c r="H33" s="7" t="n">
        <v>279039.065210578</v>
      </c>
      <c r="I33" s="17" t="n">
        <v>6.14294990812999</v>
      </c>
      <c r="J33" s="7" t="n">
        <v>230207</v>
      </c>
      <c r="K33" s="7" t="n">
        <v>230207</v>
      </c>
      <c r="L33" s="17" t="n">
        <v>82.5</v>
      </c>
      <c r="N33" s="7" t="n">
        <v>229564</v>
      </c>
      <c r="O33" s="18" t="n">
        <v>0.0319</v>
      </c>
      <c r="P33" s="7" t="n">
        <v>236887</v>
      </c>
      <c r="Q33" s="17" t="n">
        <v>84.8938480428294</v>
      </c>
      <c r="R33" s="17" t="n">
        <v>0</v>
      </c>
      <c r="S33" s="17" t="n">
        <v>0</v>
      </c>
      <c r="T33" s="7" t="n">
        <v>0</v>
      </c>
      <c r="U33" s="7" t="n">
        <v>6680</v>
      </c>
      <c r="V33" s="7" t="n">
        <v>6680</v>
      </c>
      <c r="W33" s="7" t="n">
        <v>0</v>
      </c>
      <c r="X33" s="7" t="n">
        <v>230207</v>
      </c>
      <c r="Y33" s="17" t="n">
        <v>82.4999180047687</v>
      </c>
      <c r="AA33" s="7" t="n">
        <v>0</v>
      </c>
      <c r="AB33" s="7" t="n">
        <v>0</v>
      </c>
      <c r="AC33" s="19" t="n">
        <v>0</v>
      </c>
      <c r="AD33" s="17" t="n">
        <v>-8.19952313264594E-005</v>
      </c>
    </row>
    <row r="34" customFormat="false" ht="14.5" hidden="false" customHeight="false" outlineLevel="0" collapsed="false">
      <c r="A34" s="0" t="n">
        <v>7</v>
      </c>
      <c r="B34" s="0" t="s">
        <v>25</v>
      </c>
      <c r="C34" s="7" t="n">
        <v>2989453900</v>
      </c>
      <c r="D34" s="7" t="n">
        <v>11198137.4796736</v>
      </c>
      <c r="E34" s="7" t="n">
        <v>825009000</v>
      </c>
      <c r="F34" s="7" t="n">
        <v>11324558.1561936</v>
      </c>
      <c r="G34" s="7" t="n">
        <v>22522696</v>
      </c>
      <c r="H34" s="7" t="n">
        <v>29121417.3783829</v>
      </c>
      <c r="I34" s="17" t="n">
        <v>0.77340658620273</v>
      </c>
      <c r="J34" s="7" t="n">
        <v>24025169</v>
      </c>
      <c r="K34" s="7" t="n">
        <v>22522696</v>
      </c>
      <c r="L34" s="17" t="n">
        <v>77.34</v>
      </c>
      <c r="N34" s="7" t="n">
        <v>20012026</v>
      </c>
      <c r="O34" s="18" t="n">
        <v>0.0323</v>
      </c>
      <c r="P34" s="7" t="n">
        <v>20658414</v>
      </c>
      <c r="Q34" s="17" t="n">
        <v>70.9389029097702</v>
      </c>
      <c r="R34" s="17" t="n">
        <v>6.40109709022983</v>
      </c>
      <c r="S34" s="17" t="n">
        <v>0.01</v>
      </c>
      <c r="T34" s="7" t="n">
        <v>200120</v>
      </c>
      <c r="U34" s="7" t="n">
        <v>0</v>
      </c>
      <c r="V34" s="7" t="n">
        <v>0</v>
      </c>
      <c r="W34" s="7" t="n">
        <v>0</v>
      </c>
      <c r="X34" s="7" t="n">
        <v>20858534</v>
      </c>
      <c r="Y34" s="17" t="n">
        <v>71.626094736321</v>
      </c>
      <c r="AA34" s="7" t="n">
        <v>-1864282</v>
      </c>
      <c r="AB34" s="7" t="n">
        <v>-1664162</v>
      </c>
      <c r="AC34" s="19" t="n">
        <v>0</v>
      </c>
      <c r="AD34" s="17" t="n">
        <v>-5.713905263679</v>
      </c>
    </row>
    <row r="35" customFormat="false" ht="14.5" hidden="false" customHeight="false" outlineLevel="0" collapsed="false">
      <c r="A35" s="0" t="n">
        <v>8</v>
      </c>
      <c r="B35" s="0" t="s">
        <v>26</v>
      </c>
      <c r="C35" s="7" t="n">
        <v>2913802400</v>
      </c>
      <c r="D35" s="7" t="n">
        <v>10914755.9906519</v>
      </c>
      <c r="E35" s="7" t="n">
        <v>952563000</v>
      </c>
      <c r="F35" s="7" t="n">
        <v>13075439.2872542</v>
      </c>
      <c r="G35" s="7" t="n">
        <v>23990195</v>
      </c>
      <c r="H35" s="7" t="n">
        <v>27410644.260187</v>
      </c>
      <c r="I35" s="17" t="n">
        <v>0.8752145616236</v>
      </c>
      <c r="J35" s="7" t="n">
        <v>22613782</v>
      </c>
      <c r="K35" s="7" t="n">
        <v>22613782</v>
      </c>
      <c r="L35" s="17" t="n">
        <v>82.5</v>
      </c>
      <c r="N35" s="7" t="n">
        <v>22289606</v>
      </c>
      <c r="O35" s="18" t="n">
        <v>0.0367</v>
      </c>
      <c r="P35" s="7" t="n">
        <v>23107635</v>
      </c>
      <c r="Q35" s="17" t="n">
        <v>84.3016850704346</v>
      </c>
      <c r="R35" s="17" t="n">
        <v>0</v>
      </c>
      <c r="S35" s="17" t="n">
        <v>0</v>
      </c>
      <c r="T35" s="7" t="n">
        <v>0</v>
      </c>
      <c r="U35" s="7" t="n">
        <v>493853</v>
      </c>
      <c r="V35" s="7" t="n">
        <v>493853</v>
      </c>
      <c r="W35" s="7" t="n">
        <v>0</v>
      </c>
      <c r="X35" s="7" t="n">
        <v>22613782</v>
      </c>
      <c r="Y35" s="17" t="n">
        <v>82.500001770647</v>
      </c>
      <c r="AA35" s="7" t="n">
        <v>0</v>
      </c>
      <c r="AB35" s="7" t="n">
        <v>0</v>
      </c>
      <c r="AC35" s="19" t="n">
        <v>0</v>
      </c>
      <c r="AD35" s="17" t="n">
        <v>1.77064694639739E-006</v>
      </c>
    </row>
    <row r="36" customFormat="false" ht="14.5" hidden="false" customHeight="false" outlineLevel="0" collapsed="false">
      <c r="A36" s="0" t="n">
        <v>9</v>
      </c>
      <c r="B36" s="0" t="s">
        <v>27</v>
      </c>
      <c r="C36" s="7" t="n">
        <v>10204123200</v>
      </c>
      <c r="D36" s="7" t="n">
        <v>38223427.5140107</v>
      </c>
      <c r="E36" s="7" t="n">
        <v>4352871000</v>
      </c>
      <c r="F36" s="7" t="n">
        <v>59750064.2852486</v>
      </c>
      <c r="G36" s="7" t="n">
        <v>97973492</v>
      </c>
      <c r="H36" s="7" t="n">
        <v>73868962.2418672</v>
      </c>
      <c r="I36" s="17" t="n">
        <v>1.32631472037211</v>
      </c>
      <c r="J36" s="7" t="n">
        <v>60941894</v>
      </c>
      <c r="K36" s="7" t="n">
        <v>60941894</v>
      </c>
      <c r="L36" s="17" t="n">
        <v>82.5</v>
      </c>
      <c r="N36" s="7" t="n">
        <v>59359726</v>
      </c>
      <c r="O36" s="18" t="n">
        <v>0.036</v>
      </c>
      <c r="P36" s="7" t="n">
        <v>61496676</v>
      </c>
      <c r="Q36" s="17" t="n">
        <v>83.251035527808</v>
      </c>
      <c r="R36" s="17" t="n">
        <v>0</v>
      </c>
      <c r="S36" s="17" t="n">
        <v>0</v>
      </c>
      <c r="T36" s="7" t="n">
        <v>0</v>
      </c>
      <c r="U36" s="7" t="n">
        <v>554782</v>
      </c>
      <c r="V36" s="7" t="n">
        <v>554782</v>
      </c>
      <c r="W36" s="7" t="n">
        <v>0</v>
      </c>
      <c r="X36" s="7" t="n">
        <v>60941894</v>
      </c>
      <c r="Y36" s="17" t="n">
        <v>82.5000002036844</v>
      </c>
      <c r="AA36" s="7" t="n">
        <v>0</v>
      </c>
      <c r="AB36" s="7" t="n">
        <v>0</v>
      </c>
      <c r="AC36" s="19" t="n">
        <v>0</v>
      </c>
      <c r="AD36" s="17" t="n">
        <v>2.03684365374102E-007</v>
      </c>
    </row>
    <row r="37" customFormat="false" ht="14.5" hidden="false" customHeight="false" outlineLevel="0" collapsed="false">
      <c r="A37" s="0" t="n">
        <v>10</v>
      </c>
      <c r="B37" s="0" t="s">
        <v>28</v>
      </c>
      <c r="C37" s="7" t="n">
        <v>13535163100</v>
      </c>
      <c r="D37" s="7" t="n">
        <v>50701105.377007</v>
      </c>
      <c r="E37" s="7" t="n">
        <v>4037248000</v>
      </c>
      <c r="F37" s="7" t="n">
        <v>55417637.5857432</v>
      </c>
      <c r="G37" s="7" t="n">
        <v>106118743</v>
      </c>
      <c r="H37" s="7" t="n">
        <v>81960405.8162344</v>
      </c>
      <c r="I37" s="17" t="n">
        <v>1.29475619286136</v>
      </c>
      <c r="J37" s="7" t="n">
        <v>67617335</v>
      </c>
      <c r="K37" s="7" t="n">
        <v>67617335</v>
      </c>
      <c r="L37" s="17" t="n">
        <v>82.5</v>
      </c>
      <c r="N37" s="7" t="n">
        <v>59605871</v>
      </c>
      <c r="O37" s="18" t="n">
        <v>0.0356</v>
      </c>
      <c r="P37" s="7" t="n">
        <v>61727840</v>
      </c>
      <c r="Q37" s="17" t="n">
        <v>75.3142195737801</v>
      </c>
      <c r="R37" s="17" t="n">
        <v>7.18578042621988</v>
      </c>
      <c r="S37" s="17" t="n">
        <v>0.01</v>
      </c>
      <c r="T37" s="7" t="n">
        <v>596059</v>
      </c>
      <c r="U37" s="7" t="n">
        <v>0</v>
      </c>
      <c r="V37" s="7" t="n">
        <v>0</v>
      </c>
      <c r="W37" s="7" t="n">
        <v>0</v>
      </c>
      <c r="X37" s="7" t="n">
        <v>62323899</v>
      </c>
      <c r="Y37" s="17" t="n">
        <v>76.0414719513933</v>
      </c>
      <c r="AA37" s="7" t="n">
        <v>-5889495</v>
      </c>
      <c r="AB37" s="7" t="n">
        <v>-5293436</v>
      </c>
      <c r="AC37" s="19" t="n">
        <v>0</v>
      </c>
      <c r="AD37" s="17" t="n">
        <v>-6.45852804860667</v>
      </c>
    </row>
    <row r="38" customFormat="false" ht="14.5" hidden="false" customHeight="false" outlineLevel="0" collapsed="false">
      <c r="A38" s="0" t="n">
        <v>11</v>
      </c>
      <c r="B38" s="0" t="s">
        <v>29</v>
      </c>
      <c r="C38" s="7" t="n">
        <v>852436100</v>
      </c>
      <c r="D38" s="7" t="n">
        <v>3193123.8814008</v>
      </c>
      <c r="E38" s="7" t="n">
        <v>252007000</v>
      </c>
      <c r="F38" s="7" t="n">
        <v>3459196.11454892</v>
      </c>
      <c r="G38" s="7" t="n">
        <v>6652320</v>
      </c>
      <c r="H38" s="7" t="n">
        <v>14307953.2886838</v>
      </c>
      <c r="I38" s="17" t="n">
        <v>0.464938616011651</v>
      </c>
      <c r="J38" s="7" t="n">
        <v>11804061</v>
      </c>
      <c r="K38" s="7" t="n">
        <v>6652320</v>
      </c>
      <c r="L38" s="17" t="n">
        <v>46.49</v>
      </c>
      <c r="N38" s="7" t="n">
        <v>6256339</v>
      </c>
      <c r="O38" s="18" t="n">
        <v>0.0392</v>
      </c>
      <c r="P38" s="7" t="n">
        <v>6501587</v>
      </c>
      <c r="Q38" s="17" t="n">
        <v>45.4403706024265</v>
      </c>
      <c r="R38" s="17" t="n">
        <v>1.04962939757348</v>
      </c>
      <c r="S38" s="17" t="n">
        <v>0</v>
      </c>
      <c r="T38" s="7" t="n">
        <v>0</v>
      </c>
      <c r="U38" s="7" t="n">
        <v>0</v>
      </c>
      <c r="V38" s="7" t="n">
        <v>0</v>
      </c>
      <c r="W38" s="7" t="n">
        <v>0</v>
      </c>
      <c r="X38" s="7" t="n">
        <v>6501587</v>
      </c>
      <c r="Y38" s="17" t="n">
        <v>45.4403706024265</v>
      </c>
      <c r="AA38" s="7" t="n">
        <v>-150733</v>
      </c>
      <c r="AB38" s="7" t="n">
        <v>-150733</v>
      </c>
      <c r="AC38" s="19" t="n">
        <v>0</v>
      </c>
      <c r="AD38" s="17" t="n">
        <v>-1.04962939757348</v>
      </c>
    </row>
    <row r="39" customFormat="false" ht="14.5" hidden="false" customHeight="false" outlineLevel="0" collapsed="false">
      <c r="A39" s="0" t="n">
        <v>12</v>
      </c>
      <c r="B39" s="0" t="s">
        <v>30</v>
      </c>
      <c r="C39" s="7" t="n">
        <v>417224700</v>
      </c>
      <c r="D39" s="7" t="n">
        <v>1562873.92507225</v>
      </c>
      <c r="E39" s="7" t="n">
        <v>121033000</v>
      </c>
      <c r="F39" s="7" t="n">
        <v>1661370.05453102</v>
      </c>
      <c r="G39" s="7" t="n">
        <v>3224244</v>
      </c>
      <c r="H39" s="7" t="n">
        <v>6079883.0043758</v>
      </c>
      <c r="I39" s="17" t="n">
        <v>0.530313494137873</v>
      </c>
      <c r="J39" s="7" t="n">
        <v>5015903</v>
      </c>
      <c r="K39" s="7" t="n">
        <v>3224244</v>
      </c>
      <c r="L39" s="17" t="n">
        <v>53.03</v>
      </c>
      <c r="N39" s="7" t="n">
        <v>2992812</v>
      </c>
      <c r="O39" s="18" t="n">
        <v>0.0455</v>
      </c>
      <c r="P39" s="7" t="n">
        <v>3128985</v>
      </c>
      <c r="Q39" s="17" t="n">
        <v>51.4645593960938</v>
      </c>
      <c r="R39" s="17" t="n">
        <v>1.56544060390617</v>
      </c>
      <c r="S39" s="17" t="n">
        <v>0</v>
      </c>
      <c r="T39" s="7" t="n">
        <v>0</v>
      </c>
      <c r="U39" s="7" t="n">
        <v>0</v>
      </c>
      <c r="V39" s="7" t="n">
        <v>0</v>
      </c>
      <c r="W39" s="7" t="n">
        <v>0</v>
      </c>
      <c r="X39" s="7" t="n">
        <v>3128985</v>
      </c>
      <c r="Y39" s="17" t="n">
        <v>51.4645593960938</v>
      </c>
      <c r="AA39" s="7" t="n">
        <v>-95259</v>
      </c>
      <c r="AB39" s="7" t="n">
        <v>-95259</v>
      </c>
      <c r="AC39" s="19" t="n">
        <v>0</v>
      </c>
      <c r="AD39" s="17" t="n">
        <v>-1.56544060390617</v>
      </c>
    </row>
    <row r="40" customFormat="false" ht="14.5" hidden="false" customHeight="false" outlineLevel="0" collapsed="false">
      <c r="A40" s="0" t="n">
        <v>13</v>
      </c>
      <c r="B40" s="0" t="s">
        <v>31</v>
      </c>
      <c r="C40" s="7" t="n">
        <v>293407600</v>
      </c>
      <c r="D40" s="7" t="n">
        <v>1099069.84763373</v>
      </c>
      <c r="E40" s="7" t="n">
        <v>82357000</v>
      </c>
      <c r="F40" s="7" t="n">
        <v>1130480.55969043</v>
      </c>
      <c r="G40" s="7" t="n">
        <v>2229550</v>
      </c>
      <c r="H40" s="7" t="n">
        <v>2352337.96250074</v>
      </c>
      <c r="I40" s="17" t="n">
        <v>0.947801734079825</v>
      </c>
      <c r="J40" s="7" t="n">
        <v>1940679</v>
      </c>
      <c r="K40" s="7" t="n">
        <v>1940679</v>
      </c>
      <c r="L40" s="17" t="n">
        <v>82.5</v>
      </c>
      <c r="N40" s="7" t="n">
        <v>1608103</v>
      </c>
      <c r="O40" s="18" t="n">
        <v>0.0503</v>
      </c>
      <c r="P40" s="7" t="n">
        <v>1688991</v>
      </c>
      <c r="Q40" s="17" t="n">
        <v>71.8005247088075</v>
      </c>
      <c r="R40" s="17" t="n">
        <v>10.6994752911925</v>
      </c>
      <c r="S40" s="17" t="n">
        <v>0.02</v>
      </c>
      <c r="T40" s="7" t="n">
        <v>32162</v>
      </c>
      <c r="U40" s="7" t="n">
        <v>0</v>
      </c>
      <c r="V40" s="7" t="n">
        <v>0</v>
      </c>
      <c r="W40" s="7" t="n">
        <v>0</v>
      </c>
      <c r="X40" s="7" t="n">
        <v>1721153</v>
      </c>
      <c r="Y40" s="17" t="n">
        <v>73.1677602214211</v>
      </c>
      <c r="AA40" s="7" t="n">
        <v>-251688</v>
      </c>
      <c r="AB40" s="7" t="n">
        <v>-219526</v>
      </c>
      <c r="AC40" s="19" t="n">
        <v>0</v>
      </c>
      <c r="AD40" s="17" t="n">
        <v>-9.33223977857894</v>
      </c>
    </row>
    <row r="41" customFormat="false" ht="14.5" hidden="false" customHeight="false" outlineLevel="0" collapsed="false">
      <c r="A41" s="0" t="n">
        <v>14</v>
      </c>
      <c r="B41" s="0" t="s">
        <v>32</v>
      </c>
      <c r="C41" s="7" t="n">
        <v>3593981200</v>
      </c>
      <c r="D41" s="7" t="n">
        <v>13462624.5873744</v>
      </c>
      <c r="E41" s="7" t="n">
        <v>1254293000</v>
      </c>
      <c r="F41" s="7" t="n">
        <v>17217162.5078109</v>
      </c>
      <c r="G41" s="7" t="n">
        <v>30679787</v>
      </c>
      <c r="H41" s="7" t="n">
        <v>39226711.0706529</v>
      </c>
      <c r="I41" s="17" t="n">
        <v>0.782114690796823</v>
      </c>
      <c r="J41" s="7" t="n">
        <v>32362037</v>
      </c>
      <c r="K41" s="7" t="n">
        <v>30679787</v>
      </c>
      <c r="L41" s="17" t="n">
        <v>78.21</v>
      </c>
      <c r="N41" s="7" t="n">
        <v>26422222</v>
      </c>
      <c r="O41" s="18" t="n">
        <v>0.0332</v>
      </c>
      <c r="P41" s="7" t="n">
        <v>27299440</v>
      </c>
      <c r="Q41" s="17" t="n">
        <v>69.5940068766658</v>
      </c>
      <c r="R41" s="17" t="n">
        <v>8.61599312333415</v>
      </c>
      <c r="S41" s="17" t="n">
        <v>0.02</v>
      </c>
      <c r="T41" s="7" t="n">
        <v>528444</v>
      </c>
      <c r="U41" s="7" t="n">
        <v>0</v>
      </c>
      <c r="V41" s="7" t="n">
        <v>0</v>
      </c>
      <c r="W41" s="7" t="n">
        <v>0</v>
      </c>
      <c r="X41" s="7" t="n">
        <v>27827884</v>
      </c>
      <c r="Y41" s="17" t="n">
        <v>70.9411603483097</v>
      </c>
      <c r="AA41" s="7" t="n">
        <v>-3380347</v>
      </c>
      <c r="AB41" s="7" t="n">
        <v>-2851903</v>
      </c>
      <c r="AC41" s="19" t="n">
        <v>0</v>
      </c>
      <c r="AD41" s="17" t="n">
        <v>-7.26883965169031</v>
      </c>
    </row>
    <row r="42" customFormat="false" ht="14.5" hidden="false" customHeight="false" outlineLevel="0" collapsed="false">
      <c r="A42" s="0" t="n">
        <v>15</v>
      </c>
      <c r="B42" s="0" t="s">
        <v>33</v>
      </c>
      <c r="C42" s="7" t="n">
        <v>1060563000</v>
      </c>
      <c r="D42" s="7" t="n">
        <v>3972742.40618162</v>
      </c>
      <c r="E42" s="7" t="n">
        <v>297621000</v>
      </c>
      <c r="F42" s="7" t="n">
        <v>4085320.67287084</v>
      </c>
      <c r="G42" s="7" t="n">
        <v>8058063</v>
      </c>
      <c r="H42" s="7" t="n">
        <v>28908222.9191843</v>
      </c>
      <c r="I42" s="17" t="n">
        <v>0.27874639760898</v>
      </c>
      <c r="J42" s="7" t="n">
        <v>23849284</v>
      </c>
      <c r="K42" s="7" t="n">
        <v>8058063</v>
      </c>
      <c r="L42" s="17" t="n">
        <v>27.87</v>
      </c>
      <c r="N42" s="7" t="n">
        <v>4052122</v>
      </c>
      <c r="O42" s="18" t="n">
        <v>0.0539</v>
      </c>
      <c r="P42" s="7" t="n">
        <v>4270531</v>
      </c>
      <c r="Q42" s="17" t="n">
        <v>14.7727205921259</v>
      </c>
      <c r="R42" s="17" t="n">
        <v>13.0972794078741</v>
      </c>
      <c r="S42" s="17" t="n">
        <v>0.02</v>
      </c>
      <c r="T42" s="7" t="n">
        <v>81042</v>
      </c>
      <c r="U42" s="7" t="n">
        <v>0</v>
      </c>
      <c r="V42" s="7" t="n">
        <v>0</v>
      </c>
      <c r="W42" s="7" t="n">
        <v>0</v>
      </c>
      <c r="X42" s="7" t="n">
        <v>4351573</v>
      </c>
      <c r="Y42" s="17" t="n">
        <v>15.0530629716162</v>
      </c>
      <c r="AA42" s="7" t="n">
        <v>-3787532</v>
      </c>
      <c r="AB42" s="7" t="n">
        <v>-3706490</v>
      </c>
      <c r="AC42" s="19" t="n">
        <v>0</v>
      </c>
      <c r="AD42" s="17" t="n">
        <v>-12.8169370283838</v>
      </c>
    </row>
    <row r="43" customFormat="false" ht="14.5" hidden="false" customHeight="false" outlineLevel="0" collapsed="false">
      <c r="A43" s="0" t="n">
        <v>16</v>
      </c>
      <c r="B43" s="0" t="s">
        <v>34</v>
      </c>
      <c r="C43" s="7" t="n">
        <v>5949246000</v>
      </c>
      <c r="D43" s="7" t="n">
        <v>22285165.397064</v>
      </c>
      <c r="E43" s="7" t="n">
        <v>1863620000</v>
      </c>
      <c r="F43" s="7" t="n">
        <v>25581142.8372849</v>
      </c>
      <c r="G43" s="7" t="n">
        <v>47866308</v>
      </c>
      <c r="H43" s="7" t="n">
        <v>102442302.429853</v>
      </c>
      <c r="I43" s="17" t="n">
        <v>0.467251387997418</v>
      </c>
      <c r="J43" s="7" t="n">
        <v>84514900</v>
      </c>
      <c r="K43" s="7" t="n">
        <v>47866308</v>
      </c>
      <c r="L43" s="17" t="n">
        <v>46.73</v>
      </c>
      <c r="N43" s="7" t="n">
        <v>43887130</v>
      </c>
      <c r="O43" s="18" t="n">
        <v>0.0433</v>
      </c>
      <c r="P43" s="7" t="n">
        <v>45787443</v>
      </c>
      <c r="Q43" s="17" t="n">
        <v>44.6958355229793</v>
      </c>
      <c r="R43" s="17" t="n">
        <v>2.03416447702074</v>
      </c>
      <c r="S43" s="17" t="n">
        <v>0</v>
      </c>
      <c r="T43" s="7" t="n">
        <v>0</v>
      </c>
      <c r="U43" s="7" t="n">
        <v>0</v>
      </c>
      <c r="V43" s="7" t="n">
        <v>0</v>
      </c>
      <c r="W43" s="7" t="n">
        <v>0</v>
      </c>
      <c r="X43" s="7" t="n">
        <v>45787443</v>
      </c>
      <c r="Y43" s="17" t="n">
        <v>44.6958355229793</v>
      </c>
      <c r="AA43" s="7" t="n">
        <v>-2078865</v>
      </c>
      <c r="AB43" s="7" t="n">
        <v>-2078865</v>
      </c>
      <c r="AC43" s="19" t="n">
        <v>0</v>
      </c>
      <c r="AD43" s="17" t="n">
        <v>-2.03416447702074</v>
      </c>
    </row>
    <row r="44" customFormat="false" ht="14.5" hidden="false" customHeight="false" outlineLevel="0" collapsed="false">
      <c r="A44" s="0" t="n">
        <v>17</v>
      </c>
      <c r="B44" s="0" t="s">
        <v>35</v>
      </c>
      <c r="C44" s="7" t="n">
        <v>2748972400</v>
      </c>
      <c r="D44" s="7" t="n">
        <v>10297322.4852299</v>
      </c>
      <c r="E44" s="7" t="n">
        <v>708058000</v>
      </c>
      <c r="F44" s="7" t="n">
        <v>9719220.03148832</v>
      </c>
      <c r="G44" s="7" t="n">
        <v>20016543</v>
      </c>
      <c r="H44" s="7" t="n">
        <v>35176860.0260911</v>
      </c>
      <c r="I44" s="17" t="n">
        <v>0.569025859191341</v>
      </c>
      <c r="J44" s="7" t="n">
        <v>29020910</v>
      </c>
      <c r="K44" s="7" t="n">
        <v>20016543</v>
      </c>
      <c r="L44" s="17" t="n">
        <v>56.9</v>
      </c>
      <c r="N44" s="7" t="n">
        <v>18294872</v>
      </c>
      <c r="O44" s="18" t="n">
        <v>0.0416</v>
      </c>
      <c r="P44" s="7" t="n">
        <v>19055939</v>
      </c>
      <c r="Q44" s="17" t="n">
        <v>54.1718021047529</v>
      </c>
      <c r="R44" s="17" t="n">
        <v>2.72819789524706</v>
      </c>
      <c r="S44" s="17" t="n">
        <v>0.01</v>
      </c>
      <c r="T44" s="7" t="n">
        <v>182949</v>
      </c>
      <c r="U44" s="7" t="n">
        <v>0</v>
      </c>
      <c r="V44" s="7" t="n">
        <v>0</v>
      </c>
      <c r="W44" s="7" t="n">
        <v>0</v>
      </c>
      <c r="X44" s="7" t="n">
        <v>19238888</v>
      </c>
      <c r="Y44" s="17" t="n">
        <v>54.6918854773573</v>
      </c>
      <c r="AA44" s="7" t="n">
        <v>-960604</v>
      </c>
      <c r="AB44" s="7" t="n">
        <v>-777655</v>
      </c>
      <c r="AC44" s="19" t="n">
        <v>0</v>
      </c>
      <c r="AD44" s="17" t="n">
        <v>-2.20811452264273</v>
      </c>
    </row>
    <row r="45" customFormat="false" ht="14.5" hidden="false" customHeight="false" outlineLevel="0" collapsed="false">
      <c r="A45" s="0" t="n">
        <v>18</v>
      </c>
      <c r="B45" s="0" t="s">
        <v>36</v>
      </c>
      <c r="C45" s="7" t="n">
        <v>1081305500</v>
      </c>
      <c r="D45" s="7" t="n">
        <v>4050441.33529778</v>
      </c>
      <c r="E45" s="7" t="n">
        <v>213586000</v>
      </c>
      <c r="F45" s="7" t="n">
        <v>2931806.899499</v>
      </c>
      <c r="G45" s="7" t="n">
        <v>6982248</v>
      </c>
      <c r="H45" s="7" t="n">
        <v>10582128.1891146</v>
      </c>
      <c r="I45" s="17" t="n">
        <v>0.659815102899842</v>
      </c>
      <c r="J45" s="7" t="n">
        <v>8730256</v>
      </c>
      <c r="K45" s="7" t="n">
        <v>6982248</v>
      </c>
      <c r="L45" s="17" t="n">
        <v>65.98</v>
      </c>
      <c r="N45" s="7" t="n">
        <v>6019496</v>
      </c>
      <c r="O45" s="18" t="n">
        <v>0.0285</v>
      </c>
      <c r="P45" s="7" t="n">
        <v>6191052</v>
      </c>
      <c r="Q45" s="17" t="n">
        <v>58.5047911852784</v>
      </c>
      <c r="R45" s="17" t="n">
        <v>7.47520881472164</v>
      </c>
      <c r="S45" s="17" t="n">
        <v>0.01</v>
      </c>
      <c r="T45" s="7" t="n">
        <v>60195</v>
      </c>
      <c r="U45" s="7" t="n">
        <v>0</v>
      </c>
      <c r="V45" s="7" t="n">
        <v>0</v>
      </c>
      <c r="W45" s="7" t="n">
        <v>0</v>
      </c>
      <c r="X45" s="7" t="n">
        <v>6251247</v>
      </c>
      <c r="Y45" s="17" t="n">
        <v>59.0736276133035</v>
      </c>
      <c r="AA45" s="7" t="n">
        <v>-791196</v>
      </c>
      <c r="AB45" s="7" t="n">
        <v>-731001</v>
      </c>
      <c r="AC45" s="19" t="n">
        <v>0</v>
      </c>
      <c r="AD45" s="17" t="n">
        <v>-6.90637238669651</v>
      </c>
    </row>
    <row r="46" customFormat="false" ht="14.5" hidden="false" customHeight="false" outlineLevel="0" collapsed="false">
      <c r="A46" s="0" t="n">
        <v>19</v>
      </c>
      <c r="B46" s="0" t="s">
        <v>37</v>
      </c>
      <c r="C46" s="7" t="n">
        <v>1529467100</v>
      </c>
      <c r="D46" s="7" t="n">
        <v>5729201.1950536</v>
      </c>
      <c r="E46" s="7" t="n">
        <v>374452000</v>
      </c>
      <c r="F46" s="7" t="n">
        <v>5139948.11050912</v>
      </c>
      <c r="G46" s="7" t="n">
        <v>10869149</v>
      </c>
      <c r="H46" s="7" t="n">
        <v>14950369.3422251</v>
      </c>
      <c r="I46" s="17" t="n">
        <v>0.727015416890182</v>
      </c>
      <c r="J46" s="7" t="n">
        <v>12334055</v>
      </c>
      <c r="K46" s="7" t="n">
        <v>10869149</v>
      </c>
      <c r="L46" s="17" t="n">
        <v>72.7</v>
      </c>
      <c r="N46" s="7" t="n">
        <v>10060490</v>
      </c>
      <c r="O46" s="18" t="n">
        <v>0.0498</v>
      </c>
      <c r="P46" s="7" t="n">
        <v>10561502</v>
      </c>
      <c r="Q46" s="17" t="n">
        <v>70.643753062144</v>
      </c>
      <c r="R46" s="17" t="n">
        <v>2.05624693785603</v>
      </c>
      <c r="S46" s="17" t="n">
        <v>0</v>
      </c>
      <c r="T46" s="7" t="n">
        <v>0</v>
      </c>
      <c r="U46" s="7" t="n">
        <v>0</v>
      </c>
      <c r="V46" s="7" t="n">
        <v>0</v>
      </c>
      <c r="W46" s="7" t="n">
        <v>0</v>
      </c>
      <c r="X46" s="7" t="n">
        <v>10561502</v>
      </c>
      <c r="Y46" s="17" t="n">
        <v>70.643753062144</v>
      </c>
      <c r="AA46" s="7" t="n">
        <v>-307647</v>
      </c>
      <c r="AB46" s="7" t="n">
        <v>-307647</v>
      </c>
      <c r="AC46" s="19" t="n">
        <v>0</v>
      </c>
      <c r="AD46" s="17" t="n">
        <v>-2.05624693785603</v>
      </c>
    </row>
    <row r="47" customFormat="false" ht="14.5" hidden="false" customHeight="false" outlineLevel="0" collapsed="false">
      <c r="A47" s="0" t="n">
        <v>20</v>
      </c>
      <c r="B47" s="0" t="s">
        <v>38</v>
      </c>
      <c r="C47" s="7" t="n">
        <v>18221137000</v>
      </c>
      <c r="D47" s="7" t="n">
        <v>68254204.2752246</v>
      </c>
      <c r="E47" s="7" t="n">
        <v>2661860000</v>
      </c>
      <c r="F47" s="7" t="n">
        <v>36538253.9749816</v>
      </c>
      <c r="G47" s="7" t="n">
        <v>104792458</v>
      </c>
      <c r="H47" s="7" t="n">
        <v>92829766.9038181</v>
      </c>
      <c r="I47" s="17" t="n">
        <v>1.12886697333385</v>
      </c>
      <c r="J47" s="7" t="n">
        <v>76584558</v>
      </c>
      <c r="K47" s="7" t="n">
        <v>76584558</v>
      </c>
      <c r="L47" s="17" t="n">
        <v>82.5</v>
      </c>
      <c r="N47" s="7" t="n">
        <v>62777242</v>
      </c>
      <c r="O47" s="18" t="n">
        <v>0.0433</v>
      </c>
      <c r="P47" s="7" t="n">
        <v>65495497</v>
      </c>
      <c r="Q47" s="17" t="n">
        <v>70.5544128618362</v>
      </c>
      <c r="R47" s="17" t="n">
        <v>11.9455871381638</v>
      </c>
      <c r="S47" s="17" t="n">
        <v>0.02</v>
      </c>
      <c r="T47" s="7" t="n">
        <v>1255545</v>
      </c>
      <c r="U47" s="7" t="n">
        <v>0</v>
      </c>
      <c r="V47" s="7" t="n">
        <v>0</v>
      </c>
      <c r="W47" s="7" t="n">
        <v>0</v>
      </c>
      <c r="X47" s="7" t="n">
        <v>66751042</v>
      </c>
      <c r="Y47" s="17" t="n">
        <v>71.9069369948558</v>
      </c>
      <c r="AA47" s="7" t="n">
        <v>-11089061</v>
      </c>
      <c r="AB47" s="7" t="n">
        <v>-9833516</v>
      </c>
      <c r="AC47" s="19" t="n">
        <v>0</v>
      </c>
      <c r="AD47" s="17" t="n">
        <v>-10.5930630051442</v>
      </c>
    </row>
    <row r="48" customFormat="false" ht="14.5" hidden="false" customHeight="false" outlineLevel="0" collapsed="false">
      <c r="A48" s="0" t="n">
        <v>21</v>
      </c>
      <c r="B48" s="0" t="s">
        <v>39</v>
      </c>
      <c r="C48" s="7" t="n">
        <v>583632100</v>
      </c>
      <c r="D48" s="7" t="n">
        <v>2186216.18261134</v>
      </c>
      <c r="E48" s="7" t="n">
        <v>181866000</v>
      </c>
      <c r="F48" s="7" t="n">
        <v>2496399.5467132</v>
      </c>
      <c r="G48" s="7" t="n">
        <v>4682616</v>
      </c>
      <c r="H48" s="7" t="n">
        <v>11329708.362249</v>
      </c>
      <c r="I48" s="17" t="n">
        <v>0.413304195508039</v>
      </c>
      <c r="J48" s="7" t="n">
        <v>9347009</v>
      </c>
      <c r="K48" s="7" t="n">
        <v>4682616</v>
      </c>
      <c r="L48" s="17" t="n">
        <v>41.33</v>
      </c>
      <c r="N48" s="7" t="n">
        <v>4168364</v>
      </c>
      <c r="O48" s="18" t="n">
        <v>0.0307</v>
      </c>
      <c r="P48" s="7" t="n">
        <v>4296333</v>
      </c>
      <c r="Q48" s="17" t="n">
        <v>37.9209496187524</v>
      </c>
      <c r="R48" s="17" t="n">
        <v>3.40905038124762</v>
      </c>
      <c r="S48" s="17" t="n">
        <v>0.01</v>
      </c>
      <c r="T48" s="7" t="n">
        <v>41684</v>
      </c>
      <c r="U48" s="7" t="n">
        <v>0</v>
      </c>
      <c r="V48" s="7" t="n">
        <v>0</v>
      </c>
      <c r="W48" s="7" t="n">
        <v>0</v>
      </c>
      <c r="X48" s="7" t="n">
        <v>4338017</v>
      </c>
      <c r="Y48" s="17" t="n">
        <v>38.2888672973653</v>
      </c>
      <c r="AA48" s="7" t="n">
        <v>-386283</v>
      </c>
      <c r="AB48" s="7" t="n">
        <v>-344599</v>
      </c>
      <c r="AC48" s="19" t="n">
        <v>0</v>
      </c>
      <c r="AD48" s="17" t="n">
        <v>-3.0411327026347</v>
      </c>
    </row>
    <row r="49" customFormat="false" ht="14.5" hidden="false" customHeight="false" outlineLevel="0" collapsed="false">
      <c r="A49" s="0" t="n">
        <v>22</v>
      </c>
      <c r="B49" s="0" t="s">
        <v>40</v>
      </c>
      <c r="C49" s="7" t="n">
        <v>630004600</v>
      </c>
      <c r="D49" s="7" t="n">
        <v>2359922.03245775</v>
      </c>
      <c r="E49" s="7" t="n">
        <v>69919000</v>
      </c>
      <c r="F49" s="7" t="n">
        <v>959749.265429713</v>
      </c>
      <c r="G49" s="7" t="n">
        <v>3319671</v>
      </c>
      <c r="H49" s="7" t="n">
        <v>2959823.79148997</v>
      </c>
      <c r="I49" s="17" t="n">
        <v>1.12157724035622</v>
      </c>
      <c r="J49" s="7" t="n">
        <v>2441855</v>
      </c>
      <c r="K49" s="7" t="n">
        <v>2441855</v>
      </c>
      <c r="L49" s="17" t="n">
        <v>82.5</v>
      </c>
      <c r="N49" s="7" t="n">
        <v>2256532</v>
      </c>
      <c r="O49" s="18" t="n">
        <v>0.0304</v>
      </c>
      <c r="P49" s="7" t="n">
        <v>2325131</v>
      </c>
      <c r="Q49" s="17" t="n">
        <v>78.5563994277352</v>
      </c>
      <c r="R49" s="17" t="n">
        <v>3.94360057226476</v>
      </c>
      <c r="S49" s="17" t="n">
        <v>0.01</v>
      </c>
      <c r="T49" s="7" t="n">
        <v>22565</v>
      </c>
      <c r="U49" s="7" t="n">
        <v>0</v>
      </c>
      <c r="V49" s="7" t="n">
        <v>0</v>
      </c>
      <c r="W49" s="7" t="n">
        <v>0</v>
      </c>
      <c r="X49" s="7" t="n">
        <v>2347696</v>
      </c>
      <c r="Y49" s="17" t="n">
        <v>79.3187758930126</v>
      </c>
      <c r="AA49" s="7" t="n">
        <v>-116724</v>
      </c>
      <c r="AB49" s="7" t="n">
        <v>-94159</v>
      </c>
      <c r="AC49" s="19" t="n">
        <v>0</v>
      </c>
      <c r="AD49" s="17" t="n">
        <v>-3.18122410698737</v>
      </c>
    </row>
    <row r="50" customFormat="false" ht="14.5" hidden="false" customHeight="false" outlineLevel="0" collapsed="false">
      <c r="A50" s="0" t="n">
        <v>23</v>
      </c>
      <c r="B50" s="0" t="s">
        <v>41</v>
      </c>
      <c r="C50" s="7" t="n">
        <v>4632427000</v>
      </c>
      <c r="D50" s="7" t="n">
        <v>17352518.6023279</v>
      </c>
      <c r="E50" s="7" t="n">
        <v>1482905000</v>
      </c>
      <c r="F50" s="7" t="n">
        <v>20355225.1097992</v>
      </c>
      <c r="G50" s="7" t="n">
        <v>37707744</v>
      </c>
      <c r="H50" s="7" t="n">
        <v>35598813.1678156</v>
      </c>
      <c r="I50" s="17" t="n">
        <v>1.05924160511314</v>
      </c>
      <c r="J50" s="7" t="n">
        <v>29369021</v>
      </c>
      <c r="K50" s="7" t="n">
        <v>29369021</v>
      </c>
      <c r="L50" s="17" t="n">
        <v>82.5</v>
      </c>
      <c r="N50" s="7" t="n">
        <v>28048469</v>
      </c>
      <c r="O50" s="18" t="n">
        <v>0.0511</v>
      </c>
      <c r="P50" s="7" t="n">
        <v>29481746</v>
      </c>
      <c r="Q50" s="17" t="n">
        <v>82.8166541986125</v>
      </c>
      <c r="R50" s="17" t="n">
        <v>0</v>
      </c>
      <c r="S50" s="17" t="n">
        <v>0</v>
      </c>
      <c r="T50" s="7" t="n">
        <v>0</v>
      </c>
      <c r="U50" s="7" t="n">
        <v>112725</v>
      </c>
      <c r="V50" s="7" t="n">
        <v>112725</v>
      </c>
      <c r="W50" s="7" t="n">
        <v>0</v>
      </c>
      <c r="X50" s="7" t="n">
        <v>29369021</v>
      </c>
      <c r="Y50" s="17" t="n">
        <v>82.5000003835861</v>
      </c>
      <c r="AA50" s="7" t="n">
        <v>0</v>
      </c>
      <c r="AB50" s="7" t="n">
        <v>0</v>
      </c>
      <c r="AC50" s="19" t="n">
        <v>0</v>
      </c>
      <c r="AD50" s="17" t="n">
        <v>3.83586069574449E-007</v>
      </c>
    </row>
    <row r="51" customFormat="false" ht="14.5" hidden="false" customHeight="false" outlineLevel="0" collapsed="false">
      <c r="A51" s="0" t="n">
        <v>24</v>
      </c>
      <c r="B51" s="0" t="s">
        <v>42</v>
      </c>
      <c r="C51" s="7" t="n">
        <v>1889367600</v>
      </c>
      <c r="D51" s="7" t="n">
        <v>7077345.50930553</v>
      </c>
      <c r="E51" s="7" t="n">
        <v>643145000</v>
      </c>
      <c r="F51" s="7" t="n">
        <v>8828186.06265525</v>
      </c>
      <c r="G51" s="7" t="n">
        <v>15905532</v>
      </c>
      <c r="H51" s="7" t="n">
        <v>30425890.9325522</v>
      </c>
      <c r="I51" s="17" t="n">
        <v>0.522763065024429</v>
      </c>
      <c r="J51" s="7" t="n">
        <v>25101360</v>
      </c>
      <c r="K51" s="7" t="n">
        <v>15905532</v>
      </c>
      <c r="L51" s="17" t="n">
        <v>52.28</v>
      </c>
      <c r="N51" s="7" t="n">
        <v>14881810</v>
      </c>
      <c r="O51" s="18" t="n">
        <v>0.0344</v>
      </c>
      <c r="P51" s="7" t="n">
        <v>15393744</v>
      </c>
      <c r="Q51" s="17" t="n">
        <v>50.5942259312132</v>
      </c>
      <c r="R51" s="17" t="n">
        <v>1.68577406878677</v>
      </c>
      <c r="S51" s="17" t="n">
        <v>0</v>
      </c>
      <c r="T51" s="7" t="n">
        <v>0</v>
      </c>
      <c r="U51" s="7" t="n">
        <v>0</v>
      </c>
      <c r="V51" s="7" t="n">
        <v>0</v>
      </c>
      <c r="W51" s="7" t="n">
        <v>0</v>
      </c>
      <c r="X51" s="7" t="n">
        <v>15393744</v>
      </c>
      <c r="Y51" s="17" t="n">
        <v>50.5942259312132</v>
      </c>
      <c r="AA51" s="7" t="n">
        <v>-511788</v>
      </c>
      <c r="AB51" s="7" t="n">
        <v>-511788</v>
      </c>
      <c r="AC51" s="19" t="n">
        <v>0</v>
      </c>
      <c r="AD51" s="17" t="n">
        <v>-1.68577406878677</v>
      </c>
    </row>
    <row r="52" customFormat="false" ht="14.5" hidden="false" customHeight="false" outlineLevel="0" collapsed="false">
      <c r="A52" s="0" t="n">
        <v>25</v>
      </c>
      <c r="B52" s="0" t="s">
        <v>43</v>
      </c>
      <c r="C52" s="7" t="n">
        <v>3317158400</v>
      </c>
      <c r="D52" s="7" t="n">
        <v>12425679.4209317</v>
      </c>
      <c r="E52" s="7" t="n">
        <v>746199000</v>
      </c>
      <c r="F52" s="7" t="n">
        <v>10242765.8020622</v>
      </c>
      <c r="G52" s="7" t="n">
        <v>22668445</v>
      </c>
      <c r="H52" s="7" t="n">
        <v>31868986.6432434</v>
      </c>
      <c r="I52" s="17" t="n">
        <v>0.711301091991452</v>
      </c>
      <c r="J52" s="7" t="n">
        <v>26291914</v>
      </c>
      <c r="K52" s="7" t="n">
        <v>22668445</v>
      </c>
      <c r="L52" s="17" t="n">
        <v>71.13</v>
      </c>
      <c r="N52" s="7" t="n">
        <v>20868907</v>
      </c>
      <c r="O52" s="18" t="n">
        <v>0.0468</v>
      </c>
      <c r="P52" s="7" t="n">
        <v>21845572</v>
      </c>
      <c r="Q52" s="17" t="n">
        <v>68.5480597313927</v>
      </c>
      <c r="R52" s="17" t="n">
        <v>2.58194026860734</v>
      </c>
      <c r="S52" s="17" t="n">
        <v>0.01</v>
      </c>
      <c r="T52" s="7" t="n">
        <v>208689</v>
      </c>
      <c r="U52" s="7" t="n">
        <v>0</v>
      </c>
      <c r="V52" s="7" t="n">
        <v>0</v>
      </c>
      <c r="W52" s="7" t="n">
        <v>0</v>
      </c>
      <c r="X52" s="7" t="n">
        <v>22054261</v>
      </c>
      <c r="Y52" s="17" t="n">
        <v>69.2028938569209</v>
      </c>
      <c r="AA52" s="7" t="n">
        <v>-822873</v>
      </c>
      <c r="AB52" s="7" t="n">
        <v>-614184</v>
      </c>
      <c r="AC52" s="19" t="n">
        <v>0</v>
      </c>
      <c r="AD52" s="17" t="n">
        <v>-1.92710614307909</v>
      </c>
    </row>
    <row r="53" customFormat="false" ht="14.5" hidden="false" customHeight="false" outlineLevel="0" collapsed="false">
      <c r="A53" s="0" t="n">
        <v>26</v>
      </c>
      <c r="B53" s="0" t="s">
        <v>44</v>
      </c>
      <c r="C53" s="7" t="n">
        <v>10384380400</v>
      </c>
      <c r="D53" s="7" t="n">
        <v>38898649.4691982</v>
      </c>
      <c r="E53" s="7" t="n">
        <v>3763630000</v>
      </c>
      <c r="F53" s="7" t="n">
        <v>51661796.190581</v>
      </c>
      <c r="G53" s="7" t="n">
        <v>90560446</v>
      </c>
      <c r="H53" s="7" t="n">
        <v>59533725.07406</v>
      </c>
      <c r="I53" s="17" t="n">
        <v>1.52116209572545</v>
      </c>
      <c r="J53" s="7" t="n">
        <v>49115323</v>
      </c>
      <c r="K53" s="7" t="n">
        <v>49115323</v>
      </c>
      <c r="L53" s="17" t="n">
        <v>82.5</v>
      </c>
      <c r="N53" s="7" t="n">
        <v>45639441</v>
      </c>
      <c r="O53" s="18" t="n">
        <v>0.0493</v>
      </c>
      <c r="P53" s="7" t="n">
        <v>47889465</v>
      </c>
      <c r="Q53" s="17" t="n">
        <v>80.4409012545838</v>
      </c>
      <c r="R53" s="17" t="n">
        <v>2.05909874541618</v>
      </c>
      <c r="S53" s="17" t="n">
        <v>0</v>
      </c>
      <c r="T53" s="7" t="n">
        <v>0</v>
      </c>
      <c r="U53" s="7" t="n">
        <v>0</v>
      </c>
      <c r="V53" s="7" t="n">
        <v>0</v>
      </c>
      <c r="W53" s="7" t="n">
        <v>0</v>
      </c>
      <c r="X53" s="7" t="n">
        <v>47889465</v>
      </c>
      <c r="Y53" s="17" t="n">
        <v>80.4409012545838</v>
      </c>
      <c r="AA53" s="7" t="n">
        <v>-1225858</v>
      </c>
      <c r="AB53" s="7" t="n">
        <v>-1225858</v>
      </c>
      <c r="AC53" s="19" t="n">
        <v>0</v>
      </c>
      <c r="AD53" s="17" t="n">
        <v>-2.05909874541618</v>
      </c>
    </row>
    <row r="54" customFormat="false" ht="14.5" hidden="false" customHeight="false" outlineLevel="0" collapsed="false">
      <c r="A54" s="0" t="n">
        <v>27</v>
      </c>
      <c r="B54" s="0" t="s">
        <v>45</v>
      </c>
      <c r="C54" s="7" t="n">
        <v>1087861600</v>
      </c>
      <c r="D54" s="7" t="n">
        <v>4074999.70334303</v>
      </c>
      <c r="E54" s="7" t="n">
        <v>323269000</v>
      </c>
      <c r="F54" s="7" t="n">
        <v>4437380.18687621</v>
      </c>
      <c r="G54" s="7" t="n">
        <v>8512380</v>
      </c>
      <c r="H54" s="7" t="n">
        <v>14879075.1745746</v>
      </c>
      <c r="I54" s="17" t="n">
        <v>0.572104105942417</v>
      </c>
      <c r="J54" s="7" t="n">
        <v>12275237</v>
      </c>
      <c r="K54" s="7" t="n">
        <v>8512380</v>
      </c>
      <c r="L54" s="17" t="n">
        <v>57.21</v>
      </c>
      <c r="N54" s="7" t="n">
        <v>7901373</v>
      </c>
      <c r="O54" s="18" t="n">
        <v>0.0522</v>
      </c>
      <c r="P54" s="7" t="n">
        <v>8313825</v>
      </c>
      <c r="Q54" s="17" t="n">
        <v>55.8759526546831</v>
      </c>
      <c r="R54" s="17" t="n">
        <v>1.33404734531688</v>
      </c>
      <c r="S54" s="17" t="n">
        <v>0</v>
      </c>
      <c r="T54" s="7" t="n">
        <v>0</v>
      </c>
      <c r="U54" s="7" t="n">
        <v>0</v>
      </c>
      <c r="V54" s="7" t="n">
        <v>0</v>
      </c>
      <c r="W54" s="7" t="n">
        <v>0</v>
      </c>
      <c r="X54" s="7" t="n">
        <v>8313825</v>
      </c>
      <c r="Y54" s="17" t="n">
        <v>55.8759526546831</v>
      </c>
      <c r="AA54" s="7" t="n">
        <v>-198555</v>
      </c>
      <c r="AB54" s="7" t="n">
        <v>-198555</v>
      </c>
      <c r="AC54" s="19" t="n">
        <v>0</v>
      </c>
      <c r="AD54" s="17" t="n">
        <v>-1.33404734531688</v>
      </c>
    </row>
    <row r="55" customFormat="false" ht="14.5" hidden="false" customHeight="false" outlineLevel="0" collapsed="false">
      <c r="A55" s="0" t="n">
        <v>28</v>
      </c>
      <c r="B55" s="0" t="s">
        <v>46</v>
      </c>
      <c r="C55" s="7" t="n">
        <v>775450700</v>
      </c>
      <c r="D55" s="7" t="n">
        <v>2904745.76219727</v>
      </c>
      <c r="E55" s="7" t="n">
        <v>255252000</v>
      </c>
      <c r="F55" s="7" t="n">
        <v>3503738.89070875</v>
      </c>
      <c r="G55" s="7" t="n">
        <v>6408485</v>
      </c>
      <c r="H55" s="7" t="n">
        <v>6163198.09972198</v>
      </c>
      <c r="I55" s="17" t="n">
        <v>1.03979863965254</v>
      </c>
      <c r="J55" s="7" t="n">
        <v>5084638</v>
      </c>
      <c r="K55" s="7" t="n">
        <v>5084638</v>
      </c>
      <c r="L55" s="17" t="n">
        <v>82.5</v>
      </c>
      <c r="N55" s="7" t="n">
        <v>4061620</v>
      </c>
      <c r="O55" s="18" t="n">
        <v>0.0507</v>
      </c>
      <c r="P55" s="7" t="n">
        <v>4267544</v>
      </c>
      <c r="Q55" s="17" t="n">
        <v>69.2423629899631</v>
      </c>
      <c r="R55" s="17" t="n">
        <v>13.2576370100369</v>
      </c>
      <c r="S55" s="17" t="n">
        <v>0.02</v>
      </c>
      <c r="T55" s="7" t="n">
        <v>81232</v>
      </c>
      <c r="U55" s="7" t="n">
        <v>0</v>
      </c>
      <c r="V55" s="7" t="n">
        <v>0</v>
      </c>
      <c r="W55" s="7" t="n">
        <v>0</v>
      </c>
      <c r="X55" s="7" t="n">
        <v>4348776</v>
      </c>
      <c r="Y55" s="17" t="n">
        <v>70.5603800110883</v>
      </c>
      <c r="AA55" s="7" t="n">
        <v>-817094</v>
      </c>
      <c r="AB55" s="7" t="n">
        <v>-735862</v>
      </c>
      <c r="AC55" s="19" t="n">
        <v>0</v>
      </c>
      <c r="AD55" s="17" t="n">
        <v>-11.9396199889117</v>
      </c>
    </row>
    <row r="56" customFormat="false" ht="14.5" hidden="false" customHeight="false" outlineLevel="0" collapsed="false">
      <c r="A56" s="0" t="n">
        <v>29</v>
      </c>
      <c r="B56" s="0" t="s">
        <v>47</v>
      </c>
      <c r="C56" s="7" t="n">
        <v>289619100</v>
      </c>
      <c r="D56" s="7" t="n">
        <v>1084878.57883988</v>
      </c>
      <c r="E56" s="7" t="n">
        <v>78888000</v>
      </c>
      <c r="F56" s="7" t="n">
        <v>1082863.02794976</v>
      </c>
      <c r="G56" s="7" t="n">
        <v>2167742</v>
      </c>
      <c r="H56" s="7" t="n">
        <v>3732459.20889818</v>
      </c>
      <c r="I56" s="17" t="n">
        <v>0.580781162948039</v>
      </c>
      <c r="J56" s="7" t="n">
        <v>3079279</v>
      </c>
      <c r="K56" s="7" t="n">
        <v>2167742</v>
      </c>
      <c r="L56" s="17" t="n">
        <v>58.08</v>
      </c>
      <c r="N56" s="7" t="n">
        <v>1902064</v>
      </c>
      <c r="O56" s="18" t="n">
        <v>0.0365</v>
      </c>
      <c r="P56" s="7" t="n">
        <v>1971489</v>
      </c>
      <c r="Q56" s="17" t="n">
        <v>52.8201083966296</v>
      </c>
      <c r="R56" s="17" t="n">
        <v>5.25989160337041</v>
      </c>
      <c r="S56" s="17" t="n">
        <v>0.01</v>
      </c>
      <c r="T56" s="7" t="n">
        <v>19021</v>
      </c>
      <c r="U56" s="7" t="n">
        <v>0</v>
      </c>
      <c r="V56" s="7" t="n">
        <v>0</v>
      </c>
      <c r="W56" s="7" t="n">
        <v>0</v>
      </c>
      <c r="X56" s="7" t="n">
        <v>1990510</v>
      </c>
      <c r="Y56" s="17" t="n">
        <v>53.3297187884767</v>
      </c>
      <c r="AA56" s="7" t="n">
        <v>-196253</v>
      </c>
      <c r="AB56" s="7" t="n">
        <v>-177232</v>
      </c>
      <c r="AC56" s="19" t="n">
        <v>0</v>
      </c>
      <c r="AD56" s="17" t="n">
        <v>-4.75028121152329</v>
      </c>
    </row>
    <row r="57" customFormat="false" ht="14.5" hidden="false" customHeight="false" outlineLevel="0" collapsed="false">
      <c r="A57" s="0" t="n">
        <v>30</v>
      </c>
      <c r="B57" s="0" t="s">
        <v>48</v>
      </c>
      <c r="C57" s="7" t="n">
        <v>8971044300</v>
      </c>
      <c r="D57" s="7" t="n">
        <v>33604461.1384179</v>
      </c>
      <c r="E57" s="7" t="n">
        <v>2638106000</v>
      </c>
      <c r="F57" s="7" t="n">
        <v>36212192.6175391</v>
      </c>
      <c r="G57" s="7" t="n">
        <v>69816654</v>
      </c>
      <c r="H57" s="7" t="n">
        <v>66701995.5121162</v>
      </c>
      <c r="I57" s="17" t="n">
        <v>1.04669513204171</v>
      </c>
      <c r="J57" s="7" t="n">
        <v>55029146</v>
      </c>
      <c r="K57" s="7" t="n">
        <v>55029146</v>
      </c>
      <c r="L57" s="17" t="n">
        <v>82.5</v>
      </c>
      <c r="N57" s="7" t="n">
        <v>49847871</v>
      </c>
      <c r="O57" s="18" t="n">
        <v>0.0392</v>
      </c>
      <c r="P57" s="7" t="n">
        <v>51801908</v>
      </c>
      <c r="Q57" s="17" t="n">
        <v>77.6617065235933</v>
      </c>
      <c r="R57" s="17" t="n">
        <v>4.83829347640675</v>
      </c>
      <c r="S57" s="17" t="n">
        <v>0.01</v>
      </c>
      <c r="T57" s="7" t="n">
        <v>498479</v>
      </c>
      <c r="U57" s="7" t="n">
        <v>0</v>
      </c>
      <c r="V57" s="7" t="n">
        <v>0</v>
      </c>
      <c r="W57" s="7" t="n">
        <v>0</v>
      </c>
      <c r="X57" s="7" t="n">
        <v>52300387</v>
      </c>
      <c r="Y57" s="17" t="n">
        <v>78.4090289929929</v>
      </c>
      <c r="AA57" s="7" t="n">
        <v>-3227238</v>
      </c>
      <c r="AB57" s="7" t="n">
        <v>-2728759</v>
      </c>
      <c r="AC57" s="19" t="n">
        <v>0</v>
      </c>
      <c r="AD57" s="17" t="n">
        <v>-4.09097100700708</v>
      </c>
    </row>
    <row r="58" customFormat="false" ht="14.5" hidden="false" customHeight="false" outlineLevel="0" collapsed="false">
      <c r="A58" s="0" t="n">
        <v>31</v>
      </c>
      <c r="B58" s="0" t="s">
        <v>49</v>
      </c>
      <c r="C58" s="7" t="n">
        <v>9046472000</v>
      </c>
      <c r="D58" s="7" t="n">
        <v>33887004.299353</v>
      </c>
      <c r="E58" s="7" t="n">
        <v>2117423000</v>
      </c>
      <c r="F58" s="7" t="n">
        <v>29064991.9028301</v>
      </c>
      <c r="G58" s="7" t="n">
        <v>62951996</v>
      </c>
      <c r="H58" s="7" t="n">
        <v>74519187.9685291</v>
      </c>
      <c r="I58" s="17" t="n">
        <v>0.844775657332523</v>
      </c>
      <c r="J58" s="7" t="n">
        <v>61478330</v>
      </c>
      <c r="K58" s="7" t="n">
        <v>61478330</v>
      </c>
      <c r="L58" s="17" t="n">
        <v>82.5</v>
      </c>
      <c r="N58" s="7" t="n">
        <v>56649439</v>
      </c>
      <c r="O58" s="18" t="n">
        <v>0.0485</v>
      </c>
      <c r="P58" s="7" t="n">
        <v>59396937</v>
      </c>
      <c r="Q58" s="17" t="n">
        <v>79.7069031738302</v>
      </c>
      <c r="R58" s="17" t="n">
        <v>2.79309682616984</v>
      </c>
      <c r="S58" s="17" t="n">
        <v>0.01</v>
      </c>
      <c r="T58" s="7" t="n">
        <v>566494</v>
      </c>
      <c r="U58" s="7" t="n">
        <v>0</v>
      </c>
      <c r="V58" s="7" t="n">
        <v>0</v>
      </c>
      <c r="W58" s="7" t="n">
        <v>0</v>
      </c>
      <c r="X58" s="7" t="n">
        <v>59963431</v>
      </c>
      <c r="Y58" s="17" t="n">
        <v>80.4671020104563</v>
      </c>
      <c r="AA58" s="7" t="n">
        <v>-2081393</v>
      </c>
      <c r="AB58" s="7" t="n">
        <v>-1514899</v>
      </c>
      <c r="AC58" s="19" t="n">
        <v>0</v>
      </c>
      <c r="AD58" s="17" t="n">
        <v>-2.03289798954371</v>
      </c>
    </row>
    <row r="59" customFormat="false" ht="14.5" hidden="false" customHeight="false" outlineLevel="0" collapsed="false">
      <c r="A59" s="0" t="n">
        <v>32</v>
      </c>
      <c r="B59" s="0" t="s">
        <v>50</v>
      </c>
      <c r="C59" s="7" t="n">
        <v>1231116000</v>
      </c>
      <c r="D59" s="7" t="n">
        <v>4611613.5864901</v>
      </c>
      <c r="E59" s="7" t="n">
        <v>354452000</v>
      </c>
      <c r="F59" s="7" t="n">
        <v>4865416.36222046</v>
      </c>
      <c r="G59" s="7" t="n">
        <v>9477030</v>
      </c>
      <c r="H59" s="7" t="n">
        <v>17964353.587392</v>
      </c>
      <c r="I59" s="17" t="n">
        <v>0.527546396473253</v>
      </c>
      <c r="J59" s="7" t="n">
        <v>14820592</v>
      </c>
      <c r="K59" s="7" t="n">
        <v>9477030</v>
      </c>
      <c r="L59" s="17" t="n">
        <v>52.75</v>
      </c>
      <c r="N59" s="7" t="n">
        <v>8736520</v>
      </c>
      <c r="O59" s="18" t="n">
        <v>0.0471</v>
      </c>
      <c r="P59" s="7" t="n">
        <v>9148010</v>
      </c>
      <c r="Q59" s="17" t="n">
        <v>50.9231237043809</v>
      </c>
      <c r="R59" s="17" t="n">
        <v>1.82687629561913</v>
      </c>
      <c r="S59" s="17" t="n">
        <v>0</v>
      </c>
      <c r="T59" s="7" t="n">
        <v>0</v>
      </c>
      <c r="U59" s="7" t="n">
        <v>0</v>
      </c>
      <c r="V59" s="7" t="n">
        <v>0</v>
      </c>
      <c r="W59" s="7" t="n">
        <v>0</v>
      </c>
      <c r="X59" s="7" t="n">
        <v>9148010</v>
      </c>
      <c r="Y59" s="17" t="n">
        <v>50.9231237043809</v>
      </c>
      <c r="AA59" s="7" t="n">
        <v>-329020</v>
      </c>
      <c r="AB59" s="7" t="n">
        <v>-329020</v>
      </c>
      <c r="AC59" s="19" t="n">
        <v>0</v>
      </c>
      <c r="AD59" s="17" t="n">
        <v>-1.82687629561913</v>
      </c>
    </row>
    <row r="60" customFormat="false" ht="14.5" hidden="false" customHeight="false" outlineLevel="0" collapsed="false">
      <c r="A60" s="0" t="n">
        <v>33</v>
      </c>
      <c r="B60" s="0" t="s">
        <v>51</v>
      </c>
      <c r="C60" s="7" t="n">
        <v>241062700</v>
      </c>
      <c r="D60" s="7" t="n">
        <v>902992.100269987</v>
      </c>
      <c r="E60" s="7" t="n">
        <v>43557000</v>
      </c>
      <c r="F60" s="7" t="n">
        <v>597888.968010441</v>
      </c>
      <c r="G60" s="7" t="n">
        <v>1500881</v>
      </c>
      <c r="H60" s="7" t="n">
        <v>1711169.73128026</v>
      </c>
      <c r="I60" s="17" t="n">
        <v>0.877108198306592</v>
      </c>
      <c r="J60" s="7" t="n">
        <v>1411715</v>
      </c>
      <c r="K60" s="7" t="n">
        <v>1411715</v>
      </c>
      <c r="L60" s="17" t="n">
        <v>82.5</v>
      </c>
      <c r="N60" s="7" t="n">
        <v>1142266</v>
      </c>
      <c r="O60" s="18" t="n">
        <v>0.0141</v>
      </c>
      <c r="P60" s="7" t="n">
        <v>1158372</v>
      </c>
      <c r="Q60" s="17" t="n">
        <v>67.69474581188</v>
      </c>
      <c r="R60" s="17" t="n">
        <v>14.80525418812</v>
      </c>
      <c r="S60" s="17" t="n">
        <v>0.02</v>
      </c>
      <c r="T60" s="7" t="n">
        <v>22845</v>
      </c>
      <c r="U60" s="7" t="n">
        <v>0</v>
      </c>
      <c r="V60" s="7" t="n">
        <v>0</v>
      </c>
      <c r="W60" s="7" t="n">
        <v>0</v>
      </c>
      <c r="X60" s="7" t="n">
        <v>1181217</v>
      </c>
      <c r="Y60" s="17" t="n">
        <v>69.029797477556</v>
      </c>
      <c r="AA60" s="7" t="n">
        <v>-253343</v>
      </c>
      <c r="AB60" s="7" t="n">
        <v>-230498</v>
      </c>
      <c r="AC60" s="19" t="n">
        <v>0</v>
      </c>
      <c r="AD60" s="17" t="n">
        <v>-13.470202522444</v>
      </c>
    </row>
    <row r="61" customFormat="false" ht="14.5" hidden="false" customHeight="false" outlineLevel="0" collapsed="false">
      <c r="A61" s="0" t="n">
        <v>34</v>
      </c>
      <c r="B61" s="0" t="s">
        <v>52</v>
      </c>
      <c r="C61" s="7" t="n">
        <v>1307897000</v>
      </c>
      <c r="D61" s="7" t="n">
        <v>4899226.04769139</v>
      </c>
      <c r="E61" s="7" t="n">
        <v>568334000</v>
      </c>
      <c r="F61" s="7" t="n">
        <v>7801286.33159414</v>
      </c>
      <c r="G61" s="7" t="n">
        <v>12700512</v>
      </c>
      <c r="H61" s="7" t="n">
        <v>13671066.2382128</v>
      </c>
      <c r="I61" s="17" t="n">
        <v>0.929006690385283</v>
      </c>
      <c r="J61" s="7" t="n">
        <v>11278630</v>
      </c>
      <c r="K61" s="7" t="n">
        <v>11278630</v>
      </c>
      <c r="L61" s="17" t="n">
        <v>82.5</v>
      </c>
      <c r="N61" s="7" t="n">
        <v>10584415</v>
      </c>
      <c r="O61" s="18" t="n">
        <v>0.043</v>
      </c>
      <c r="P61" s="7" t="n">
        <v>11039545</v>
      </c>
      <c r="Q61" s="17" t="n">
        <v>80.7511631327099</v>
      </c>
      <c r="R61" s="17" t="n">
        <v>1.74883686729012</v>
      </c>
      <c r="S61" s="17" t="n">
        <v>0</v>
      </c>
      <c r="T61" s="7" t="n">
        <v>0</v>
      </c>
      <c r="U61" s="7" t="n">
        <v>0</v>
      </c>
      <c r="V61" s="7" t="n">
        <v>0</v>
      </c>
      <c r="W61" s="7" t="n">
        <v>0</v>
      </c>
      <c r="X61" s="7" t="n">
        <v>11039545</v>
      </c>
      <c r="Y61" s="17" t="n">
        <v>80.7511631327099</v>
      </c>
      <c r="AA61" s="7" t="n">
        <v>-239085</v>
      </c>
      <c r="AB61" s="7" t="n">
        <v>-239085</v>
      </c>
      <c r="AC61" s="19" t="n">
        <v>0</v>
      </c>
      <c r="AD61" s="17" t="n">
        <v>-1.74883686729012</v>
      </c>
    </row>
    <row r="62" customFormat="false" ht="14.5" hidden="false" customHeight="false" outlineLevel="0" collapsed="false">
      <c r="A62" s="0" t="n">
        <v>35</v>
      </c>
      <c r="B62" s="0" t="s">
        <v>53</v>
      </c>
      <c r="C62" s="7" t="n">
        <v>226367656500</v>
      </c>
      <c r="D62" s="7" t="n">
        <v>847946221.361206</v>
      </c>
      <c r="E62" s="7" t="n">
        <v>49961353000</v>
      </c>
      <c r="F62" s="7" t="n">
        <v>685798879.297824</v>
      </c>
      <c r="G62" s="7" t="n">
        <v>1533745101</v>
      </c>
      <c r="H62" s="7" t="n">
        <v>1145949554.13321</v>
      </c>
      <c r="I62" s="17" t="n">
        <v>1.33840542584801</v>
      </c>
      <c r="J62" s="7" t="n">
        <v>945408382</v>
      </c>
      <c r="K62" s="7" t="n">
        <v>945408382</v>
      </c>
      <c r="L62" s="17" t="n">
        <v>82.5</v>
      </c>
      <c r="N62" s="7" t="n">
        <v>880485066</v>
      </c>
      <c r="O62" s="18" t="n">
        <v>0.0842</v>
      </c>
      <c r="P62" s="7" t="n">
        <v>954621909</v>
      </c>
      <c r="Q62" s="17" t="n">
        <v>83.3040080653525</v>
      </c>
      <c r="R62" s="17" t="n">
        <v>0</v>
      </c>
      <c r="S62" s="17" t="n">
        <v>0</v>
      </c>
      <c r="T62" s="7" t="n">
        <v>0</v>
      </c>
      <c r="U62" s="7" t="n">
        <v>9213527</v>
      </c>
      <c r="V62" s="7" t="n">
        <v>9213527</v>
      </c>
      <c r="W62" s="7" t="n">
        <v>0</v>
      </c>
      <c r="X62" s="7" t="n">
        <v>945408382</v>
      </c>
      <c r="Y62" s="17" t="n">
        <v>82.4999999860467</v>
      </c>
      <c r="AA62" s="7" t="n">
        <v>0</v>
      </c>
      <c r="AB62" s="7" t="n">
        <v>0</v>
      </c>
      <c r="AC62" s="19" t="n">
        <v>0</v>
      </c>
      <c r="AD62" s="17" t="n">
        <v>-1.39533398169078E-008</v>
      </c>
    </row>
    <row r="63" customFormat="false" ht="14.5" hidden="false" customHeight="false" outlineLevel="0" collapsed="false">
      <c r="A63" s="0" t="n">
        <v>36</v>
      </c>
      <c r="B63" s="0" t="s">
        <v>54</v>
      </c>
      <c r="C63" s="7" t="n">
        <v>5710427600</v>
      </c>
      <c r="D63" s="7" t="n">
        <v>21390580.176708</v>
      </c>
      <c r="E63" s="7" t="n">
        <v>1041101000</v>
      </c>
      <c r="F63" s="7" t="n">
        <v>14290763.8837532</v>
      </c>
      <c r="G63" s="7" t="n">
        <v>35681344</v>
      </c>
      <c r="H63" s="7" t="n">
        <v>28339240.4426869</v>
      </c>
      <c r="I63" s="17" t="n">
        <v>1.25907905231835</v>
      </c>
      <c r="J63" s="7" t="n">
        <v>23379873</v>
      </c>
      <c r="K63" s="7" t="n">
        <v>23379873</v>
      </c>
      <c r="L63" s="17" t="n">
        <v>82.5</v>
      </c>
      <c r="N63" s="7" t="n">
        <v>21662971</v>
      </c>
      <c r="O63" s="18" t="n">
        <v>0.0483</v>
      </c>
      <c r="P63" s="7" t="n">
        <v>22709292</v>
      </c>
      <c r="Q63" s="17" t="n">
        <v>80.1337355739196</v>
      </c>
      <c r="R63" s="17" t="n">
        <v>2.36626442608042</v>
      </c>
      <c r="S63" s="17" t="n">
        <v>0</v>
      </c>
      <c r="T63" s="7" t="n">
        <v>0</v>
      </c>
      <c r="U63" s="7" t="n">
        <v>0</v>
      </c>
      <c r="V63" s="7" t="n">
        <v>0</v>
      </c>
      <c r="W63" s="7" t="n">
        <v>0</v>
      </c>
      <c r="X63" s="7" t="n">
        <v>22709292</v>
      </c>
      <c r="Y63" s="17" t="n">
        <v>80.1337355739196</v>
      </c>
      <c r="AA63" s="7" t="n">
        <v>-670581</v>
      </c>
      <c r="AB63" s="7" t="n">
        <v>-670581</v>
      </c>
      <c r="AC63" s="19" t="n">
        <v>0</v>
      </c>
      <c r="AD63" s="17" t="n">
        <v>-2.36626442608042</v>
      </c>
    </row>
    <row r="64" customFormat="false" ht="14.5" hidden="false" customHeight="false" outlineLevel="0" collapsed="false">
      <c r="A64" s="0" t="n">
        <v>37</v>
      </c>
      <c r="B64" s="0" t="s">
        <v>55</v>
      </c>
      <c r="C64" s="7" t="n">
        <v>1364276100</v>
      </c>
      <c r="D64" s="7" t="n">
        <v>5110415.42672154</v>
      </c>
      <c r="E64" s="7" t="n">
        <v>502257000</v>
      </c>
      <c r="F64" s="7" t="n">
        <v>6894274.61501067</v>
      </c>
      <c r="G64" s="7" t="n">
        <v>12004690</v>
      </c>
      <c r="H64" s="7" t="n">
        <v>11701440.6818157</v>
      </c>
      <c r="I64" s="17" t="n">
        <v>1.02591555402708</v>
      </c>
      <c r="J64" s="7" t="n">
        <v>9653689</v>
      </c>
      <c r="K64" s="7" t="n">
        <v>9653689</v>
      </c>
      <c r="L64" s="17" t="n">
        <v>82.5</v>
      </c>
      <c r="N64" s="7" t="n">
        <v>8509382</v>
      </c>
      <c r="O64" s="18" t="n">
        <v>0.0385</v>
      </c>
      <c r="P64" s="7" t="n">
        <v>8836993</v>
      </c>
      <c r="Q64" s="17" t="n">
        <v>75.5205554623103</v>
      </c>
      <c r="R64" s="17" t="n">
        <v>6.97944453768969</v>
      </c>
      <c r="S64" s="17" t="n">
        <v>0.01</v>
      </c>
      <c r="T64" s="7" t="n">
        <v>85094</v>
      </c>
      <c r="U64" s="7" t="n">
        <v>0</v>
      </c>
      <c r="V64" s="7" t="n">
        <v>0</v>
      </c>
      <c r="W64" s="7" t="n">
        <v>0</v>
      </c>
      <c r="X64" s="7" t="n">
        <v>8922087</v>
      </c>
      <c r="Y64" s="17" t="n">
        <v>76.2477650625114</v>
      </c>
      <c r="AA64" s="7" t="n">
        <v>-816696</v>
      </c>
      <c r="AB64" s="7" t="n">
        <v>-731602</v>
      </c>
      <c r="AC64" s="19" t="n">
        <v>0</v>
      </c>
      <c r="AD64" s="17" t="n">
        <v>-6.2522349374886</v>
      </c>
    </row>
    <row r="65" customFormat="false" ht="14.5" hidden="false" customHeight="false" outlineLevel="0" collapsed="false">
      <c r="A65" s="0" t="n">
        <v>38</v>
      </c>
      <c r="B65" s="0" t="s">
        <v>56</v>
      </c>
      <c r="C65" s="7" t="n">
        <v>2248921600</v>
      </c>
      <c r="D65" s="7" t="n">
        <v>8424191.87591668</v>
      </c>
      <c r="E65" s="7" t="n">
        <v>1174940000</v>
      </c>
      <c r="F65" s="7" t="n">
        <v>16127916.6167134</v>
      </c>
      <c r="G65" s="7" t="n">
        <v>24552108</v>
      </c>
      <c r="H65" s="7" t="n">
        <v>17454887.359076</v>
      </c>
      <c r="I65" s="17" t="n">
        <v>1.4066036345536</v>
      </c>
      <c r="J65" s="7" t="n">
        <v>14400282</v>
      </c>
      <c r="K65" s="7" t="n">
        <v>14400282</v>
      </c>
      <c r="L65" s="17" t="n">
        <v>82.5</v>
      </c>
      <c r="N65" s="7" t="n">
        <v>13214112</v>
      </c>
      <c r="O65" s="18" t="n">
        <v>0.0351</v>
      </c>
      <c r="P65" s="7" t="n">
        <v>13677927</v>
      </c>
      <c r="Q65" s="17" t="n">
        <v>78.361588468733</v>
      </c>
      <c r="R65" s="17" t="n">
        <v>4.13841153126704</v>
      </c>
      <c r="S65" s="17" t="n">
        <v>0.01</v>
      </c>
      <c r="T65" s="7" t="n">
        <v>132141</v>
      </c>
      <c r="U65" s="7" t="n">
        <v>0</v>
      </c>
      <c r="V65" s="7" t="n">
        <v>0</v>
      </c>
      <c r="W65" s="7" t="n">
        <v>0</v>
      </c>
      <c r="X65" s="7" t="n">
        <v>13810068</v>
      </c>
      <c r="Y65" s="17" t="n">
        <v>79.1186314520627</v>
      </c>
      <c r="AA65" s="7" t="n">
        <v>-722355</v>
      </c>
      <c r="AB65" s="7" t="n">
        <v>-590214</v>
      </c>
      <c r="AC65" s="19" t="n">
        <v>0</v>
      </c>
      <c r="AD65" s="17" t="n">
        <v>-3.38136854793727</v>
      </c>
    </row>
    <row r="66" customFormat="false" ht="14.5" hidden="false" customHeight="false" outlineLevel="0" collapsed="false">
      <c r="A66" s="0" t="n">
        <v>39</v>
      </c>
      <c r="B66" s="0" t="s">
        <v>57</v>
      </c>
      <c r="C66" s="7" t="n">
        <v>1023674500</v>
      </c>
      <c r="D66" s="7" t="n">
        <v>3834562.48829798</v>
      </c>
      <c r="E66" s="7" t="n">
        <v>387762000</v>
      </c>
      <c r="F66" s="7" t="n">
        <v>5322648.98899521</v>
      </c>
      <c r="G66" s="7" t="n">
        <v>9157211</v>
      </c>
      <c r="H66" s="7" t="n">
        <v>8419159.9859478</v>
      </c>
      <c r="I66" s="17" t="n">
        <v>1.08766326038275</v>
      </c>
      <c r="J66" s="7" t="n">
        <v>6945807</v>
      </c>
      <c r="K66" s="7" t="n">
        <v>6945807</v>
      </c>
      <c r="L66" s="17" t="n">
        <v>82.5</v>
      </c>
      <c r="N66" s="7" t="n">
        <v>6610813</v>
      </c>
      <c r="O66" s="18" t="n">
        <v>0.0554</v>
      </c>
      <c r="P66" s="7" t="n">
        <v>6977052</v>
      </c>
      <c r="Q66" s="17" t="n">
        <v>82.8711179220399</v>
      </c>
      <c r="R66" s="17" t="n">
        <v>0</v>
      </c>
      <c r="S66" s="17" t="n">
        <v>0</v>
      </c>
      <c r="T66" s="7" t="n">
        <v>0</v>
      </c>
      <c r="U66" s="7" t="n">
        <v>31245</v>
      </c>
      <c r="V66" s="7" t="n">
        <v>31245</v>
      </c>
      <c r="W66" s="7" t="n">
        <v>0</v>
      </c>
      <c r="X66" s="7" t="n">
        <v>6945807</v>
      </c>
      <c r="Y66" s="17" t="n">
        <v>82.5000001376986</v>
      </c>
      <c r="AA66" s="7" t="n">
        <v>0</v>
      </c>
      <c r="AB66" s="7" t="n">
        <v>0</v>
      </c>
      <c r="AC66" s="19" t="n">
        <v>0</v>
      </c>
      <c r="AD66" s="17" t="n">
        <v>1.37698592084234E-007</v>
      </c>
    </row>
    <row r="67" customFormat="false" ht="14.5" hidden="false" customHeight="false" outlineLevel="0" collapsed="false">
      <c r="A67" s="0" t="n">
        <v>40</v>
      </c>
      <c r="B67" s="0" t="s">
        <v>58</v>
      </c>
      <c r="C67" s="7" t="n">
        <v>8924863200</v>
      </c>
      <c r="D67" s="7" t="n">
        <v>33431472.2501255</v>
      </c>
      <c r="E67" s="7" t="n">
        <v>2074879000</v>
      </c>
      <c r="F67" s="7" t="n">
        <v>28481007.9678705</v>
      </c>
      <c r="G67" s="7" t="n">
        <v>61912480</v>
      </c>
      <c r="H67" s="7" t="n">
        <v>77487823.9511223</v>
      </c>
      <c r="I67" s="17" t="n">
        <v>0.798996240222891</v>
      </c>
      <c r="J67" s="7" t="n">
        <v>63927455</v>
      </c>
      <c r="K67" s="7" t="n">
        <v>61912480</v>
      </c>
      <c r="L67" s="17" t="n">
        <v>79.9</v>
      </c>
      <c r="N67" s="7" t="n">
        <v>54636896</v>
      </c>
      <c r="O67" s="18" t="n">
        <v>0.0442</v>
      </c>
      <c r="P67" s="7" t="n">
        <v>57051847</v>
      </c>
      <c r="Q67" s="17" t="n">
        <v>73.6268539893276</v>
      </c>
      <c r="R67" s="17" t="n">
        <v>6.27314601067243</v>
      </c>
      <c r="S67" s="17" t="n">
        <v>0.01</v>
      </c>
      <c r="T67" s="7" t="n">
        <v>546369</v>
      </c>
      <c r="U67" s="7" t="n">
        <v>0</v>
      </c>
      <c r="V67" s="7" t="n">
        <v>0</v>
      </c>
      <c r="W67" s="7" t="n">
        <v>0</v>
      </c>
      <c r="X67" s="7" t="n">
        <v>57598216</v>
      </c>
      <c r="Y67" s="17" t="n">
        <v>74.3319570263475</v>
      </c>
      <c r="AA67" s="7" t="n">
        <v>-4860633</v>
      </c>
      <c r="AB67" s="7" t="n">
        <v>-4314264</v>
      </c>
      <c r="AC67" s="19" t="n">
        <v>0</v>
      </c>
      <c r="AD67" s="17" t="n">
        <v>-5.56804297365254</v>
      </c>
    </row>
    <row r="68" customFormat="false" ht="14.5" hidden="false" customHeight="false" outlineLevel="0" collapsed="false">
      <c r="A68" s="0" t="n">
        <v>41</v>
      </c>
      <c r="B68" s="0" t="s">
        <v>59</v>
      </c>
      <c r="C68" s="7" t="n">
        <v>4941374200</v>
      </c>
      <c r="D68" s="7" t="n">
        <v>18509797.9367108</v>
      </c>
      <c r="E68" s="7" t="n">
        <v>548709000</v>
      </c>
      <c r="F68" s="7" t="n">
        <v>7531902.0535859</v>
      </c>
      <c r="G68" s="7" t="n">
        <v>26041700</v>
      </c>
      <c r="H68" s="7" t="n">
        <v>15036995.4182324</v>
      </c>
      <c r="I68" s="17" t="n">
        <v>1.73184198542911</v>
      </c>
      <c r="J68" s="7" t="n">
        <v>12405521</v>
      </c>
      <c r="K68" s="7" t="n">
        <v>12405521</v>
      </c>
      <c r="L68" s="17" t="n">
        <v>82.5</v>
      </c>
      <c r="N68" s="7" t="n">
        <v>11559348</v>
      </c>
      <c r="O68" s="18" t="n">
        <v>0.0445</v>
      </c>
      <c r="P68" s="7" t="n">
        <v>12073739</v>
      </c>
      <c r="Q68" s="17" t="n">
        <v>80.2935604100843</v>
      </c>
      <c r="R68" s="17" t="n">
        <v>2.2064395899157</v>
      </c>
      <c r="S68" s="17" t="n">
        <v>0</v>
      </c>
      <c r="T68" s="7" t="n">
        <v>0</v>
      </c>
      <c r="U68" s="7" t="n">
        <v>0</v>
      </c>
      <c r="V68" s="7" t="n">
        <v>0</v>
      </c>
      <c r="W68" s="7" t="n">
        <v>0</v>
      </c>
      <c r="X68" s="7" t="n">
        <v>12073739</v>
      </c>
      <c r="Y68" s="17" t="n">
        <v>80.2935604100843</v>
      </c>
      <c r="AA68" s="7" t="n">
        <v>-331782</v>
      </c>
      <c r="AB68" s="7" t="n">
        <v>-331782</v>
      </c>
      <c r="AC68" s="19" t="n">
        <v>0</v>
      </c>
      <c r="AD68" s="17" t="n">
        <v>-2.2064395899157</v>
      </c>
    </row>
    <row r="69" customFormat="false" ht="14.5" hidden="false" customHeight="false" outlineLevel="0" collapsed="false">
      <c r="A69" s="0" t="n">
        <v>42</v>
      </c>
      <c r="B69" s="0" t="s">
        <v>60</v>
      </c>
      <c r="C69" s="7" t="n">
        <v>3904478200</v>
      </c>
      <c r="D69" s="7" t="n">
        <v>14625709.2875687</v>
      </c>
      <c r="E69" s="7" t="n">
        <v>1184040000</v>
      </c>
      <c r="F69" s="7" t="n">
        <v>16252828.5621848</v>
      </c>
      <c r="G69" s="7" t="n">
        <v>30878538</v>
      </c>
      <c r="H69" s="7" t="n">
        <v>50265336.5173976</v>
      </c>
      <c r="I69" s="17" t="n">
        <v>0.614310778349459</v>
      </c>
      <c r="J69" s="7" t="n">
        <v>41468903</v>
      </c>
      <c r="K69" s="7" t="n">
        <v>30878538</v>
      </c>
      <c r="L69" s="17" t="n">
        <v>61.43</v>
      </c>
      <c r="N69" s="7" t="n">
        <v>27661871</v>
      </c>
      <c r="O69" s="18" t="n">
        <v>0.0504</v>
      </c>
      <c r="P69" s="7" t="n">
        <v>29056029</v>
      </c>
      <c r="Q69" s="17" t="n">
        <v>57.8053008556767</v>
      </c>
      <c r="R69" s="17" t="n">
        <v>3.62469914432331</v>
      </c>
      <c r="S69" s="17" t="n">
        <v>0.01</v>
      </c>
      <c r="T69" s="7" t="n">
        <v>276619</v>
      </c>
      <c r="U69" s="7" t="n">
        <v>0</v>
      </c>
      <c r="V69" s="7" t="n">
        <v>0</v>
      </c>
      <c r="W69" s="7" t="n">
        <v>0</v>
      </c>
      <c r="X69" s="7" t="n">
        <v>29332648</v>
      </c>
      <c r="Y69" s="17" t="n">
        <v>58.3556184684997</v>
      </c>
      <c r="AA69" s="7" t="n">
        <v>-1822509</v>
      </c>
      <c r="AB69" s="7" t="n">
        <v>-1545890</v>
      </c>
      <c r="AC69" s="19" t="n">
        <v>0</v>
      </c>
      <c r="AD69" s="17" t="n">
        <v>-3.07438153150029</v>
      </c>
    </row>
    <row r="70" customFormat="false" ht="14.5" hidden="false" customHeight="false" outlineLevel="0" collapsed="false">
      <c r="A70" s="0" t="n">
        <v>43</v>
      </c>
      <c r="B70" s="0" t="s">
        <v>61</v>
      </c>
      <c r="C70" s="7" t="n">
        <v>523323600</v>
      </c>
      <c r="D70" s="7" t="n">
        <v>1960307.74020556</v>
      </c>
      <c r="E70" s="7" t="n">
        <v>165106000</v>
      </c>
      <c r="F70" s="7" t="n">
        <v>2266341.94164731</v>
      </c>
      <c r="G70" s="7" t="n">
        <v>4226650</v>
      </c>
      <c r="H70" s="7" t="n">
        <v>7722618.25024478</v>
      </c>
      <c r="I70" s="17" t="n">
        <v>0.547307902972678</v>
      </c>
      <c r="J70" s="7" t="n">
        <v>6371160</v>
      </c>
      <c r="K70" s="7" t="n">
        <v>4226650</v>
      </c>
      <c r="L70" s="17" t="n">
        <v>54.73</v>
      </c>
      <c r="N70" s="7" t="n">
        <v>3879027</v>
      </c>
      <c r="O70" s="18" t="n">
        <v>0.0312</v>
      </c>
      <c r="P70" s="7" t="n">
        <v>4000053</v>
      </c>
      <c r="Q70" s="17" t="n">
        <v>51.7965911350495</v>
      </c>
      <c r="R70" s="17" t="n">
        <v>2.93340886495049</v>
      </c>
      <c r="S70" s="17" t="n">
        <v>0.01</v>
      </c>
      <c r="T70" s="7" t="n">
        <v>38790</v>
      </c>
      <c r="U70" s="7" t="n">
        <v>0</v>
      </c>
      <c r="V70" s="7" t="n">
        <v>0</v>
      </c>
      <c r="W70" s="7" t="n">
        <v>0</v>
      </c>
      <c r="X70" s="7" t="n">
        <v>4038843</v>
      </c>
      <c r="Y70" s="17" t="n">
        <v>52.2988819222287</v>
      </c>
      <c r="AA70" s="7" t="n">
        <v>-226597</v>
      </c>
      <c r="AB70" s="7" t="n">
        <v>-187807</v>
      </c>
      <c r="AC70" s="19" t="n">
        <v>0</v>
      </c>
      <c r="AD70" s="17" t="n">
        <v>-2.43111807777128</v>
      </c>
    </row>
    <row r="71" customFormat="false" ht="14.5" hidden="false" customHeight="false" outlineLevel="0" collapsed="false">
      <c r="A71" s="0" t="n">
        <v>44</v>
      </c>
      <c r="B71" s="0" t="s">
        <v>62</v>
      </c>
      <c r="C71" s="7" t="n">
        <v>10593077300</v>
      </c>
      <c r="D71" s="7" t="n">
        <v>39680403.1459422</v>
      </c>
      <c r="E71" s="7" t="n">
        <v>2588984000</v>
      </c>
      <c r="F71" s="7" t="n">
        <v>35537915.1905674</v>
      </c>
      <c r="G71" s="7" t="n">
        <v>75218318</v>
      </c>
      <c r="H71" s="7" t="n">
        <v>337644898.447249</v>
      </c>
      <c r="I71" s="17" t="n">
        <v>0.222773447328574</v>
      </c>
      <c r="J71" s="7" t="n">
        <v>278557041</v>
      </c>
      <c r="K71" s="7" t="n">
        <v>75218318</v>
      </c>
      <c r="L71" s="17" t="n">
        <v>22.28</v>
      </c>
      <c r="N71" s="7" t="n">
        <v>58519115</v>
      </c>
      <c r="O71" s="18" t="n">
        <v>0.0605</v>
      </c>
      <c r="P71" s="7" t="n">
        <v>62059521</v>
      </c>
      <c r="Q71" s="17" t="n">
        <v>18.3801151106969</v>
      </c>
      <c r="R71" s="17" t="n">
        <v>3.89988488930308</v>
      </c>
      <c r="S71" s="17" t="n">
        <v>0.01</v>
      </c>
      <c r="T71" s="7" t="n">
        <v>585191</v>
      </c>
      <c r="U71" s="7" t="n">
        <v>0</v>
      </c>
      <c r="V71" s="7" t="n">
        <v>0</v>
      </c>
      <c r="W71" s="7" t="n">
        <v>0</v>
      </c>
      <c r="X71" s="7" t="n">
        <v>62644712</v>
      </c>
      <c r="Y71" s="17" t="n">
        <v>18.5534306272918</v>
      </c>
      <c r="AA71" s="7" t="n">
        <v>-13158797</v>
      </c>
      <c r="AB71" s="7" t="n">
        <v>-12573606</v>
      </c>
      <c r="AC71" s="19" t="n">
        <v>0</v>
      </c>
      <c r="AD71" s="17" t="n">
        <v>-3.72656937270823</v>
      </c>
    </row>
    <row r="72" customFormat="false" ht="14.5" hidden="false" customHeight="false" outlineLevel="0" collapsed="false">
      <c r="A72" s="0" t="n">
        <v>45</v>
      </c>
      <c r="B72" s="0" t="s">
        <v>63</v>
      </c>
      <c r="C72" s="7" t="n">
        <v>370083900</v>
      </c>
      <c r="D72" s="7" t="n">
        <v>1386290.11513232</v>
      </c>
      <c r="E72" s="7" t="n">
        <v>119304000</v>
      </c>
      <c r="F72" s="7" t="n">
        <v>1637636.78489147</v>
      </c>
      <c r="G72" s="7" t="n">
        <v>3023927</v>
      </c>
      <c r="H72" s="7" t="n">
        <v>6491929.13609383</v>
      </c>
      <c r="I72" s="17" t="n">
        <v>0.465797906386188</v>
      </c>
      <c r="J72" s="7" t="n">
        <v>5355842</v>
      </c>
      <c r="K72" s="7" t="n">
        <v>3023927</v>
      </c>
      <c r="L72" s="17" t="n">
        <v>46.58</v>
      </c>
      <c r="N72" s="7" t="n">
        <v>2685192</v>
      </c>
      <c r="O72" s="18" t="n">
        <v>0.0422</v>
      </c>
      <c r="P72" s="7" t="n">
        <v>2798507</v>
      </c>
      <c r="Q72" s="17" t="n">
        <v>43.1074791688785</v>
      </c>
      <c r="R72" s="17" t="n">
        <v>3.47252083112155</v>
      </c>
      <c r="S72" s="17" t="n">
        <v>0.01</v>
      </c>
      <c r="T72" s="7" t="n">
        <v>26852</v>
      </c>
      <c r="U72" s="7" t="n">
        <v>0</v>
      </c>
      <c r="V72" s="7" t="n">
        <v>0</v>
      </c>
      <c r="W72" s="7" t="n">
        <v>0</v>
      </c>
      <c r="X72" s="7" t="n">
        <v>2825359</v>
      </c>
      <c r="Y72" s="17" t="n">
        <v>43.5211004428802</v>
      </c>
      <c r="AA72" s="7" t="n">
        <v>-225420</v>
      </c>
      <c r="AB72" s="7" t="n">
        <v>-198568</v>
      </c>
      <c r="AC72" s="19" t="n">
        <v>0</v>
      </c>
      <c r="AD72" s="17" t="n">
        <v>-3.05889955711983</v>
      </c>
    </row>
    <row r="73" customFormat="false" ht="14.5" hidden="false" customHeight="false" outlineLevel="0" collapsed="false">
      <c r="A73" s="0" t="n">
        <v>46</v>
      </c>
      <c r="B73" s="0" t="s">
        <v>64</v>
      </c>
      <c r="C73" s="7" t="n">
        <v>29895594800</v>
      </c>
      <c r="D73" s="7" t="n">
        <v>111985329.697512</v>
      </c>
      <c r="E73" s="7" t="n">
        <v>8103015000</v>
      </c>
      <c r="F73" s="7" t="n">
        <v>111226743.717959</v>
      </c>
      <c r="G73" s="7" t="n">
        <v>223212073</v>
      </c>
      <c r="H73" s="7" t="n">
        <v>91993751.55796</v>
      </c>
      <c r="I73" s="17" t="n">
        <v>2.42638297949363</v>
      </c>
      <c r="J73" s="7" t="n">
        <v>75894845</v>
      </c>
      <c r="K73" s="7" t="n">
        <v>75894845</v>
      </c>
      <c r="L73" s="17" t="n">
        <v>82.5</v>
      </c>
      <c r="N73" s="7" t="n">
        <v>73750578</v>
      </c>
      <c r="O73" s="18" t="n">
        <v>0.0369</v>
      </c>
      <c r="P73" s="7" t="n">
        <v>76471974</v>
      </c>
      <c r="Q73" s="17" t="n">
        <v>83.1273567007639</v>
      </c>
      <c r="R73" s="17" t="n">
        <v>0</v>
      </c>
      <c r="S73" s="17" t="n">
        <v>0</v>
      </c>
      <c r="T73" s="7" t="n">
        <v>0</v>
      </c>
      <c r="U73" s="7" t="n">
        <v>577129</v>
      </c>
      <c r="V73" s="7" t="n">
        <v>577129</v>
      </c>
      <c r="W73" s="7" t="n">
        <v>0</v>
      </c>
      <c r="X73" s="7" t="n">
        <v>75894845</v>
      </c>
      <c r="Y73" s="17" t="n">
        <v>82.4999999616093</v>
      </c>
      <c r="AA73" s="7" t="n">
        <v>0</v>
      </c>
      <c r="AB73" s="7" t="n">
        <v>0</v>
      </c>
      <c r="AC73" s="19" t="n">
        <v>0</v>
      </c>
      <c r="AD73" s="17" t="n">
        <v>-3.83906524348276E-008</v>
      </c>
    </row>
    <row r="74" customFormat="false" ht="14.5" hidden="false" customHeight="false" outlineLevel="0" collapsed="false">
      <c r="A74" s="0" t="n">
        <v>47</v>
      </c>
      <c r="B74" s="0" t="s">
        <v>65</v>
      </c>
      <c r="C74" s="7" t="n">
        <v>270428900</v>
      </c>
      <c r="D74" s="7" t="n">
        <v>1012994.38023677</v>
      </c>
      <c r="E74" s="7" t="n">
        <v>45980212</v>
      </c>
      <c r="F74" s="7" t="n">
        <v>631151.399352143</v>
      </c>
      <c r="G74" s="7" t="n">
        <v>1644146</v>
      </c>
      <c r="H74" s="7" t="n">
        <v>2984635.54886524</v>
      </c>
      <c r="I74" s="17" t="n">
        <v>0.550869938081755</v>
      </c>
      <c r="J74" s="7" t="n">
        <v>2462324</v>
      </c>
      <c r="K74" s="7" t="n">
        <v>1644146</v>
      </c>
      <c r="L74" s="17" t="n">
        <v>55.09</v>
      </c>
      <c r="N74" s="7" t="n">
        <v>1513778</v>
      </c>
      <c r="O74" s="18" t="n">
        <v>0.0368</v>
      </c>
      <c r="P74" s="7" t="n">
        <v>1569485</v>
      </c>
      <c r="Q74" s="17" t="n">
        <v>52.5854823580292</v>
      </c>
      <c r="R74" s="17" t="n">
        <v>2.50451764197078</v>
      </c>
      <c r="S74" s="17" t="n">
        <v>0.01</v>
      </c>
      <c r="T74" s="7" t="n">
        <v>15138</v>
      </c>
      <c r="U74" s="7" t="n">
        <v>0</v>
      </c>
      <c r="V74" s="7" t="n">
        <v>0</v>
      </c>
      <c r="W74" s="7" t="n">
        <v>0</v>
      </c>
      <c r="X74" s="7" t="n">
        <v>1584623</v>
      </c>
      <c r="Y74" s="17" t="n">
        <v>53.092679962298</v>
      </c>
      <c r="AA74" s="7" t="n">
        <v>-74661</v>
      </c>
      <c r="AB74" s="7" t="n">
        <v>-59523</v>
      </c>
      <c r="AC74" s="19" t="n">
        <v>0</v>
      </c>
      <c r="AD74" s="17" t="n">
        <v>-1.99732003770196</v>
      </c>
    </row>
    <row r="75" customFormat="false" ht="14.5" hidden="false" customHeight="false" outlineLevel="0" collapsed="false">
      <c r="A75" s="0" t="n">
        <v>48</v>
      </c>
      <c r="B75" s="0" t="s">
        <v>66</v>
      </c>
      <c r="C75" s="7" t="n">
        <v>9008541100</v>
      </c>
      <c r="D75" s="7" t="n">
        <v>33744919.6754932</v>
      </c>
      <c r="E75" s="7" t="n">
        <v>1715507000</v>
      </c>
      <c r="F75" s="7" t="n">
        <v>23548056.795571</v>
      </c>
      <c r="G75" s="7" t="n">
        <v>57292976</v>
      </c>
      <c r="H75" s="7" t="n">
        <v>51365007.5091684</v>
      </c>
      <c r="I75" s="17" t="n">
        <v>1.11540869510772</v>
      </c>
      <c r="J75" s="7" t="n">
        <v>42376131</v>
      </c>
      <c r="K75" s="7" t="n">
        <v>42376131</v>
      </c>
      <c r="L75" s="17" t="n">
        <v>82.5</v>
      </c>
      <c r="N75" s="7" t="n">
        <v>38789889</v>
      </c>
      <c r="O75" s="18" t="n">
        <v>0.0448</v>
      </c>
      <c r="P75" s="7" t="n">
        <v>40527676</v>
      </c>
      <c r="Q75" s="17" t="n">
        <v>78.9013337392504</v>
      </c>
      <c r="R75" s="17" t="n">
        <v>3.59866626074961</v>
      </c>
      <c r="S75" s="17" t="n">
        <v>0.01</v>
      </c>
      <c r="T75" s="7" t="n">
        <v>387899</v>
      </c>
      <c r="U75" s="7" t="n">
        <v>0</v>
      </c>
      <c r="V75" s="7" t="n">
        <v>0</v>
      </c>
      <c r="W75" s="7" t="n">
        <v>0</v>
      </c>
      <c r="X75" s="7" t="n">
        <v>40915575</v>
      </c>
      <c r="Y75" s="17" t="n">
        <v>79.6565151727015</v>
      </c>
      <c r="AA75" s="7" t="n">
        <v>-1848455</v>
      </c>
      <c r="AB75" s="7" t="n">
        <v>-1460556</v>
      </c>
      <c r="AC75" s="19" t="n">
        <v>0</v>
      </c>
      <c r="AD75" s="17" t="n">
        <v>-2.84348482729852</v>
      </c>
    </row>
    <row r="76" customFormat="false" ht="14.5" hidden="false" customHeight="false" outlineLevel="0" collapsed="false">
      <c r="A76" s="0" t="n">
        <v>49</v>
      </c>
      <c r="B76" s="0" t="s">
        <v>67</v>
      </c>
      <c r="C76" s="7" t="n">
        <v>70337058800</v>
      </c>
      <c r="D76" s="7" t="n">
        <v>263474226.63326</v>
      </c>
      <c r="E76" s="7" t="n">
        <v>11053450000</v>
      </c>
      <c r="F76" s="7" t="n">
        <v>151726147.65606</v>
      </c>
      <c r="G76" s="7" t="n">
        <v>415200374</v>
      </c>
      <c r="H76" s="7" t="n">
        <v>118963463.14608</v>
      </c>
      <c r="I76" s="17" t="n">
        <v>3.49015036230207</v>
      </c>
      <c r="J76" s="7" t="n">
        <v>98144857</v>
      </c>
      <c r="K76" s="7" t="n">
        <v>98144857</v>
      </c>
      <c r="L76" s="17" t="n">
        <v>82.5</v>
      </c>
      <c r="N76" s="7" t="n">
        <v>93004291</v>
      </c>
      <c r="O76" s="18" t="n">
        <v>0.0687</v>
      </c>
      <c r="P76" s="7" t="n">
        <v>99393686</v>
      </c>
      <c r="Q76" s="17" t="n">
        <v>83.5497583640033</v>
      </c>
      <c r="R76" s="17" t="n">
        <v>0</v>
      </c>
      <c r="S76" s="17" t="n">
        <v>0</v>
      </c>
      <c r="T76" s="7" t="n">
        <v>0</v>
      </c>
      <c r="U76" s="7" t="n">
        <v>1248829</v>
      </c>
      <c r="V76" s="7" t="n">
        <v>1248829</v>
      </c>
      <c r="W76" s="7" t="n">
        <v>0</v>
      </c>
      <c r="X76" s="7" t="n">
        <v>98144857</v>
      </c>
      <c r="Y76" s="17" t="n">
        <v>82.4999999197098</v>
      </c>
      <c r="AA76" s="7" t="n">
        <v>0</v>
      </c>
      <c r="AB76" s="7" t="n">
        <v>0</v>
      </c>
      <c r="AC76" s="19" t="n">
        <v>0</v>
      </c>
      <c r="AD76" s="17" t="n">
        <v>-8.02902064833688E-008</v>
      </c>
    </row>
    <row r="77" customFormat="false" ht="14.5" hidden="false" customHeight="false" outlineLevel="0" collapsed="false">
      <c r="A77" s="0" t="n">
        <v>50</v>
      </c>
      <c r="B77" s="0" t="s">
        <v>68</v>
      </c>
      <c r="C77" s="7" t="n">
        <v>6376735000</v>
      </c>
      <c r="D77" s="7" t="n">
        <v>23886488.1647602</v>
      </c>
      <c r="E77" s="7" t="n">
        <v>1924272000</v>
      </c>
      <c r="F77" s="7" t="n">
        <v>26413687.817145</v>
      </c>
      <c r="G77" s="7" t="n">
        <v>50300176</v>
      </c>
      <c r="H77" s="7" t="n">
        <v>46822040.9418559</v>
      </c>
      <c r="I77" s="17" t="n">
        <v>1.07428414029331</v>
      </c>
      <c r="J77" s="7" t="n">
        <v>38628184</v>
      </c>
      <c r="K77" s="7" t="n">
        <v>38628184</v>
      </c>
      <c r="L77" s="17" t="n">
        <v>82.5</v>
      </c>
      <c r="N77" s="7" t="n">
        <v>36271351</v>
      </c>
      <c r="O77" s="18" t="n">
        <v>0.0496</v>
      </c>
      <c r="P77" s="7" t="n">
        <v>38070410</v>
      </c>
      <c r="Q77" s="17" t="n">
        <v>81.3087367278078</v>
      </c>
      <c r="R77" s="17" t="n">
        <v>1.19126327219216</v>
      </c>
      <c r="S77" s="17" t="n">
        <v>0</v>
      </c>
      <c r="T77" s="7" t="n">
        <v>0</v>
      </c>
      <c r="U77" s="7" t="n">
        <v>0</v>
      </c>
      <c r="V77" s="7" t="n">
        <v>0</v>
      </c>
      <c r="W77" s="7" t="n">
        <v>0</v>
      </c>
      <c r="X77" s="7" t="n">
        <v>38070410</v>
      </c>
      <c r="Y77" s="17" t="n">
        <v>81.3087367278078</v>
      </c>
      <c r="AA77" s="7" t="n">
        <v>-557774</v>
      </c>
      <c r="AB77" s="7" t="n">
        <v>-557774</v>
      </c>
      <c r="AC77" s="19" t="n">
        <v>0</v>
      </c>
      <c r="AD77" s="17" t="n">
        <v>-1.19126327219216</v>
      </c>
    </row>
    <row r="78" customFormat="false" ht="14.5" hidden="false" customHeight="false" outlineLevel="0" collapsed="false">
      <c r="A78" s="0" t="n">
        <v>51</v>
      </c>
      <c r="B78" s="0" t="s">
        <v>69</v>
      </c>
      <c r="C78" s="7" t="n">
        <v>1841728700</v>
      </c>
      <c r="D78" s="7" t="n">
        <v>6898895.87622023</v>
      </c>
      <c r="E78" s="7" t="n">
        <v>1066804000</v>
      </c>
      <c r="F78" s="7" t="n">
        <v>14643578.3600664</v>
      </c>
      <c r="G78" s="7" t="n">
        <v>21542474</v>
      </c>
      <c r="H78" s="7" t="n">
        <v>11040307.6589685</v>
      </c>
      <c r="I78" s="17" t="n">
        <v>1.9512566737667</v>
      </c>
      <c r="J78" s="7" t="n">
        <v>9108254</v>
      </c>
      <c r="K78" s="7" t="n">
        <v>9108254</v>
      </c>
      <c r="L78" s="17" t="n">
        <v>82.5</v>
      </c>
      <c r="N78" s="7" t="n">
        <v>9058143</v>
      </c>
      <c r="O78" s="18" t="n">
        <v>0.0356</v>
      </c>
      <c r="P78" s="7" t="n">
        <v>9380613</v>
      </c>
      <c r="Q78" s="17" t="n">
        <v>84.9669528220049</v>
      </c>
      <c r="R78" s="17" t="n">
        <v>0</v>
      </c>
      <c r="S78" s="17" t="n">
        <v>0</v>
      </c>
      <c r="T78" s="7" t="n">
        <v>0</v>
      </c>
      <c r="U78" s="7" t="n">
        <v>272359</v>
      </c>
      <c r="V78" s="7" t="n">
        <v>272359</v>
      </c>
      <c r="W78" s="7" t="n">
        <v>0</v>
      </c>
      <c r="X78" s="7" t="n">
        <v>9108254</v>
      </c>
      <c r="Y78" s="17" t="n">
        <v>82.5000016426259</v>
      </c>
      <c r="AA78" s="7" t="n">
        <v>0</v>
      </c>
      <c r="AB78" s="7" t="n">
        <v>0</v>
      </c>
      <c r="AC78" s="19" t="n">
        <v>0</v>
      </c>
      <c r="AD78" s="17" t="n">
        <v>1.64262586110908E-006</v>
      </c>
    </row>
    <row r="79" customFormat="false" ht="14.5" hidden="false" customHeight="false" outlineLevel="0" collapsed="false">
      <c r="A79" s="0" t="n">
        <v>52</v>
      </c>
      <c r="B79" s="0" t="s">
        <v>70</v>
      </c>
      <c r="C79" s="7" t="n">
        <v>1736816700</v>
      </c>
      <c r="D79" s="7" t="n">
        <v>6505908.04681516</v>
      </c>
      <c r="E79" s="7" t="n">
        <v>443993000</v>
      </c>
      <c r="F79" s="7" t="n">
        <v>6094508.72589617</v>
      </c>
      <c r="G79" s="7" t="n">
        <v>12600417</v>
      </c>
      <c r="H79" s="7" t="n">
        <v>22497080.0855675</v>
      </c>
      <c r="I79" s="17" t="n">
        <v>0.560091218597009</v>
      </c>
      <c r="J79" s="7" t="n">
        <v>18560091</v>
      </c>
      <c r="K79" s="7" t="n">
        <v>12600417</v>
      </c>
      <c r="L79" s="17" t="n">
        <v>56.01</v>
      </c>
      <c r="N79" s="7" t="n">
        <v>11709088</v>
      </c>
      <c r="O79" s="18" t="n">
        <v>0.0364</v>
      </c>
      <c r="P79" s="7" t="n">
        <v>12135299</v>
      </c>
      <c r="Q79" s="17" t="n">
        <v>53.9416624461641</v>
      </c>
      <c r="R79" s="17" t="n">
        <v>2.06833755383595</v>
      </c>
      <c r="S79" s="17" t="n">
        <v>0</v>
      </c>
      <c r="T79" s="7" t="n">
        <v>0</v>
      </c>
      <c r="U79" s="7" t="n">
        <v>0</v>
      </c>
      <c r="V79" s="7" t="n">
        <v>0</v>
      </c>
      <c r="W79" s="7" t="n">
        <v>0</v>
      </c>
      <c r="X79" s="7" t="n">
        <v>12135299</v>
      </c>
      <c r="Y79" s="17" t="n">
        <v>53.9416624461641</v>
      </c>
      <c r="AA79" s="7" t="n">
        <v>-465118</v>
      </c>
      <c r="AB79" s="7" t="n">
        <v>-465118</v>
      </c>
      <c r="AC79" s="19" t="n">
        <v>0</v>
      </c>
      <c r="AD79" s="17" t="n">
        <v>-2.06833755383595</v>
      </c>
    </row>
    <row r="80" customFormat="false" ht="14.5" hidden="false" customHeight="false" outlineLevel="0" collapsed="false">
      <c r="A80" s="0" t="n">
        <v>53</v>
      </c>
      <c r="B80" s="0" t="s">
        <v>71</v>
      </c>
      <c r="C80" s="7" t="n">
        <v>155406800</v>
      </c>
      <c r="D80" s="7" t="n">
        <v>582135.323002015</v>
      </c>
      <c r="E80" s="7" t="n">
        <v>34318000</v>
      </c>
      <c r="F80" s="7" t="n">
        <v>471069.026888498</v>
      </c>
      <c r="G80" s="7" t="n">
        <v>1053204</v>
      </c>
      <c r="H80" s="7" t="n">
        <v>1839295.64099676</v>
      </c>
      <c r="I80" s="17" t="n">
        <v>0.572612676572888</v>
      </c>
      <c r="J80" s="7" t="n">
        <v>1517419</v>
      </c>
      <c r="K80" s="7" t="n">
        <v>1053204</v>
      </c>
      <c r="L80" s="17" t="n">
        <v>57.26</v>
      </c>
      <c r="N80" s="7" t="n">
        <v>969108</v>
      </c>
      <c r="O80" s="18" t="n">
        <v>0.0557</v>
      </c>
      <c r="P80" s="7" t="n">
        <v>1023087</v>
      </c>
      <c r="Q80" s="17" t="n">
        <v>55.6238473683091</v>
      </c>
      <c r="R80" s="17" t="n">
        <v>1.63615263169093</v>
      </c>
      <c r="S80" s="17" t="n">
        <v>0</v>
      </c>
      <c r="T80" s="7" t="n">
        <v>0</v>
      </c>
      <c r="U80" s="7" t="n">
        <v>0</v>
      </c>
      <c r="V80" s="7" t="n">
        <v>0</v>
      </c>
      <c r="W80" s="7" t="n">
        <v>0</v>
      </c>
      <c r="X80" s="7" t="n">
        <v>1023087</v>
      </c>
      <c r="Y80" s="17" t="n">
        <v>55.6238473683091</v>
      </c>
      <c r="AA80" s="7" t="n">
        <v>-30117</v>
      </c>
      <c r="AB80" s="7" t="n">
        <v>-30117</v>
      </c>
      <c r="AC80" s="19" t="n">
        <v>0</v>
      </c>
      <c r="AD80" s="17" t="n">
        <v>-1.63615263169093</v>
      </c>
    </row>
    <row r="81" customFormat="false" ht="14.5" hidden="false" customHeight="false" outlineLevel="0" collapsed="false">
      <c r="A81" s="0" t="n">
        <v>54</v>
      </c>
      <c r="B81" s="0" t="s">
        <v>72</v>
      </c>
      <c r="C81" s="7" t="n">
        <v>2225215400</v>
      </c>
      <c r="D81" s="7" t="n">
        <v>8335391.28035619</v>
      </c>
      <c r="E81" s="7" t="n">
        <v>625937000</v>
      </c>
      <c r="F81" s="7" t="n">
        <v>8591978.9464277</v>
      </c>
      <c r="G81" s="7" t="n">
        <v>16927370</v>
      </c>
      <c r="H81" s="7" t="n">
        <v>28934620.7459885</v>
      </c>
      <c r="I81" s="17" t="n">
        <v>0.585021319221777</v>
      </c>
      <c r="J81" s="7" t="n">
        <v>23871062</v>
      </c>
      <c r="K81" s="7" t="n">
        <v>16927370</v>
      </c>
      <c r="L81" s="17" t="n">
        <v>58.5</v>
      </c>
      <c r="N81" s="7" t="n">
        <v>14999738</v>
      </c>
      <c r="O81" s="18" t="n">
        <v>0.0717</v>
      </c>
      <c r="P81" s="7" t="n">
        <v>16075219</v>
      </c>
      <c r="Q81" s="17" t="n">
        <v>55.5570406162267</v>
      </c>
      <c r="R81" s="17" t="n">
        <v>2.94295938377326</v>
      </c>
      <c r="S81" s="17" t="n">
        <v>0.01</v>
      </c>
      <c r="T81" s="7" t="n">
        <v>149997</v>
      </c>
      <c r="U81" s="7" t="n">
        <v>0</v>
      </c>
      <c r="V81" s="7" t="n">
        <v>0</v>
      </c>
      <c r="W81" s="7" t="n">
        <v>0</v>
      </c>
      <c r="X81" s="7" t="n">
        <v>16225216</v>
      </c>
      <c r="Y81" s="17" t="n">
        <v>56.0754403606602</v>
      </c>
      <c r="AA81" s="7" t="n">
        <v>-852151</v>
      </c>
      <c r="AB81" s="7" t="n">
        <v>-702154</v>
      </c>
      <c r="AC81" s="19" t="n">
        <v>0</v>
      </c>
      <c r="AD81" s="17" t="n">
        <v>-2.42455963933979</v>
      </c>
    </row>
    <row r="82" customFormat="false" ht="14.5" hidden="false" customHeight="false" outlineLevel="0" collapsed="false">
      <c r="A82" s="0" t="n">
        <v>55</v>
      </c>
      <c r="B82" s="0" t="s">
        <v>73</v>
      </c>
      <c r="C82" s="7" t="n">
        <v>8768778800</v>
      </c>
      <c r="D82" s="7" t="n">
        <v>32846798.7184037</v>
      </c>
      <c r="E82" s="7" t="n">
        <v>641046000</v>
      </c>
      <c r="F82" s="7" t="n">
        <v>8799373.95567236</v>
      </c>
      <c r="G82" s="7" t="n">
        <v>41646173</v>
      </c>
      <c r="H82" s="7" t="n">
        <v>5863011.47551904</v>
      </c>
      <c r="I82" s="17" t="n">
        <v>7.10320509756688</v>
      </c>
      <c r="J82" s="7" t="n">
        <v>4836984</v>
      </c>
      <c r="K82" s="7" t="n">
        <v>4836984</v>
      </c>
      <c r="L82" s="17" t="n">
        <v>82.5</v>
      </c>
      <c r="N82" s="7" t="n">
        <v>4800170</v>
      </c>
      <c r="O82" s="18" t="n">
        <v>0.0737</v>
      </c>
      <c r="P82" s="7" t="n">
        <v>5153943</v>
      </c>
      <c r="Q82" s="17" t="n">
        <v>87.9060704813601</v>
      </c>
      <c r="R82" s="17" t="n">
        <v>0</v>
      </c>
      <c r="S82" s="17" t="n">
        <v>0</v>
      </c>
      <c r="T82" s="7" t="n">
        <v>0</v>
      </c>
      <c r="U82" s="7" t="n">
        <v>316959</v>
      </c>
      <c r="V82" s="7" t="n">
        <v>316959</v>
      </c>
      <c r="W82" s="7" t="n">
        <v>0</v>
      </c>
      <c r="X82" s="7" t="n">
        <v>4836984</v>
      </c>
      <c r="Y82" s="17" t="n">
        <v>82.4999920296385</v>
      </c>
      <c r="AA82" s="7" t="n">
        <v>0</v>
      </c>
      <c r="AB82" s="7" t="n">
        <v>0</v>
      </c>
      <c r="AC82" s="19" t="n">
        <v>0</v>
      </c>
      <c r="AD82" s="17" t="n">
        <v>-7.97036150856911E-006</v>
      </c>
    </row>
    <row r="83" customFormat="false" ht="14.5" hidden="false" customHeight="false" outlineLevel="0" collapsed="false">
      <c r="A83" s="0" t="n">
        <v>56</v>
      </c>
      <c r="B83" s="0" t="s">
        <v>74</v>
      </c>
      <c r="C83" s="7" t="n">
        <v>7194279300</v>
      </c>
      <c r="D83" s="7" t="n">
        <v>26948911.5281456</v>
      </c>
      <c r="E83" s="7" t="n">
        <v>2403772000</v>
      </c>
      <c r="F83" s="7" t="n">
        <v>32995586.4823655</v>
      </c>
      <c r="G83" s="7" t="n">
        <v>59944498</v>
      </c>
      <c r="H83" s="7" t="n">
        <v>71380151.427392</v>
      </c>
      <c r="I83" s="17" t="n">
        <v>0.839792250384557</v>
      </c>
      <c r="J83" s="7" t="n">
        <v>58888625</v>
      </c>
      <c r="K83" s="7" t="n">
        <v>58888625</v>
      </c>
      <c r="L83" s="17" t="n">
        <v>82.5</v>
      </c>
      <c r="N83" s="7" t="n">
        <v>53028118</v>
      </c>
      <c r="O83" s="18" t="n">
        <v>0.0458</v>
      </c>
      <c r="P83" s="7" t="n">
        <v>55456806</v>
      </c>
      <c r="Q83" s="17" t="n">
        <v>77.6921943860132</v>
      </c>
      <c r="R83" s="17" t="n">
        <v>4.8078056139868</v>
      </c>
      <c r="S83" s="17" t="n">
        <v>0.01</v>
      </c>
      <c r="T83" s="7" t="n">
        <v>530281</v>
      </c>
      <c r="U83" s="7" t="n">
        <v>0</v>
      </c>
      <c r="V83" s="7" t="n">
        <v>0</v>
      </c>
      <c r="W83" s="7" t="n">
        <v>0</v>
      </c>
      <c r="X83" s="7" t="n">
        <v>55987087</v>
      </c>
      <c r="Y83" s="17" t="n">
        <v>78.4350913810405</v>
      </c>
      <c r="AA83" s="7" t="n">
        <v>-3431819</v>
      </c>
      <c r="AB83" s="7" t="n">
        <v>-2901538</v>
      </c>
      <c r="AC83" s="19" t="n">
        <v>0</v>
      </c>
      <c r="AD83" s="17" t="n">
        <v>-4.06490861895954</v>
      </c>
    </row>
    <row r="84" customFormat="false" ht="14.5" hidden="false" customHeight="false" outlineLevel="0" collapsed="false">
      <c r="A84" s="0" t="n">
        <v>57</v>
      </c>
      <c r="B84" s="0" t="s">
        <v>75</v>
      </c>
      <c r="C84" s="7" t="n">
        <v>5133648900</v>
      </c>
      <c r="D84" s="7" t="n">
        <v>19230036.0124553</v>
      </c>
      <c r="E84" s="7" t="n">
        <v>954502000</v>
      </c>
      <c r="F84" s="7" t="n">
        <v>13102055.1402507</v>
      </c>
      <c r="G84" s="7" t="n">
        <v>32332091</v>
      </c>
      <c r="H84" s="7" t="n">
        <v>152909880.139961</v>
      </c>
      <c r="I84" s="17" t="n">
        <v>0.211445401503198</v>
      </c>
      <c r="J84" s="7" t="n">
        <v>126150651</v>
      </c>
      <c r="K84" s="7" t="n">
        <v>32332091</v>
      </c>
      <c r="L84" s="17" t="n">
        <v>21.14</v>
      </c>
      <c r="N84" s="7" t="n">
        <v>22930216</v>
      </c>
      <c r="O84" s="18" t="n">
        <v>0.0669</v>
      </c>
      <c r="P84" s="7" t="n">
        <v>24464247</v>
      </c>
      <c r="Q84" s="17" t="n">
        <v>15.9991277068607</v>
      </c>
      <c r="R84" s="17" t="n">
        <v>5.14087229313932</v>
      </c>
      <c r="S84" s="17" t="n">
        <v>0.01</v>
      </c>
      <c r="T84" s="7" t="n">
        <v>229302</v>
      </c>
      <c r="U84" s="7" t="n">
        <v>0</v>
      </c>
      <c r="V84" s="7" t="n">
        <v>0</v>
      </c>
      <c r="W84" s="7" t="n">
        <v>0</v>
      </c>
      <c r="X84" s="7" t="n">
        <v>24693549</v>
      </c>
      <c r="Y84" s="17" t="n">
        <v>16.1490866237012</v>
      </c>
      <c r="AA84" s="7" t="n">
        <v>-7867844</v>
      </c>
      <c r="AB84" s="7" t="n">
        <v>-7638542</v>
      </c>
      <c r="AC84" s="19" t="n">
        <v>0</v>
      </c>
      <c r="AD84" s="17" t="n">
        <v>-4.99091337629882</v>
      </c>
    </row>
    <row r="85" customFormat="false" ht="14.5" hidden="false" customHeight="false" outlineLevel="0" collapsed="false">
      <c r="A85" s="0" t="n">
        <v>58</v>
      </c>
      <c r="B85" s="0" t="s">
        <v>76</v>
      </c>
      <c r="C85" s="7" t="n">
        <v>380218700</v>
      </c>
      <c r="D85" s="7" t="n">
        <v>1424253.86621375</v>
      </c>
      <c r="E85" s="7" t="n">
        <v>116368000</v>
      </c>
      <c r="F85" s="7" t="n">
        <v>1597335.52424269</v>
      </c>
      <c r="G85" s="7" t="n">
        <v>3021589</v>
      </c>
      <c r="H85" s="7" t="n">
        <v>5704907.38006787</v>
      </c>
      <c r="I85" s="17" t="n">
        <v>0.529647336704711</v>
      </c>
      <c r="J85" s="7" t="n">
        <v>4706549</v>
      </c>
      <c r="K85" s="7" t="n">
        <v>3021589</v>
      </c>
      <c r="L85" s="17" t="n">
        <v>52.96</v>
      </c>
      <c r="N85" s="7" t="n">
        <v>2769784</v>
      </c>
      <c r="O85" s="18" t="n">
        <v>0.0245</v>
      </c>
      <c r="P85" s="7" t="n">
        <v>2837644</v>
      </c>
      <c r="Q85" s="17" t="n">
        <v>49.740404373861</v>
      </c>
      <c r="R85" s="17" t="n">
        <v>3.219595626139</v>
      </c>
      <c r="S85" s="17" t="n">
        <v>0.01</v>
      </c>
      <c r="T85" s="7" t="n">
        <v>27698</v>
      </c>
      <c r="U85" s="7" t="n">
        <v>0</v>
      </c>
      <c r="V85" s="7" t="n">
        <v>0</v>
      </c>
      <c r="W85" s="7" t="n">
        <v>0</v>
      </c>
      <c r="X85" s="7" t="n">
        <v>2865342</v>
      </c>
      <c r="Y85" s="17" t="n">
        <v>50.2259161999911</v>
      </c>
      <c r="AA85" s="7" t="n">
        <v>-183945</v>
      </c>
      <c r="AB85" s="7" t="n">
        <v>-156247</v>
      </c>
      <c r="AC85" s="19" t="n">
        <v>0</v>
      </c>
      <c r="AD85" s="17" t="n">
        <v>-2.73408380000887</v>
      </c>
    </row>
    <row r="86" customFormat="false" ht="14.5" hidden="false" customHeight="false" outlineLevel="0" collapsed="false">
      <c r="A86" s="0" t="n">
        <v>59</v>
      </c>
      <c r="B86" s="0" t="s">
        <v>77</v>
      </c>
      <c r="C86" s="7" t="n">
        <v>150115400</v>
      </c>
      <c r="D86" s="7" t="n">
        <v>562314.37019858</v>
      </c>
      <c r="E86" s="7" t="n">
        <v>37246000</v>
      </c>
      <c r="F86" s="7" t="n">
        <v>511260.474837957</v>
      </c>
      <c r="G86" s="7" t="n">
        <v>1073575</v>
      </c>
      <c r="H86" s="7" t="n">
        <v>1985247.31863693</v>
      </c>
      <c r="I86" s="17" t="n">
        <v>0.540776451337618</v>
      </c>
      <c r="J86" s="7" t="n">
        <v>1637829</v>
      </c>
      <c r="K86" s="7" t="n">
        <v>1073575</v>
      </c>
      <c r="L86" s="17" t="n">
        <v>54.08</v>
      </c>
      <c r="N86" s="7" t="n">
        <v>965457</v>
      </c>
      <c r="O86" s="18" t="n">
        <v>0.0304</v>
      </c>
      <c r="P86" s="7" t="n">
        <v>994807</v>
      </c>
      <c r="Q86" s="17" t="n">
        <v>50.1099782712733</v>
      </c>
      <c r="R86" s="17" t="n">
        <v>3.97002172872671</v>
      </c>
      <c r="S86" s="17" t="n">
        <v>0.01</v>
      </c>
      <c r="T86" s="7" t="n">
        <v>9655</v>
      </c>
      <c r="U86" s="7" t="n">
        <v>0</v>
      </c>
      <c r="V86" s="7" t="n">
        <v>0</v>
      </c>
      <c r="W86" s="7" t="n">
        <v>0</v>
      </c>
      <c r="X86" s="7" t="n">
        <v>1004462</v>
      </c>
      <c r="Y86" s="17" t="n">
        <v>50.5963156615501</v>
      </c>
      <c r="AA86" s="7" t="n">
        <v>-78768</v>
      </c>
      <c r="AB86" s="7" t="n">
        <v>-69113</v>
      </c>
      <c r="AC86" s="19" t="n">
        <v>0</v>
      </c>
      <c r="AD86" s="17" t="n">
        <v>-3.48368433844986</v>
      </c>
    </row>
    <row r="87" customFormat="false" ht="14.5" hidden="false" customHeight="false" outlineLevel="0" collapsed="false">
      <c r="A87" s="0" t="n">
        <v>60</v>
      </c>
      <c r="B87" s="0" t="s">
        <v>78</v>
      </c>
      <c r="C87" s="7" t="n">
        <v>190606900</v>
      </c>
      <c r="D87" s="7" t="n">
        <v>713990.696017889</v>
      </c>
      <c r="E87" s="7" t="n">
        <v>29463000</v>
      </c>
      <c r="F87" s="7" t="n">
        <v>404426.444991428</v>
      </c>
      <c r="G87" s="7" t="n">
        <v>1118417</v>
      </c>
      <c r="H87" s="7" t="n">
        <v>1426432.42837424</v>
      </c>
      <c r="I87" s="17" t="n">
        <v>0.784065881953276</v>
      </c>
      <c r="J87" s="7" t="n">
        <v>1176807</v>
      </c>
      <c r="K87" s="7" t="n">
        <v>1118417</v>
      </c>
      <c r="L87" s="17" t="n">
        <v>78.41</v>
      </c>
      <c r="N87" s="7" t="n">
        <v>1043047</v>
      </c>
      <c r="O87" s="18" t="n">
        <v>0.0378</v>
      </c>
      <c r="P87" s="7" t="n">
        <v>1082474</v>
      </c>
      <c r="Q87" s="17" t="n">
        <v>75.8868053240867</v>
      </c>
      <c r="R87" s="17" t="n">
        <v>2.52319467591334</v>
      </c>
      <c r="S87" s="17" t="n">
        <v>0.01</v>
      </c>
      <c r="T87" s="7" t="n">
        <v>10430</v>
      </c>
      <c r="U87" s="7" t="n">
        <v>0</v>
      </c>
      <c r="V87" s="7" t="n">
        <v>0</v>
      </c>
      <c r="W87" s="7" t="n">
        <v>0</v>
      </c>
      <c r="X87" s="7" t="n">
        <v>1092904</v>
      </c>
      <c r="Y87" s="17" t="n">
        <v>76.6180001421887</v>
      </c>
      <c r="AA87" s="7" t="n">
        <v>-35943</v>
      </c>
      <c r="AB87" s="7" t="n">
        <v>-25513</v>
      </c>
      <c r="AC87" s="19" t="n">
        <v>0</v>
      </c>
      <c r="AD87" s="17" t="n">
        <v>-1.79199985781128</v>
      </c>
    </row>
    <row r="88" customFormat="false" ht="14.5" hidden="false" customHeight="false" outlineLevel="0" collapsed="false">
      <c r="A88" s="0" t="n">
        <v>61</v>
      </c>
      <c r="B88" s="0" t="s">
        <v>79</v>
      </c>
      <c r="C88" s="7" t="n">
        <v>4667842700</v>
      </c>
      <c r="D88" s="7" t="n">
        <v>17485181.5872092</v>
      </c>
      <c r="E88" s="7" t="n">
        <v>1348503000</v>
      </c>
      <c r="F88" s="7" t="n">
        <v>18510344.3081246</v>
      </c>
      <c r="G88" s="7" t="n">
        <v>35995526</v>
      </c>
      <c r="H88" s="7" t="n">
        <v>129158251.12</v>
      </c>
      <c r="I88" s="17" t="n">
        <v>0.278693197591819</v>
      </c>
      <c r="J88" s="7" t="n">
        <v>106555557</v>
      </c>
      <c r="K88" s="7" t="n">
        <v>35995526</v>
      </c>
      <c r="L88" s="17" t="n">
        <v>27.87</v>
      </c>
      <c r="N88" s="7" t="n">
        <v>33865812</v>
      </c>
      <c r="O88" s="18" t="n">
        <v>0.0374</v>
      </c>
      <c r="P88" s="7" t="n">
        <v>35132393</v>
      </c>
      <c r="Q88" s="17" t="n">
        <v>27.2010442192801</v>
      </c>
      <c r="R88" s="17" t="n">
        <v>0.66895578071993</v>
      </c>
      <c r="S88" s="17" t="n">
        <v>0</v>
      </c>
      <c r="T88" s="7" t="n">
        <v>0</v>
      </c>
      <c r="U88" s="7" t="n">
        <v>0</v>
      </c>
      <c r="V88" s="7" t="n">
        <v>0</v>
      </c>
      <c r="W88" s="7" t="n">
        <v>0</v>
      </c>
      <c r="X88" s="7" t="n">
        <v>35132393</v>
      </c>
      <c r="Y88" s="17" t="n">
        <v>27.2010442192801</v>
      </c>
      <c r="AA88" s="7" t="n">
        <v>-863133</v>
      </c>
      <c r="AB88" s="7" t="n">
        <v>-863133</v>
      </c>
      <c r="AC88" s="19" t="n">
        <v>0</v>
      </c>
      <c r="AD88" s="17" t="n">
        <v>-0.66895578071993</v>
      </c>
    </row>
    <row r="89" customFormat="false" ht="14.5" hidden="false" customHeight="false" outlineLevel="0" collapsed="false">
      <c r="A89" s="0" t="n">
        <v>62</v>
      </c>
      <c r="B89" s="0" t="s">
        <v>80</v>
      </c>
      <c r="C89" s="7" t="n">
        <v>3878126000</v>
      </c>
      <c r="D89" s="7" t="n">
        <v>14526997.0918423</v>
      </c>
      <c r="E89" s="7" t="n">
        <v>128312000</v>
      </c>
      <c r="F89" s="7" t="n">
        <v>1761285.88432068</v>
      </c>
      <c r="G89" s="7" t="n">
        <v>16288283</v>
      </c>
      <c r="H89" s="7" t="n">
        <v>1415658.18417244</v>
      </c>
      <c r="I89" s="17" t="n">
        <v>11.5058021647519</v>
      </c>
      <c r="J89" s="7" t="n">
        <v>1167918</v>
      </c>
      <c r="K89" s="7" t="n">
        <v>1167918</v>
      </c>
      <c r="L89" s="17" t="n">
        <v>82.5</v>
      </c>
      <c r="N89" s="7" t="n">
        <v>1318475</v>
      </c>
      <c r="O89" s="18" t="n">
        <v>0.0544</v>
      </c>
      <c r="P89" s="7" t="n">
        <v>1390200</v>
      </c>
      <c r="Q89" s="17" t="n">
        <v>98.2016715293935</v>
      </c>
      <c r="R89" s="17" t="n">
        <v>0</v>
      </c>
      <c r="S89" s="17" t="n">
        <v>0</v>
      </c>
      <c r="T89" s="7" t="n">
        <v>0</v>
      </c>
      <c r="U89" s="7" t="n">
        <v>222282</v>
      </c>
      <c r="V89" s="7" t="n">
        <v>222282</v>
      </c>
      <c r="W89" s="7" t="n">
        <v>0</v>
      </c>
      <c r="X89" s="7" t="n">
        <v>1167918</v>
      </c>
      <c r="Y89" s="17" t="n">
        <v>82.4999998628012</v>
      </c>
      <c r="AA89" s="7" t="n">
        <v>0</v>
      </c>
      <c r="AB89" s="7" t="n">
        <v>0</v>
      </c>
      <c r="AC89" s="19" t="n">
        <v>0</v>
      </c>
      <c r="AD89" s="17" t="n">
        <v>-1.3719882474561E-007</v>
      </c>
    </row>
    <row r="90" customFormat="false" ht="14.5" hidden="false" customHeight="false" outlineLevel="0" collapsed="false">
      <c r="A90" s="0" t="n">
        <v>63</v>
      </c>
      <c r="B90" s="0" t="s">
        <v>81</v>
      </c>
      <c r="C90" s="7" t="n">
        <v>149674900</v>
      </c>
      <c r="D90" s="7" t="n">
        <v>560664.309777914</v>
      </c>
      <c r="E90" s="7" t="n">
        <v>48425000</v>
      </c>
      <c r="F90" s="7" t="n">
        <v>664709.995543899</v>
      </c>
      <c r="G90" s="7" t="n">
        <v>1225374</v>
      </c>
      <c r="H90" s="7" t="n">
        <v>4029768.9141683</v>
      </c>
      <c r="I90" s="17" t="n">
        <v>0.304080463694009</v>
      </c>
      <c r="J90" s="7" t="n">
        <v>3324559</v>
      </c>
      <c r="K90" s="7" t="n">
        <v>1225374</v>
      </c>
      <c r="L90" s="17" t="n">
        <v>30.41</v>
      </c>
      <c r="N90" s="7" t="n">
        <v>1088329</v>
      </c>
      <c r="O90" s="18" t="n">
        <v>0.0238</v>
      </c>
      <c r="P90" s="7" t="n">
        <v>1114231</v>
      </c>
      <c r="Q90" s="17" t="n">
        <v>27.6499974001603</v>
      </c>
      <c r="R90" s="17" t="n">
        <v>2.76000259983974</v>
      </c>
      <c r="S90" s="17" t="n">
        <v>0.01</v>
      </c>
      <c r="T90" s="7" t="n">
        <v>10883</v>
      </c>
      <c r="U90" s="7" t="n">
        <v>0</v>
      </c>
      <c r="V90" s="7" t="n">
        <v>0</v>
      </c>
      <c r="W90" s="7" t="n">
        <v>0</v>
      </c>
      <c r="X90" s="7" t="n">
        <v>1125114</v>
      </c>
      <c r="Y90" s="17" t="n">
        <v>27.9200625138628</v>
      </c>
      <c r="AA90" s="7" t="n">
        <v>-111143</v>
      </c>
      <c r="AB90" s="7" t="n">
        <v>-100260</v>
      </c>
      <c r="AC90" s="19" t="n">
        <v>0</v>
      </c>
      <c r="AD90" s="17" t="n">
        <v>-2.48993748613716</v>
      </c>
    </row>
    <row r="91" customFormat="false" ht="14.5" hidden="false" customHeight="false" outlineLevel="0" collapsed="false">
      <c r="A91" s="0" t="n">
        <v>64</v>
      </c>
      <c r="B91" s="0" t="s">
        <v>82</v>
      </c>
      <c r="C91" s="7" t="n">
        <v>1853848200</v>
      </c>
      <c r="D91" s="7" t="n">
        <v>6944294.07660221</v>
      </c>
      <c r="E91" s="7" t="n">
        <v>541547000</v>
      </c>
      <c r="F91" s="7" t="n">
        <v>7433592.23452373</v>
      </c>
      <c r="G91" s="7" t="n">
        <v>14377886</v>
      </c>
      <c r="H91" s="7" t="n">
        <v>34438020.57</v>
      </c>
      <c r="I91" s="17" t="n">
        <v>0.41750036041633</v>
      </c>
      <c r="J91" s="7" t="n">
        <v>28411367</v>
      </c>
      <c r="K91" s="7" t="n">
        <v>14377886</v>
      </c>
      <c r="L91" s="17" t="n">
        <v>41.75</v>
      </c>
      <c r="N91" s="7" t="n">
        <v>13217258</v>
      </c>
      <c r="O91" s="18" t="n">
        <v>0.0511</v>
      </c>
      <c r="P91" s="7" t="n">
        <v>13892660</v>
      </c>
      <c r="Q91" s="17" t="n">
        <v>40.3410526216548</v>
      </c>
      <c r="R91" s="17" t="n">
        <v>1.40894737834521</v>
      </c>
      <c r="S91" s="17" t="n">
        <v>0</v>
      </c>
      <c r="T91" s="7" t="n">
        <v>0</v>
      </c>
      <c r="U91" s="7" t="n">
        <v>0</v>
      </c>
      <c r="V91" s="7" t="n">
        <v>0</v>
      </c>
      <c r="W91" s="7" t="n">
        <v>0</v>
      </c>
      <c r="X91" s="7" t="n">
        <v>13892660</v>
      </c>
      <c r="Y91" s="17" t="n">
        <v>40.3410526216548</v>
      </c>
      <c r="AA91" s="7" t="n">
        <v>-485226</v>
      </c>
      <c r="AB91" s="7" t="n">
        <v>-485226</v>
      </c>
      <c r="AC91" s="19" t="n">
        <v>0</v>
      </c>
      <c r="AD91" s="17" t="n">
        <v>-1.40894737834521</v>
      </c>
    </row>
    <row r="92" customFormat="false" ht="14.5" hidden="false" customHeight="false" outlineLevel="0" collapsed="false">
      <c r="A92" s="0" t="n">
        <v>65</v>
      </c>
      <c r="B92" s="0" t="s">
        <v>83</v>
      </c>
      <c r="C92" s="7" t="n">
        <v>3547050800</v>
      </c>
      <c r="D92" s="7" t="n">
        <v>13286828.9107205</v>
      </c>
      <c r="E92" s="7" t="n">
        <v>1547972000</v>
      </c>
      <c r="F92" s="7" t="n">
        <v>21248372.9730941</v>
      </c>
      <c r="G92" s="7" t="n">
        <v>34535202</v>
      </c>
      <c r="H92" s="7" t="n">
        <v>18026879.0202587</v>
      </c>
      <c r="I92" s="17" t="n">
        <v>1.91576156700165</v>
      </c>
      <c r="J92" s="7" t="n">
        <v>14872175</v>
      </c>
      <c r="K92" s="7" t="n">
        <v>14872175</v>
      </c>
      <c r="L92" s="17" t="n">
        <v>82.5</v>
      </c>
      <c r="N92" s="7" t="n">
        <v>13956055</v>
      </c>
      <c r="O92" s="18" t="n">
        <v>0.0374</v>
      </c>
      <c r="P92" s="7" t="n">
        <v>14478011</v>
      </c>
      <c r="Q92" s="17" t="n">
        <v>80.3134640429412</v>
      </c>
      <c r="R92" s="17" t="n">
        <v>2.18653595705877</v>
      </c>
      <c r="S92" s="17" t="n">
        <v>0</v>
      </c>
      <c r="T92" s="7" t="n">
        <v>0</v>
      </c>
      <c r="U92" s="7" t="n">
        <v>0</v>
      </c>
      <c r="V92" s="7" t="n">
        <v>0</v>
      </c>
      <c r="W92" s="7" t="n">
        <v>394164</v>
      </c>
      <c r="X92" s="7" t="n">
        <v>14872175</v>
      </c>
      <c r="Y92" s="17" t="n">
        <v>82.4999989365134</v>
      </c>
      <c r="AA92" s="7" t="n">
        <v>-394164</v>
      </c>
      <c r="AB92" s="7" t="n">
        <v>0</v>
      </c>
      <c r="AC92" s="19" t="n">
        <v>0</v>
      </c>
      <c r="AD92" s="17" t="n">
        <v>-1.06348657880062E-006</v>
      </c>
    </row>
    <row r="93" customFormat="false" ht="14.5" hidden="false" customHeight="false" outlineLevel="0" collapsed="false">
      <c r="A93" s="0" t="n">
        <v>66</v>
      </c>
      <c r="B93" s="0" t="s">
        <v>84</v>
      </c>
      <c r="C93" s="7" t="n">
        <v>203121700</v>
      </c>
      <c r="D93" s="7" t="n">
        <v>760869.64301574</v>
      </c>
      <c r="E93" s="7" t="n">
        <v>52497000</v>
      </c>
      <c r="F93" s="7" t="n">
        <v>720604.659495468</v>
      </c>
      <c r="G93" s="7" t="n">
        <v>1481474</v>
      </c>
      <c r="H93" s="7" t="n">
        <v>2565115.18612812</v>
      </c>
      <c r="I93" s="17" t="n">
        <v>0.577546773732292</v>
      </c>
      <c r="J93" s="7" t="n">
        <v>2116220</v>
      </c>
      <c r="K93" s="7" t="n">
        <v>1481474</v>
      </c>
      <c r="L93" s="17" t="n">
        <v>57.75</v>
      </c>
      <c r="N93" s="7" t="n">
        <v>1416811</v>
      </c>
      <c r="O93" s="18" t="n">
        <v>0.0474</v>
      </c>
      <c r="P93" s="7" t="n">
        <v>1483968</v>
      </c>
      <c r="Q93" s="17" t="n">
        <v>57.8519049758525</v>
      </c>
      <c r="R93" s="17" t="n">
        <v>0</v>
      </c>
      <c r="S93" s="17" t="n">
        <v>0</v>
      </c>
      <c r="T93" s="7" t="n">
        <v>0</v>
      </c>
      <c r="U93" s="7" t="n">
        <v>2494</v>
      </c>
      <c r="V93" s="7" t="n">
        <v>2494</v>
      </c>
      <c r="W93" s="7" t="n">
        <v>0</v>
      </c>
      <c r="X93" s="7" t="n">
        <v>1481474</v>
      </c>
      <c r="Y93" s="17" t="n">
        <v>57.7546773732291</v>
      </c>
      <c r="AA93" s="7" t="n">
        <v>0</v>
      </c>
      <c r="AB93" s="7" t="n">
        <v>0</v>
      </c>
      <c r="AC93" s="19" t="n">
        <v>0</v>
      </c>
      <c r="AD93" s="17" t="n">
        <v>0.00467737322914985</v>
      </c>
    </row>
    <row r="94" customFormat="false" ht="14.5" hidden="false" customHeight="false" outlineLevel="0" collapsed="false">
      <c r="A94" s="0" t="n">
        <v>67</v>
      </c>
      <c r="B94" s="0" t="s">
        <v>85</v>
      </c>
      <c r="C94" s="7" t="n">
        <v>7337635800</v>
      </c>
      <c r="D94" s="7" t="n">
        <v>27485907.8657057</v>
      </c>
      <c r="E94" s="7" t="n">
        <v>4071649000</v>
      </c>
      <c r="F94" s="7" t="n">
        <v>55889845.9193871</v>
      </c>
      <c r="G94" s="7" t="n">
        <v>83375754</v>
      </c>
      <c r="H94" s="7" t="n">
        <v>38590245.5235323</v>
      </c>
      <c r="I94" s="17" t="n">
        <v>2.16053960965751</v>
      </c>
      <c r="J94" s="7" t="n">
        <v>31836953</v>
      </c>
      <c r="K94" s="7" t="n">
        <v>31836953</v>
      </c>
      <c r="L94" s="17" t="n">
        <v>82.5</v>
      </c>
      <c r="N94" s="7" t="n">
        <v>31097056</v>
      </c>
      <c r="O94" s="18" t="n">
        <v>0.039</v>
      </c>
      <c r="P94" s="7" t="n">
        <v>32309841</v>
      </c>
      <c r="Q94" s="17" t="n">
        <v>83.7254092625493</v>
      </c>
      <c r="R94" s="17" t="n">
        <v>0</v>
      </c>
      <c r="S94" s="17" t="n">
        <v>0</v>
      </c>
      <c r="T94" s="7" t="n">
        <v>0</v>
      </c>
      <c r="U94" s="7" t="n">
        <v>472888</v>
      </c>
      <c r="V94" s="7" t="n">
        <v>472888</v>
      </c>
      <c r="W94" s="7" t="n">
        <v>0</v>
      </c>
      <c r="X94" s="7" t="n">
        <v>31836953</v>
      </c>
      <c r="Y94" s="17" t="n">
        <v>82.500001148181</v>
      </c>
      <c r="AA94" s="7" t="n">
        <v>0</v>
      </c>
      <c r="AB94" s="7" t="n">
        <v>0</v>
      </c>
      <c r="AC94" s="19" t="n">
        <v>0</v>
      </c>
      <c r="AD94" s="17" t="n">
        <v>1.14818101337733E-006</v>
      </c>
    </row>
    <row r="95" customFormat="false" ht="14.5" hidden="false" customHeight="false" outlineLevel="0" collapsed="false">
      <c r="A95" s="0" t="n">
        <v>68</v>
      </c>
      <c r="B95" s="0" t="s">
        <v>86</v>
      </c>
      <c r="C95" s="7" t="n">
        <v>298724500</v>
      </c>
      <c r="D95" s="7" t="n">
        <v>1118986.32039342</v>
      </c>
      <c r="E95" s="7" t="n">
        <v>84070000</v>
      </c>
      <c r="F95" s="7" t="n">
        <v>1153994.20393135</v>
      </c>
      <c r="G95" s="7" t="n">
        <v>2272981</v>
      </c>
      <c r="H95" s="7" t="n">
        <v>2365823.19503473</v>
      </c>
      <c r="I95" s="17" t="n">
        <v>0.960756917410572</v>
      </c>
      <c r="J95" s="7" t="n">
        <v>1951804</v>
      </c>
      <c r="K95" s="7" t="n">
        <v>1951804</v>
      </c>
      <c r="L95" s="17" t="n">
        <v>82.5</v>
      </c>
      <c r="N95" s="7" t="n">
        <v>1923294</v>
      </c>
      <c r="O95" s="18" t="n">
        <v>0.0503</v>
      </c>
      <c r="P95" s="7" t="n">
        <v>2020036</v>
      </c>
      <c r="Q95" s="17" t="n">
        <v>85.3840643814612</v>
      </c>
      <c r="R95" s="17" t="n">
        <v>0</v>
      </c>
      <c r="S95" s="17" t="n">
        <v>0</v>
      </c>
      <c r="T95" s="7" t="n">
        <v>0</v>
      </c>
      <c r="U95" s="7" t="n">
        <v>68232</v>
      </c>
      <c r="V95" s="7" t="n">
        <v>68232</v>
      </c>
      <c r="W95" s="7" t="n">
        <v>0</v>
      </c>
      <c r="X95" s="7" t="n">
        <v>1951804</v>
      </c>
      <c r="Y95" s="17" t="n">
        <v>82.4999942555447</v>
      </c>
      <c r="AA95" s="7" t="n">
        <v>0</v>
      </c>
      <c r="AB95" s="7" t="n">
        <v>0</v>
      </c>
      <c r="AC95" s="19" t="n">
        <v>0</v>
      </c>
      <c r="AD95" s="17" t="n">
        <v>-5.74445525103329E-006</v>
      </c>
    </row>
    <row r="96" customFormat="false" ht="14.5" hidden="false" customHeight="false" outlineLevel="0" collapsed="false">
      <c r="A96" s="0" t="n">
        <v>69</v>
      </c>
      <c r="B96" s="0" t="s">
        <v>87</v>
      </c>
      <c r="C96" s="7" t="n">
        <v>153578200</v>
      </c>
      <c r="D96" s="7" t="n">
        <v>575285.605668916</v>
      </c>
      <c r="E96" s="7" t="n">
        <v>53063000</v>
      </c>
      <c r="F96" s="7" t="n">
        <v>728373.907972037</v>
      </c>
      <c r="G96" s="7" t="n">
        <v>1303660</v>
      </c>
      <c r="H96" s="7" t="n">
        <v>794226.720595339</v>
      </c>
      <c r="I96" s="17" t="n">
        <v>1.6414204737695</v>
      </c>
      <c r="J96" s="7" t="n">
        <v>655237</v>
      </c>
      <c r="K96" s="7" t="n">
        <v>655237</v>
      </c>
      <c r="L96" s="17" t="n">
        <v>82.5</v>
      </c>
      <c r="N96" s="7" t="n">
        <v>650414</v>
      </c>
      <c r="O96" s="18" t="n">
        <v>0.0346</v>
      </c>
      <c r="P96" s="7" t="n">
        <v>672918</v>
      </c>
      <c r="Q96" s="17" t="n">
        <v>84.7261849230648</v>
      </c>
      <c r="R96" s="17" t="n">
        <v>0</v>
      </c>
      <c r="S96" s="17" t="n">
        <v>0</v>
      </c>
      <c r="T96" s="7" t="n">
        <v>0</v>
      </c>
      <c r="U96" s="7" t="n">
        <v>17681</v>
      </c>
      <c r="V96" s="7" t="n">
        <v>17681</v>
      </c>
      <c r="W96" s="7" t="n">
        <v>0</v>
      </c>
      <c r="X96" s="7" t="n">
        <v>655237</v>
      </c>
      <c r="Y96" s="17" t="n">
        <v>82.4999943981796</v>
      </c>
      <c r="AA96" s="7" t="n">
        <v>0</v>
      </c>
      <c r="AB96" s="7" t="n">
        <v>0</v>
      </c>
      <c r="AC96" s="19" t="n">
        <v>0</v>
      </c>
      <c r="AD96" s="17" t="n">
        <v>-5.60182040487689E-006</v>
      </c>
    </row>
    <row r="97" customFormat="false" ht="14.5" hidden="false" customHeight="false" outlineLevel="0" collapsed="false">
      <c r="A97" s="0" t="n">
        <v>70</v>
      </c>
      <c r="B97" s="0" t="s">
        <v>88</v>
      </c>
      <c r="C97" s="7" t="n">
        <v>732087000</v>
      </c>
      <c r="D97" s="7" t="n">
        <v>2742310.51801193</v>
      </c>
      <c r="E97" s="7" t="n">
        <v>247394000</v>
      </c>
      <c r="F97" s="7" t="n">
        <v>3395875.36680614</v>
      </c>
      <c r="G97" s="7" t="n">
        <v>6138186</v>
      </c>
      <c r="H97" s="7" t="n">
        <v>13379259.6452281</v>
      </c>
      <c r="I97" s="17" t="n">
        <v>0.458783681815254</v>
      </c>
      <c r="J97" s="7" t="n">
        <v>11037889</v>
      </c>
      <c r="K97" s="7" t="n">
        <v>6138186</v>
      </c>
      <c r="L97" s="17" t="n">
        <v>45.88</v>
      </c>
      <c r="N97" s="7" t="n">
        <v>5875937</v>
      </c>
      <c r="O97" s="18" t="n">
        <v>0.0355</v>
      </c>
      <c r="P97" s="7" t="n">
        <v>6084533</v>
      </c>
      <c r="Q97" s="17" t="n">
        <v>45.4773519711917</v>
      </c>
      <c r="R97" s="17" t="n">
        <v>0.402648028808301</v>
      </c>
      <c r="S97" s="17" t="n">
        <v>0</v>
      </c>
      <c r="T97" s="7" t="n">
        <v>0</v>
      </c>
      <c r="U97" s="7" t="n">
        <v>0</v>
      </c>
      <c r="V97" s="7" t="n">
        <v>0</v>
      </c>
      <c r="W97" s="7" t="n">
        <v>0</v>
      </c>
      <c r="X97" s="7" t="n">
        <v>6084533</v>
      </c>
      <c r="Y97" s="17" t="n">
        <v>45.4773519711917</v>
      </c>
      <c r="AA97" s="7" t="n">
        <v>-53653</v>
      </c>
      <c r="AB97" s="7" t="n">
        <v>-53653</v>
      </c>
      <c r="AC97" s="19" t="n">
        <v>0</v>
      </c>
      <c r="AD97" s="17" t="n">
        <v>-0.402648028808301</v>
      </c>
    </row>
    <row r="98" customFormat="false" ht="14.5" hidden="false" customHeight="false" outlineLevel="0" collapsed="false">
      <c r="A98" s="0" t="n">
        <v>71</v>
      </c>
      <c r="B98" s="0" t="s">
        <v>89</v>
      </c>
      <c r="C98" s="7" t="n">
        <v>6417792300</v>
      </c>
      <c r="D98" s="7" t="n">
        <v>24040283.909844</v>
      </c>
      <c r="E98" s="7" t="n">
        <v>1676555000</v>
      </c>
      <c r="F98" s="7" t="n">
        <v>23013378.762604</v>
      </c>
      <c r="G98" s="7" t="n">
        <v>47053663</v>
      </c>
      <c r="H98" s="7" t="n">
        <v>49170689.7459595</v>
      </c>
      <c r="I98" s="17" t="n">
        <v>0.956945351857028</v>
      </c>
      <c r="J98" s="7" t="n">
        <v>40565819</v>
      </c>
      <c r="K98" s="7" t="n">
        <v>40565819</v>
      </c>
      <c r="L98" s="17" t="n">
        <v>82.5</v>
      </c>
      <c r="N98" s="7" t="n">
        <v>36825830</v>
      </c>
      <c r="O98" s="18" t="n">
        <v>0.0418</v>
      </c>
      <c r="P98" s="7" t="n">
        <v>38365150</v>
      </c>
      <c r="Q98" s="17" t="n">
        <v>78.0244291837549</v>
      </c>
      <c r="R98" s="17" t="n">
        <v>4.47557081624512</v>
      </c>
      <c r="S98" s="17" t="n">
        <v>0.01</v>
      </c>
      <c r="T98" s="7" t="n">
        <v>368258</v>
      </c>
      <c r="U98" s="7" t="n">
        <v>0</v>
      </c>
      <c r="V98" s="7" t="n">
        <v>0</v>
      </c>
      <c r="W98" s="7" t="n">
        <v>0</v>
      </c>
      <c r="X98" s="7" t="n">
        <v>38733408</v>
      </c>
      <c r="Y98" s="17" t="n">
        <v>78.7733672236779</v>
      </c>
      <c r="AA98" s="7" t="n">
        <v>-2200669</v>
      </c>
      <c r="AB98" s="7" t="n">
        <v>-1832411</v>
      </c>
      <c r="AC98" s="19" t="n">
        <v>0</v>
      </c>
      <c r="AD98" s="17" t="n">
        <v>-3.72663277632215</v>
      </c>
    </row>
    <row r="99" customFormat="false" ht="14.5" hidden="false" customHeight="false" outlineLevel="0" collapsed="false">
      <c r="A99" s="0" t="n">
        <v>72</v>
      </c>
      <c r="B99" s="0" t="s">
        <v>90</v>
      </c>
      <c r="C99" s="7" t="n">
        <v>6798935400</v>
      </c>
      <c r="D99" s="7" t="n">
        <v>25468000.4681187</v>
      </c>
      <c r="E99" s="7" t="n">
        <v>1647371000</v>
      </c>
      <c r="F99" s="7" t="n">
        <v>22612782.0355012</v>
      </c>
      <c r="G99" s="7" t="n">
        <v>48080783</v>
      </c>
      <c r="H99" s="7" t="n">
        <v>52407705.0485535</v>
      </c>
      <c r="I99" s="17" t="n">
        <v>0.917437292006112</v>
      </c>
      <c r="J99" s="7" t="n">
        <v>43236357</v>
      </c>
      <c r="K99" s="7" t="n">
        <v>43236357</v>
      </c>
      <c r="L99" s="17" t="n">
        <v>82.5</v>
      </c>
      <c r="N99" s="7" t="n">
        <v>40917000</v>
      </c>
      <c r="O99" s="18" t="n">
        <v>0.0368</v>
      </c>
      <c r="P99" s="7" t="n">
        <v>42422746</v>
      </c>
      <c r="Q99" s="17" t="n">
        <v>80.9475361699145</v>
      </c>
      <c r="R99" s="17" t="n">
        <v>1.55246383008547</v>
      </c>
      <c r="S99" s="17" t="n">
        <v>0</v>
      </c>
      <c r="T99" s="7" t="n">
        <v>0</v>
      </c>
      <c r="U99" s="7" t="n">
        <v>0</v>
      </c>
      <c r="V99" s="7" t="n">
        <v>0</v>
      </c>
      <c r="W99" s="7" t="n">
        <v>0</v>
      </c>
      <c r="X99" s="7" t="n">
        <v>42422746</v>
      </c>
      <c r="Y99" s="17" t="n">
        <v>80.9475361699145</v>
      </c>
      <c r="AA99" s="7" t="n">
        <v>-813611</v>
      </c>
      <c r="AB99" s="7" t="n">
        <v>-813611</v>
      </c>
      <c r="AC99" s="19" t="n">
        <v>0</v>
      </c>
      <c r="AD99" s="17" t="n">
        <v>-1.55246383008547</v>
      </c>
    </row>
    <row r="100" customFormat="false" ht="14.5" hidden="false" customHeight="false" outlineLevel="0" collapsed="false">
      <c r="A100" s="0" t="n">
        <v>73</v>
      </c>
      <c r="B100" s="0" t="s">
        <v>91</v>
      </c>
      <c r="C100" s="7" t="n">
        <v>6593838900</v>
      </c>
      <c r="D100" s="7" t="n">
        <v>24699733.4600207</v>
      </c>
      <c r="E100" s="7" t="n">
        <v>1947076000</v>
      </c>
      <c r="F100" s="7" t="n">
        <v>26726708.9165438</v>
      </c>
      <c r="G100" s="7" t="n">
        <v>51426442</v>
      </c>
      <c r="H100" s="7" t="n">
        <v>41593900.3880592</v>
      </c>
      <c r="I100" s="17" t="n">
        <v>1.23639383467783</v>
      </c>
      <c r="J100" s="7" t="n">
        <v>34314968</v>
      </c>
      <c r="K100" s="7" t="n">
        <v>34314968</v>
      </c>
      <c r="L100" s="17" t="n">
        <v>82.5</v>
      </c>
      <c r="N100" s="7" t="n">
        <v>29620340</v>
      </c>
      <c r="O100" s="18" t="n">
        <v>0.0341</v>
      </c>
      <c r="P100" s="7" t="n">
        <v>30630394</v>
      </c>
      <c r="Q100" s="17" t="n">
        <v>73.6415525214688</v>
      </c>
      <c r="R100" s="17" t="n">
        <v>8.8584474785312</v>
      </c>
      <c r="S100" s="17" t="n">
        <v>0.02</v>
      </c>
      <c r="T100" s="7" t="n">
        <v>592407</v>
      </c>
      <c r="U100" s="7" t="n">
        <v>0</v>
      </c>
      <c r="V100" s="7" t="n">
        <v>0</v>
      </c>
      <c r="W100" s="7" t="n">
        <v>0</v>
      </c>
      <c r="X100" s="7" t="n">
        <v>31222801</v>
      </c>
      <c r="Y100" s="17" t="n">
        <v>75.065816643066</v>
      </c>
      <c r="AA100" s="7" t="n">
        <v>-3684574</v>
      </c>
      <c r="AB100" s="7" t="n">
        <v>-3092167</v>
      </c>
      <c r="AC100" s="19" t="n">
        <v>0</v>
      </c>
      <c r="AD100" s="17" t="n">
        <v>-7.43418335693401</v>
      </c>
    </row>
    <row r="101" customFormat="false" ht="14.5" hidden="false" customHeight="false" outlineLevel="0" collapsed="false">
      <c r="A101" s="0" t="n">
        <v>74</v>
      </c>
      <c r="B101" s="0" t="s">
        <v>92</v>
      </c>
      <c r="C101" s="7" t="n">
        <v>869370900</v>
      </c>
      <c r="D101" s="7" t="n">
        <v>3256559.62081487</v>
      </c>
      <c r="E101" s="7" t="n">
        <v>279111000</v>
      </c>
      <c r="F101" s="7" t="n">
        <v>3831241.5398297</v>
      </c>
      <c r="G101" s="7" t="n">
        <v>7087801</v>
      </c>
      <c r="H101" s="7" t="n">
        <v>7435858.08216341</v>
      </c>
      <c r="I101" s="17" t="n">
        <v>0.953192075706999</v>
      </c>
      <c r="J101" s="7" t="n">
        <v>6134583</v>
      </c>
      <c r="K101" s="7" t="n">
        <v>6134583</v>
      </c>
      <c r="L101" s="17" t="n">
        <v>82.5</v>
      </c>
      <c r="N101" s="7" t="n">
        <v>5888626</v>
      </c>
      <c r="O101" s="18" t="n">
        <v>0.0489</v>
      </c>
      <c r="P101" s="7" t="n">
        <v>6176580</v>
      </c>
      <c r="Q101" s="17" t="n">
        <v>83.0647913361328</v>
      </c>
      <c r="R101" s="17" t="n">
        <v>0</v>
      </c>
      <c r="S101" s="17" t="n">
        <v>0</v>
      </c>
      <c r="T101" s="7" t="n">
        <v>0</v>
      </c>
      <c r="U101" s="7" t="n">
        <v>41997</v>
      </c>
      <c r="V101" s="7" t="n">
        <v>41997</v>
      </c>
      <c r="W101" s="7" t="n">
        <v>0</v>
      </c>
      <c r="X101" s="7" t="n">
        <v>6134583</v>
      </c>
      <c r="Y101" s="17" t="n">
        <v>82.5000011056584</v>
      </c>
      <c r="AA101" s="7" t="n">
        <v>0</v>
      </c>
      <c r="AB101" s="7" t="n">
        <v>0</v>
      </c>
      <c r="AC101" s="19" t="n">
        <v>0</v>
      </c>
      <c r="AD101" s="17" t="n">
        <v>1.1056583844038E-006</v>
      </c>
    </row>
    <row r="102" customFormat="false" ht="14.5" hidden="false" customHeight="false" outlineLevel="0" collapsed="false">
      <c r="A102" s="0" t="n">
        <v>75</v>
      </c>
      <c r="B102" s="0" t="s">
        <v>93</v>
      </c>
      <c r="C102" s="7" t="n">
        <v>8912902400</v>
      </c>
      <c r="D102" s="7" t="n">
        <v>33386668.5210006</v>
      </c>
      <c r="E102" s="7" t="n">
        <v>820126000</v>
      </c>
      <c r="F102" s="7" t="n">
        <v>11257531.229849</v>
      </c>
      <c r="G102" s="7" t="n">
        <v>44644200</v>
      </c>
      <c r="H102" s="7" t="n">
        <v>17403948.2802096</v>
      </c>
      <c r="I102" s="17" t="n">
        <v>2.56517654966638</v>
      </c>
      <c r="J102" s="7" t="n">
        <v>14358257</v>
      </c>
      <c r="K102" s="7" t="n">
        <v>14358257</v>
      </c>
      <c r="L102" s="17" t="n">
        <v>82.5</v>
      </c>
      <c r="N102" s="7" t="n">
        <v>13779891</v>
      </c>
      <c r="O102" s="18" t="n">
        <v>0.0685</v>
      </c>
      <c r="P102" s="7" t="n">
        <v>14723814</v>
      </c>
      <c r="Q102" s="17" t="n">
        <v>84.6004237828194</v>
      </c>
      <c r="R102" s="17" t="n">
        <v>0</v>
      </c>
      <c r="S102" s="17" t="n">
        <v>0</v>
      </c>
      <c r="T102" s="7" t="n">
        <v>0</v>
      </c>
      <c r="U102" s="7" t="n">
        <v>365557</v>
      </c>
      <c r="V102" s="7" t="n">
        <v>365557</v>
      </c>
      <c r="W102" s="7" t="n">
        <v>0</v>
      </c>
      <c r="X102" s="7" t="n">
        <v>14358257</v>
      </c>
      <c r="Y102" s="17" t="n">
        <v>82.4999980971394</v>
      </c>
      <c r="AA102" s="7" t="n">
        <v>0</v>
      </c>
      <c r="AB102" s="7" t="n">
        <v>0</v>
      </c>
      <c r="AC102" s="19" t="n">
        <v>0</v>
      </c>
      <c r="AD102" s="17" t="n">
        <v>-1.90286064594147E-006</v>
      </c>
    </row>
    <row r="103" customFormat="false" ht="14.5" hidden="false" customHeight="false" outlineLevel="0" collapsed="false">
      <c r="A103" s="0" t="n">
        <v>76</v>
      </c>
      <c r="B103" s="0" t="s">
        <v>94</v>
      </c>
      <c r="C103" s="7" t="n">
        <v>1314856400</v>
      </c>
      <c r="D103" s="7" t="n">
        <v>4925295.1293976</v>
      </c>
      <c r="E103" s="7" t="n">
        <v>349022000</v>
      </c>
      <c r="F103" s="7" t="n">
        <v>4790880.9925601</v>
      </c>
      <c r="G103" s="7" t="n">
        <v>9716176</v>
      </c>
      <c r="H103" s="7" t="n">
        <v>18052022.6899614</v>
      </c>
      <c r="I103" s="17" t="n">
        <v>0.53823198468519</v>
      </c>
      <c r="J103" s="7" t="n">
        <v>14892919</v>
      </c>
      <c r="K103" s="7" t="n">
        <v>9716176</v>
      </c>
      <c r="L103" s="17" t="n">
        <v>53.82</v>
      </c>
      <c r="N103" s="7" t="n">
        <v>8745483</v>
      </c>
      <c r="O103" s="18" t="n">
        <v>0.0437</v>
      </c>
      <c r="P103" s="7" t="n">
        <v>9127661</v>
      </c>
      <c r="Q103" s="17" t="n">
        <v>50.5630928830808</v>
      </c>
      <c r="R103" s="17" t="n">
        <v>3.25690711691922</v>
      </c>
      <c r="S103" s="17" t="n">
        <v>0.01</v>
      </c>
      <c r="T103" s="7" t="n">
        <v>87455</v>
      </c>
      <c r="U103" s="7" t="n">
        <v>0</v>
      </c>
      <c r="V103" s="7" t="n">
        <v>0</v>
      </c>
      <c r="W103" s="7" t="n">
        <v>0</v>
      </c>
      <c r="X103" s="7" t="n">
        <v>9215116</v>
      </c>
      <c r="Y103" s="17" t="n">
        <v>51.0475538296573</v>
      </c>
      <c r="AA103" s="7" t="n">
        <v>-588515</v>
      </c>
      <c r="AB103" s="7" t="n">
        <v>-501060</v>
      </c>
      <c r="AC103" s="19" t="n">
        <v>0</v>
      </c>
      <c r="AD103" s="17" t="n">
        <v>-2.77244617034268</v>
      </c>
    </row>
    <row r="104" customFormat="false" ht="14.5" hidden="false" customHeight="false" outlineLevel="0" collapsed="false">
      <c r="A104" s="0" t="n">
        <v>77</v>
      </c>
      <c r="B104" s="0" t="s">
        <v>95</v>
      </c>
      <c r="C104" s="7" t="n">
        <v>1302158500</v>
      </c>
      <c r="D104" s="7" t="n">
        <v>4877730.31165509</v>
      </c>
      <c r="E104" s="7" t="n">
        <v>438813000</v>
      </c>
      <c r="F104" s="7" t="n">
        <v>6023405.00308941</v>
      </c>
      <c r="G104" s="7" t="n">
        <v>10901135</v>
      </c>
      <c r="H104" s="7" t="n">
        <v>16678623.7362297</v>
      </c>
      <c r="I104" s="17" t="n">
        <v>0.653599192139594</v>
      </c>
      <c r="J104" s="7" t="n">
        <v>13759865</v>
      </c>
      <c r="K104" s="7" t="n">
        <v>10901135</v>
      </c>
      <c r="L104" s="17" t="n">
        <v>65.36</v>
      </c>
      <c r="N104" s="7" t="n">
        <v>9714500</v>
      </c>
      <c r="O104" s="18" t="n">
        <v>0.0573</v>
      </c>
      <c r="P104" s="7" t="n">
        <v>10271141</v>
      </c>
      <c r="Q104" s="17" t="n">
        <v>61.582665107366</v>
      </c>
      <c r="R104" s="17" t="n">
        <v>3.77733489263399</v>
      </c>
      <c r="S104" s="17" t="n">
        <v>0.01</v>
      </c>
      <c r="T104" s="7" t="n">
        <v>97145</v>
      </c>
      <c r="U104" s="7" t="n">
        <v>0</v>
      </c>
      <c r="V104" s="7" t="n">
        <v>0</v>
      </c>
      <c r="W104" s="7" t="n">
        <v>0</v>
      </c>
      <c r="X104" s="7" t="n">
        <v>10368286</v>
      </c>
      <c r="Y104" s="17" t="n">
        <v>62.1651172421245</v>
      </c>
      <c r="AA104" s="7" t="n">
        <v>-629994</v>
      </c>
      <c r="AB104" s="7" t="n">
        <v>-532849</v>
      </c>
      <c r="AC104" s="19" t="n">
        <v>0</v>
      </c>
      <c r="AD104" s="17" t="n">
        <v>-3.19488275787554</v>
      </c>
    </row>
    <row r="105" customFormat="false" ht="14.5" hidden="false" customHeight="false" outlineLevel="0" collapsed="false">
      <c r="A105" s="0" t="n">
        <v>78</v>
      </c>
      <c r="B105" s="0" t="s">
        <v>96</v>
      </c>
      <c r="C105" s="7" t="n">
        <v>2854881300</v>
      </c>
      <c r="D105" s="7" t="n">
        <v>10694044.5830421</v>
      </c>
      <c r="E105" s="7" t="n">
        <v>2117733000</v>
      </c>
      <c r="F105" s="7" t="n">
        <v>29069247.1449286</v>
      </c>
      <c r="G105" s="7" t="n">
        <v>39763292</v>
      </c>
      <c r="H105" s="7" t="n">
        <v>14141431.5654489</v>
      </c>
      <c r="I105" s="17" t="n">
        <v>2.81182932689445</v>
      </c>
      <c r="J105" s="7" t="n">
        <v>11666681</v>
      </c>
      <c r="K105" s="7" t="n">
        <v>11666681</v>
      </c>
      <c r="L105" s="17" t="n">
        <v>82.5</v>
      </c>
      <c r="N105" s="7" t="n">
        <v>11620689</v>
      </c>
      <c r="O105" s="18" t="n">
        <v>0.044</v>
      </c>
      <c r="P105" s="7" t="n">
        <v>12131999</v>
      </c>
      <c r="Q105" s="17" t="n">
        <v>85.790458652302</v>
      </c>
      <c r="R105" s="17" t="n">
        <v>0</v>
      </c>
      <c r="S105" s="17" t="n">
        <v>0</v>
      </c>
      <c r="T105" s="7" t="n">
        <v>0</v>
      </c>
      <c r="U105" s="7" t="n">
        <v>465318</v>
      </c>
      <c r="V105" s="7" t="n">
        <v>465318</v>
      </c>
      <c r="W105" s="7" t="n">
        <v>0</v>
      </c>
      <c r="X105" s="7" t="n">
        <v>11666681</v>
      </c>
      <c r="Y105" s="17" t="n">
        <v>82.4999997065692</v>
      </c>
      <c r="AA105" s="7" t="n">
        <v>0</v>
      </c>
      <c r="AB105" s="7" t="n">
        <v>0</v>
      </c>
      <c r="AC105" s="19" t="n">
        <v>0</v>
      </c>
      <c r="AD105" s="17" t="n">
        <v>-2.93430801434624E-007</v>
      </c>
    </row>
    <row r="106" customFormat="false" ht="14.5" hidden="false" customHeight="false" outlineLevel="0" collapsed="false">
      <c r="A106" s="0" t="n">
        <v>79</v>
      </c>
      <c r="B106" s="0" t="s">
        <v>97</v>
      </c>
      <c r="C106" s="7" t="n">
        <v>4790569000</v>
      </c>
      <c r="D106" s="7" t="n">
        <v>17944899.6580487</v>
      </c>
      <c r="E106" s="7" t="n">
        <v>1366275000</v>
      </c>
      <c r="F106" s="7" t="n">
        <v>18754293.2196539</v>
      </c>
      <c r="G106" s="7" t="n">
        <v>36699193</v>
      </c>
      <c r="H106" s="7" t="n">
        <v>65944723.222124</v>
      </c>
      <c r="I106" s="17" t="n">
        <v>0.556514474651517</v>
      </c>
      <c r="J106" s="7" t="n">
        <v>54404397</v>
      </c>
      <c r="K106" s="7" t="n">
        <v>36699193</v>
      </c>
      <c r="L106" s="17" t="n">
        <v>55.65</v>
      </c>
      <c r="N106" s="7" t="n">
        <v>32435218</v>
      </c>
      <c r="O106" s="18" t="n">
        <v>0.032</v>
      </c>
      <c r="P106" s="7" t="n">
        <v>33473145</v>
      </c>
      <c r="Q106" s="17" t="n">
        <v>50.7593987274027</v>
      </c>
      <c r="R106" s="17" t="n">
        <v>4.89060127259734</v>
      </c>
      <c r="S106" s="17" t="n">
        <v>0.01</v>
      </c>
      <c r="T106" s="7" t="n">
        <v>324352</v>
      </c>
      <c r="U106" s="7" t="n">
        <v>0</v>
      </c>
      <c r="V106" s="7" t="n">
        <v>0</v>
      </c>
      <c r="W106" s="7" t="n">
        <v>0</v>
      </c>
      <c r="X106" s="7" t="n">
        <v>33797497</v>
      </c>
      <c r="Y106" s="17" t="n">
        <v>51.2512530929256</v>
      </c>
      <c r="AA106" s="7" t="n">
        <v>-3226048</v>
      </c>
      <c r="AB106" s="7" t="n">
        <v>-2901696</v>
      </c>
      <c r="AC106" s="19" t="n">
        <v>0</v>
      </c>
      <c r="AD106" s="17" t="n">
        <v>-4.39874690707445</v>
      </c>
    </row>
    <row r="107" customFormat="false" ht="14.5" hidden="false" customHeight="false" outlineLevel="0" collapsed="false">
      <c r="A107" s="0" t="n">
        <v>80</v>
      </c>
      <c r="B107" s="0" t="s">
        <v>98</v>
      </c>
      <c r="C107" s="7" t="n">
        <v>1305684900</v>
      </c>
      <c r="D107" s="7" t="n">
        <v>4890939.78513394</v>
      </c>
      <c r="E107" s="7" t="n">
        <v>403891000</v>
      </c>
      <c r="F107" s="7" t="n">
        <v>5544045.1174026</v>
      </c>
      <c r="G107" s="7" t="n">
        <v>10434985</v>
      </c>
      <c r="H107" s="7" t="n">
        <v>24346524.0421443</v>
      </c>
      <c r="I107" s="17" t="n">
        <v>0.428602661387589</v>
      </c>
      <c r="J107" s="7" t="n">
        <v>20085882</v>
      </c>
      <c r="K107" s="7" t="n">
        <v>10434985</v>
      </c>
      <c r="L107" s="17" t="n">
        <v>42.86</v>
      </c>
      <c r="N107" s="7" t="n">
        <v>8369257</v>
      </c>
      <c r="O107" s="18" t="n">
        <v>0.0649</v>
      </c>
      <c r="P107" s="7" t="n">
        <v>8912422</v>
      </c>
      <c r="Q107" s="17" t="n">
        <v>36.6065479596693</v>
      </c>
      <c r="R107" s="17" t="n">
        <v>6.25345204033065</v>
      </c>
      <c r="S107" s="17" t="n">
        <v>0.01</v>
      </c>
      <c r="T107" s="7" t="n">
        <v>83693</v>
      </c>
      <c r="U107" s="7" t="n">
        <v>0</v>
      </c>
      <c r="V107" s="7" t="n">
        <v>0</v>
      </c>
      <c r="W107" s="7" t="n">
        <v>0</v>
      </c>
      <c r="X107" s="7" t="n">
        <v>8996115</v>
      </c>
      <c r="Y107" s="17" t="n">
        <v>36.9503054498767</v>
      </c>
      <c r="AA107" s="7" t="n">
        <v>-1522563</v>
      </c>
      <c r="AB107" s="7" t="n">
        <v>-1438870</v>
      </c>
      <c r="AC107" s="19" t="n">
        <v>0</v>
      </c>
      <c r="AD107" s="17" t="n">
        <v>-5.90969455012332</v>
      </c>
    </row>
    <row r="108" customFormat="false" ht="14.5" hidden="false" customHeight="false" outlineLevel="0" collapsed="false">
      <c r="A108" s="0" t="n">
        <v>81</v>
      </c>
      <c r="B108" s="0" t="s">
        <v>99</v>
      </c>
      <c r="C108" s="7" t="n">
        <v>708127800</v>
      </c>
      <c r="D108" s="7" t="n">
        <v>2652562.21465024</v>
      </c>
      <c r="E108" s="7" t="n">
        <v>253941000</v>
      </c>
      <c r="F108" s="7" t="n">
        <v>3485743.33460843</v>
      </c>
      <c r="G108" s="7" t="n">
        <v>6138306</v>
      </c>
      <c r="H108" s="7" t="n">
        <v>6750893.18193559</v>
      </c>
      <c r="I108" s="17" t="n">
        <v>0.909258350646876</v>
      </c>
      <c r="J108" s="7" t="n">
        <v>5569487</v>
      </c>
      <c r="K108" s="7" t="n">
        <v>5569487</v>
      </c>
      <c r="L108" s="17" t="n">
        <v>82.5</v>
      </c>
      <c r="N108" s="7" t="n">
        <v>5265872</v>
      </c>
      <c r="O108" s="18" t="n">
        <v>0.0387</v>
      </c>
      <c r="P108" s="7" t="n">
        <v>5469661</v>
      </c>
      <c r="Q108" s="17" t="n">
        <v>81.021293813921</v>
      </c>
      <c r="R108" s="17" t="n">
        <v>1.47870618607897</v>
      </c>
      <c r="S108" s="17" t="n">
        <v>0</v>
      </c>
      <c r="T108" s="7" t="n">
        <v>0</v>
      </c>
      <c r="U108" s="7" t="n">
        <v>0</v>
      </c>
      <c r="V108" s="7" t="n">
        <v>0</v>
      </c>
      <c r="W108" s="7" t="n">
        <v>0</v>
      </c>
      <c r="X108" s="7" t="n">
        <v>5469661</v>
      </c>
      <c r="Y108" s="17" t="n">
        <v>81.021293813921</v>
      </c>
      <c r="AA108" s="7" t="n">
        <v>-99826</v>
      </c>
      <c r="AB108" s="7" t="n">
        <v>-99826</v>
      </c>
      <c r="AC108" s="19" t="n">
        <v>0</v>
      </c>
      <c r="AD108" s="17" t="n">
        <v>-1.47870618607897</v>
      </c>
    </row>
    <row r="109" customFormat="false" ht="14.5" hidden="false" customHeight="false" outlineLevel="0" collapsed="false">
      <c r="A109" s="0" t="n">
        <v>82</v>
      </c>
      <c r="B109" s="0" t="s">
        <v>100</v>
      </c>
      <c r="C109" s="7" t="n">
        <v>5389486400</v>
      </c>
      <c r="D109" s="7" t="n">
        <v>20188372.7499631</v>
      </c>
      <c r="E109" s="7" t="n">
        <v>2100585000</v>
      </c>
      <c r="F109" s="7" t="n">
        <v>28833863.6239459</v>
      </c>
      <c r="G109" s="7" t="n">
        <v>49022236</v>
      </c>
      <c r="H109" s="7" t="n">
        <v>33652713.4588</v>
      </c>
      <c r="I109" s="17" t="n">
        <v>1.45670975566403</v>
      </c>
      <c r="J109" s="7" t="n">
        <v>27763489</v>
      </c>
      <c r="K109" s="7" t="n">
        <v>27763489</v>
      </c>
      <c r="L109" s="17" t="n">
        <v>82.5</v>
      </c>
      <c r="N109" s="7" t="n">
        <v>26987503</v>
      </c>
      <c r="O109" s="18" t="n">
        <v>0.0363</v>
      </c>
      <c r="P109" s="7" t="n">
        <v>27967149</v>
      </c>
      <c r="Q109" s="17" t="n">
        <v>83.1051826897683</v>
      </c>
      <c r="R109" s="17" t="n">
        <v>0</v>
      </c>
      <c r="S109" s="17" t="n">
        <v>0</v>
      </c>
      <c r="T109" s="7" t="n">
        <v>0</v>
      </c>
      <c r="U109" s="7" t="n">
        <v>203660</v>
      </c>
      <c r="V109" s="7" t="n">
        <v>203660</v>
      </c>
      <c r="W109" s="7" t="n">
        <v>0</v>
      </c>
      <c r="X109" s="7" t="n">
        <v>27763489</v>
      </c>
      <c r="Y109" s="17" t="n">
        <v>82.5000011781814</v>
      </c>
      <c r="AA109" s="7" t="n">
        <v>0</v>
      </c>
      <c r="AB109" s="7" t="n">
        <v>0</v>
      </c>
      <c r="AC109" s="19" t="n">
        <v>0</v>
      </c>
      <c r="AD109" s="17" t="n">
        <v>1.17818136402548E-006</v>
      </c>
    </row>
    <row r="110" customFormat="false" ht="14.5" hidden="false" customHeight="false" outlineLevel="0" collapsed="false">
      <c r="A110" s="0" t="n">
        <v>83</v>
      </c>
      <c r="B110" s="0" t="s">
        <v>101</v>
      </c>
      <c r="C110" s="7" t="n">
        <v>2211733200</v>
      </c>
      <c r="D110" s="7" t="n">
        <v>8284888.56842996</v>
      </c>
      <c r="E110" s="7" t="n">
        <v>612754000</v>
      </c>
      <c r="F110" s="7" t="n">
        <v>8411021.34454323</v>
      </c>
      <c r="G110" s="7" t="n">
        <v>16695910</v>
      </c>
      <c r="H110" s="7" t="n">
        <v>28902881.6069995</v>
      </c>
      <c r="I110" s="17" t="n">
        <v>0.577655550993805</v>
      </c>
      <c r="J110" s="7" t="n">
        <v>23844877</v>
      </c>
      <c r="K110" s="7" t="n">
        <v>16695910</v>
      </c>
      <c r="L110" s="17" t="n">
        <v>57.77</v>
      </c>
      <c r="N110" s="7" t="n">
        <v>15105540</v>
      </c>
      <c r="O110" s="18" t="n">
        <v>0.0461</v>
      </c>
      <c r="P110" s="7" t="n">
        <v>15801905</v>
      </c>
      <c r="Q110" s="17" t="n">
        <v>54.6724206079618</v>
      </c>
      <c r="R110" s="17" t="n">
        <v>3.09757939203821</v>
      </c>
      <c r="S110" s="17" t="n">
        <v>0.01</v>
      </c>
      <c r="T110" s="7" t="n">
        <v>151055</v>
      </c>
      <c r="U110" s="7" t="n">
        <v>0</v>
      </c>
      <c r="V110" s="7" t="n">
        <v>0</v>
      </c>
      <c r="W110" s="7" t="n">
        <v>0</v>
      </c>
      <c r="X110" s="7" t="n">
        <v>15952960</v>
      </c>
      <c r="Y110" s="17" t="n">
        <v>55.1950501576861</v>
      </c>
      <c r="AA110" s="7" t="n">
        <v>-894005</v>
      </c>
      <c r="AB110" s="7" t="n">
        <v>-742950</v>
      </c>
      <c r="AC110" s="19" t="n">
        <v>0</v>
      </c>
      <c r="AD110" s="17" t="n">
        <v>-2.57494984231393</v>
      </c>
    </row>
    <row r="111" customFormat="false" ht="14.5" hidden="false" customHeight="false" outlineLevel="0" collapsed="false">
      <c r="A111" s="0" t="n">
        <v>84</v>
      </c>
      <c r="B111" s="0" t="s">
        <v>102</v>
      </c>
      <c r="C111" s="7" t="n">
        <v>319420900</v>
      </c>
      <c r="D111" s="7" t="n">
        <v>1196512.5644122</v>
      </c>
      <c r="E111" s="7" t="n">
        <v>84306000</v>
      </c>
      <c r="F111" s="7" t="n">
        <v>1157233.67856115</v>
      </c>
      <c r="G111" s="7" t="n">
        <v>2353746</v>
      </c>
      <c r="H111" s="7" t="n">
        <v>4207786.02129792</v>
      </c>
      <c r="I111" s="17" t="n">
        <v>0.559378729832362</v>
      </c>
      <c r="J111" s="7" t="n">
        <v>3471423</v>
      </c>
      <c r="K111" s="7" t="n">
        <v>2353746</v>
      </c>
      <c r="L111" s="17" t="n">
        <v>55.94</v>
      </c>
      <c r="N111" s="7" t="n">
        <v>2129815</v>
      </c>
      <c r="O111" s="18" t="n">
        <v>0.0382</v>
      </c>
      <c r="P111" s="7" t="n">
        <v>2211174</v>
      </c>
      <c r="Q111" s="17" t="n">
        <v>52.5495828164272</v>
      </c>
      <c r="R111" s="17" t="n">
        <v>3.39041718357276</v>
      </c>
      <c r="S111" s="17" t="n">
        <v>0.01</v>
      </c>
      <c r="T111" s="7" t="n">
        <v>21298</v>
      </c>
      <c r="U111" s="7" t="n">
        <v>0</v>
      </c>
      <c r="V111" s="7" t="n">
        <v>0</v>
      </c>
      <c r="W111" s="7" t="n">
        <v>0</v>
      </c>
      <c r="X111" s="7" t="n">
        <v>2232472</v>
      </c>
      <c r="Y111" s="17" t="n">
        <v>53.0557397334425</v>
      </c>
      <c r="AA111" s="7" t="n">
        <v>-142572</v>
      </c>
      <c r="AB111" s="7" t="n">
        <v>-121274</v>
      </c>
      <c r="AC111" s="19" t="n">
        <v>0</v>
      </c>
      <c r="AD111" s="17" t="n">
        <v>-2.88426026655751</v>
      </c>
    </row>
    <row r="112" customFormat="false" ht="14.5" hidden="false" customHeight="false" outlineLevel="0" collapsed="false">
      <c r="A112" s="0" t="n">
        <v>85</v>
      </c>
      <c r="B112" s="0" t="s">
        <v>103</v>
      </c>
      <c r="C112" s="7" t="n">
        <v>3597520100</v>
      </c>
      <c r="D112" s="7" t="n">
        <v>13475880.8843612</v>
      </c>
      <c r="E112" s="7" t="n">
        <v>292256000</v>
      </c>
      <c r="F112" s="7" t="n">
        <v>4011677.53139241</v>
      </c>
      <c r="G112" s="7" t="n">
        <v>17487558</v>
      </c>
      <c r="H112" s="7" t="n">
        <v>7069465.13277987</v>
      </c>
      <c r="I112" s="17" t="n">
        <v>2.47367483558456</v>
      </c>
      <c r="J112" s="7" t="n">
        <v>5832309</v>
      </c>
      <c r="K112" s="7" t="n">
        <v>5832309</v>
      </c>
      <c r="L112" s="17" t="n">
        <v>82.5</v>
      </c>
      <c r="N112" s="7" t="n">
        <v>5472129</v>
      </c>
      <c r="O112" s="18" t="n">
        <v>0.0595</v>
      </c>
      <c r="P112" s="7" t="n">
        <v>5797721</v>
      </c>
      <c r="Q112" s="17" t="n">
        <v>82.0107446759584</v>
      </c>
      <c r="R112" s="17" t="n">
        <v>0.489255324041622</v>
      </c>
      <c r="S112" s="17" t="n">
        <v>0</v>
      </c>
      <c r="T112" s="7" t="n">
        <v>0</v>
      </c>
      <c r="U112" s="7" t="n">
        <v>0</v>
      </c>
      <c r="V112" s="7" t="n">
        <v>0</v>
      </c>
      <c r="W112" s="7" t="n">
        <v>34588</v>
      </c>
      <c r="X112" s="7" t="n">
        <v>5832309</v>
      </c>
      <c r="Y112" s="17" t="n">
        <v>82.5000037549745</v>
      </c>
      <c r="AA112" s="7" t="n">
        <v>-34588</v>
      </c>
      <c r="AB112" s="7" t="n">
        <v>0</v>
      </c>
      <c r="AC112" s="19" t="n">
        <v>0</v>
      </c>
      <c r="AD112" s="17" t="n">
        <v>3.7549744433818E-006</v>
      </c>
    </row>
    <row r="113" customFormat="false" ht="14.5" hidden="false" customHeight="false" outlineLevel="0" collapsed="false">
      <c r="A113" s="0" t="n">
        <v>86</v>
      </c>
      <c r="B113" s="0" t="s">
        <v>104</v>
      </c>
      <c r="C113" s="7" t="n">
        <v>1916129500</v>
      </c>
      <c r="D113" s="7" t="n">
        <v>7177592.39232897</v>
      </c>
      <c r="E113" s="7" t="n">
        <v>579418000</v>
      </c>
      <c r="F113" s="7" t="n">
        <v>7953431.82649571</v>
      </c>
      <c r="G113" s="7" t="n">
        <v>15131024</v>
      </c>
      <c r="H113" s="7" t="n">
        <v>23097746.73</v>
      </c>
      <c r="I113" s="17" t="n">
        <v>0.65508658385051</v>
      </c>
      <c r="J113" s="7" t="n">
        <v>19055641</v>
      </c>
      <c r="K113" s="7" t="n">
        <v>15131024</v>
      </c>
      <c r="L113" s="17" t="n">
        <v>65.51</v>
      </c>
      <c r="N113" s="7" t="n">
        <v>13894543</v>
      </c>
      <c r="O113" s="18" t="n">
        <v>0.065</v>
      </c>
      <c r="P113" s="7" t="n">
        <v>14797688</v>
      </c>
      <c r="Q113" s="17" t="n">
        <v>64.065504626823</v>
      </c>
      <c r="R113" s="17" t="n">
        <v>1.44449537317705</v>
      </c>
      <c r="S113" s="17" t="n">
        <v>0</v>
      </c>
      <c r="T113" s="7" t="n">
        <v>0</v>
      </c>
      <c r="U113" s="7" t="n">
        <v>0</v>
      </c>
      <c r="V113" s="7" t="n">
        <v>0</v>
      </c>
      <c r="W113" s="7" t="n">
        <v>0</v>
      </c>
      <c r="X113" s="7" t="n">
        <v>14797688</v>
      </c>
      <c r="Y113" s="17" t="n">
        <v>64.065504626823</v>
      </c>
      <c r="AA113" s="7" t="n">
        <v>-333336</v>
      </c>
      <c r="AB113" s="7" t="n">
        <v>-333336</v>
      </c>
      <c r="AC113" s="19" t="n">
        <v>0</v>
      </c>
      <c r="AD113" s="17" t="n">
        <v>-1.44449537317705</v>
      </c>
    </row>
    <row r="114" customFormat="false" ht="14.5" hidden="false" customHeight="false" outlineLevel="0" collapsed="false">
      <c r="A114" s="0" t="n">
        <v>87</v>
      </c>
      <c r="B114" s="0" t="s">
        <v>105</v>
      </c>
      <c r="C114" s="7" t="n">
        <v>2311361300</v>
      </c>
      <c r="D114" s="7" t="n">
        <v>8658083.53913637</v>
      </c>
      <c r="E114" s="7" t="n">
        <v>853911000</v>
      </c>
      <c r="F114" s="7" t="n">
        <v>11721283.9856456</v>
      </c>
      <c r="G114" s="7" t="n">
        <v>20379368</v>
      </c>
      <c r="H114" s="7" t="n">
        <v>34416160.82</v>
      </c>
      <c r="I114" s="17" t="n">
        <v>0.592145303672486</v>
      </c>
      <c r="J114" s="7" t="n">
        <v>28393333</v>
      </c>
      <c r="K114" s="7" t="n">
        <v>20379368</v>
      </c>
      <c r="L114" s="17" t="n">
        <v>59.21</v>
      </c>
      <c r="N114" s="7" t="n">
        <v>18843898</v>
      </c>
      <c r="O114" s="18" t="n">
        <v>0.0335</v>
      </c>
      <c r="P114" s="7" t="n">
        <v>19475169</v>
      </c>
      <c r="Q114" s="17" t="n">
        <v>56.5872791618365</v>
      </c>
      <c r="R114" s="17" t="n">
        <v>2.6227208381635</v>
      </c>
      <c r="S114" s="17" t="n">
        <v>0.01</v>
      </c>
      <c r="T114" s="7" t="n">
        <v>188439</v>
      </c>
      <c r="U114" s="7" t="n">
        <v>0</v>
      </c>
      <c r="V114" s="7" t="n">
        <v>0</v>
      </c>
      <c r="W114" s="7" t="n">
        <v>0</v>
      </c>
      <c r="X114" s="7" t="n">
        <v>19663608</v>
      </c>
      <c r="Y114" s="17" t="n">
        <v>57.1348097274494</v>
      </c>
      <c r="AA114" s="7" t="n">
        <v>-904199</v>
      </c>
      <c r="AB114" s="7" t="n">
        <v>-715760</v>
      </c>
      <c r="AC114" s="19" t="n">
        <v>0</v>
      </c>
      <c r="AD114" s="17" t="n">
        <v>-2.07519027255057</v>
      </c>
    </row>
    <row r="115" customFormat="false" ht="14.5" hidden="false" customHeight="false" outlineLevel="0" collapsed="false">
      <c r="A115" s="0" t="n">
        <v>88</v>
      </c>
      <c r="B115" s="0" t="s">
        <v>106</v>
      </c>
      <c r="C115" s="7" t="n">
        <v>4412594900</v>
      </c>
      <c r="D115" s="7" t="n">
        <v>16529053.7955131</v>
      </c>
      <c r="E115" s="7" t="n">
        <v>1649668000</v>
      </c>
      <c r="F115" s="7" t="n">
        <v>22644312.0067922</v>
      </c>
      <c r="G115" s="7" t="n">
        <v>39173366</v>
      </c>
      <c r="H115" s="7" t="n">
        <v>46423185.2958395</v>
      </c>
      <c r="I115" s="17" t="n">
        <v>0.843831929032038</v>
      </c>
      <c r="J115" s="7" t="n">
        <v>38299128</v>
      </c>
      <c r="K115" s="7" t="n">
        <v>38299128</v>
      </c>
      <c r="L115" s="17" t="n">
        <v>82.5</v>
      </c>
      <c r="N115" s="7" t="n">
        <v>34739005</v>
      </c>
      <c r="O115" s="18" t="n">
        <v>0.0363</v>
      </c>
      <c r="P115" s="7" t="n">
        <v>36000031</v>
      </c>
      <c r="Q115" s="17" t="n">
        <v>77.5475245194482</v>
      </c>
      <c r="R115" s="17" t="n">
        <v>4.95247548055185</v>
      </c>
      <c r="S115" s="17" t="n">
        <v>0.01</v>
      </c>
      <c r="T115" s="7" t="n">
        <v>347390</v>
      </c>
      <c r="U115" s="7" t="n">
        <v>0</v>
      </c>
      <c r="V115" s="7" t="n">
        <v>0</v>
      </c>
      <c r="W115" s="7" t="n">
        <v>0</v>
      </c>
      <c r="X115" s="7" t="n">
        <v>36347421</v>
      </c>
      <c r="Y115" s="17" t="n">
        <v>78.2958359457025</v>
      </c>
      <c r="AA115" s="7" t="n">
        <v>-2299097</v>
      </c>
      <c r="AB115" s="7" t="n">
        <v>-1951707</v>
      </c>
      <c r="AC115" s="19" t="n">
        <v>0</v>
      </c>
      <c r="AD115" s="17" t="n">
        <v>-4.20416405429751</v>
      </c>
    </row>
    <row r="116" customFormat="false" ht="14.5" hidden="false" customHeight="false" outlineLevel="0" collapsed="false">
      <c r="A116" s="0" t="n">
        <v>89</v>
      </c>
      <c r="B116" s="0" t="s">
        <v>107</v>
      </c>
      <c r="C116" s="7" t="n">
        <v>11072643200</v>
      </c>
      <c r="D116" s="7" t="n">
        <v>41476799.7649914</v>
      </c>
      <c r="E116" s="7" t="n">
        <v>488693000</v>
      </c>
      <c r="F116" s="7" t="n">
        <v>6708087.18332131</v>
      </c>
      <c r="G116" s="7" t="n">
        <v>48184887</v>
      </c>
      <c r="H116" s="7" t="n">
        <v>10676843.895998</v>
      </c>
      <c r="I116" s="17" t="n">
        <v>4.51302720816789</v>
      </c>
      <c r="J116" s="7" t="n">
        <v>8808396</v>
      </c>
      <c r="K116" s="7" t="n">
        <v>8808396</v>
      </c>
      <c r="L116" s="17" t="n">
        <v>82.5</v>
      </c>
      <c r="N116" s="7" t="n">
        <v>8277359</v>
      </c>
      <c r="O116" s="18" t="n">
        <v>0.0383</v>
      </c>
      <c r="P116" s="7" t="n">
        <v>8594382</v>
      </c>
      <c r="Q116" s="17" t="n">
        <v>80.4955292380126</v>
      </c>
      <c r="R116" s="17" t="n">
        <v>2.00447076198741</v>
      </c>
      <c r="S116" s="17" t="n">
        <v>0</v>
      </c>
      <c r="T116" s="7" t="n">
        <v>0</v>
      </c>
      <c r="U116" s="7" t="n">
        <v>0</v>
      </c>
      <c r="V116" s="7" t="n">
        <v>0</v>
      </c>
      <c r="W116" s="7" t="n">
        <v>214014</v>
      </c>
      <c r="X116" s="7" t="n">
        <v>8808396</v>
      </c>
      <c r="Y116" s="17" t="n">
        <v>82.4999979938049</v>
      </c>
      <c r="AA116" s="7" t="n">
        <v>-214014</v>
      </c>
      <c r="AB116" s="7" t="n">
        <v>0</v>
      </c>
      <c r="AC116" s="19" t="n">
        <v>0</v>
      </c>
      <c r="AD116" s="17" t="n">
        <v>-2.00619506074418E-006</v>
      </c>
    </row>
    <row r="117" customFormat="false" ht="14.5" hidden="false" customHeight="false" outlineLevel="0" collapsed="false">
      <c r="A117" s="0" t="n">
        <v>90</v>
      </c>
      <c r="B117" s="0" t="s">
        <v>108</v>
      </c>
      <c r="C117" s="7" t="n">
        <v>616396400</v>
      </c>
      <c r="D117" s="7" t="n">
        <v>2308947.33957124</v>
      </c>
      <c r="E117" s="7" t="n">
        <v>54717000</v>
      </c>
      <c r="F117" s="7" t="n">
        <v>751077.683555508</v>
      </c>
      <c r="G117" s="7" t="n">
        <v>3060025</v>
      </c>
      <c r="H117" s="7" t="n">
        <v>1269627.74681746</v>
      </c>
      <c r="I117" s="17" t="n">
        <v>2.41017495692772</v>
      </c>
      <c r="J117" s="7" t="n">
        <v>1047443</v>
      </c>
      <c r="K117" s="7" t="n">
        <v>1047443</v>
      </c>
      <c r="L117" s="17" t="n">
        <v>82.5</v>
      </c>
      <c r="N117" s="7" t="n">
        <v>1067474</v>
      </c>
      <c r="O117" s="18" t="n">
        <v>0.0429</v>
      </c>
      <c r="P117" s="7" t="n">
        <v>1113269</v>
      </c>
      <c r="Q117" s="17" t="n">
        <v>87.6846778743298</v>
      </c>
      <c r="R117" s="17" t="n">
        <v>0</v>
      </c>
      <c r="S117" s="17" t="n">
        <v>0</v>
      </c>
      <c r="T117" s="7" t="n">
        <v>0</v>
      </c>
      <c r="U117" s="7" t="n">
        <v>65826</v>
      </c>
      <c r="V117" s="7" t="n">
        <v>65826</v>
      </c>
      <c r="W117" s="7" t="n">
        <v>0</v>
      </c>
      <c r="X117" s="7" t="n">
        <v>1047443</v>
      </c>
      <c r="Y117" s="17" t="n">
        <v>82.5000085753952</v>
      </c>
      <c r="AA117" s="7" t="n">
        <v>0</v>
      </c>
      <c r="AB117" s="7" t="n">
        <v>0</v>
      </c>
      <c r="AC117" s="19" t="n">
        <v>0</v>
      </c>
      <c r="AD117" s="17" t="n">
        <v>8.57539519927286E-006</v>
      </c>
    </row>
    <row r="118" customFormat="false" ht="14.5" hidden="false" customHeight="false" outlineLevel="0" collapsed="false">
      <c r="A118" s="0" t="n">
        <v>91</v>
      </c>
      <c r="B118" s="0" t="s">
        <v>109</v>
      </c>
      <c r="C118" s="7" t="n">
        <v>969923800</v>
      </c>
      <c r="D118" s="7" t="n">
        <v>3633218.78193452</v>
      </c>
      <c r="E118" s="7" t="n">
        <v>60012000</v>
      </c>
      <c r="F118" s="7" t="n">
        <v>823759.963914929</v>
      </c>
      <c r="G118" s="7" t="n">
        <v>4456979</v>
      </c>
      <c r="H118" s="7" t="n">
        <v>3346288.9263638</v>
      </c>
      <c r="I118" s="17" t="n">
        <v>1.33191696774466</v>
      </c>
      <c r="J118" s="7" t="n">
        <v>2760688</v>
      </c>
      <c r="K118" s="7" t="n">
        <v>2760688</v>
      </c>
      <c r="L118" s="17" t="n">
        <v>82.5</v>
      </c>
      <c r="N118" s="7" t="n">
        <v>2588960</v>
      </c>
      <c r="O118" s="18" t="n">
        <v>0.0314</v>
      </c>
      <c r="P118" s="7" t="n">
        <v>2670253</v>
      </c>
      <c r="Q118" s="17" t="n">
        <v>79.797443040927</v>
      </c>
      <c r="R118" s="17" t="n">
        <v>2.70255695907296</v>
      </c>
      <c r="S118" s="17" t="n">
        <v>0.01</v>
      </c>
      <c r="T118" s="7" t="n">
        <v>25890</v>
      </c>
      <c r="U118" s="7" t="n">
        <v>0</v>
      </c>
      <c r="V118" s="7" t="n">
        <v>0</v>
      </c>
      <c r="W118" s="7" t="n">
        <v>0</v>
      </c>
      <c r="X118" s="7" t="n">
        <v>2696143</v>
      </c>
      <c r="Y118" s="17" t="n">
        <v>80.5711359458052</v>
      </c>
      <c r="AA118" s="7" t="n">
        <v>-90435</v>
      </c>
      <c r="AB118" s="7" t="n">
        <v>-64545</v>
      </c>
      <c r="AC118" s="19" t="n">
        <v>0</v>
      </c>
      <c r="AD118" s="17" t="n">
        <v>-1.92886405419482</v>
      </c>
    </row>
    <row r="119" customFormat="false" ht="14.5" hidden="false" customHeight="false" outlineLevel="0" collapsed="false">
      <c r="A119" s="0" t="n">
        <v>92</v>
      </c>
      <c r="B119" s="0" t="s">
        <v>110</v>
      </c>
      <c r="C119" s="7" t="n">
        <v>1081249700</v>
      </c>
      <c r="D119" s="7" t="n">
        <v>4050232.31515823</v>
      </c>
      <c r="E119" s="7" t="n">
        <v>465083000</v>
      </c>
      <c r="F119" s="7" t="n">
        <v>6384002.45446656</v>
      </c>
      <c r="G119" s="7" t="n">
        <v>10434235</v>
      </c>
      <c r="H119" s="7" t="n">
        <v>6762492.10074318</v>
      </c>
      <c r="I119" s="17" t="n">
        <v>1.5429570703459</v>
      </c>
      <c r="J119" s="7" t="n">
        <v>5579056</v>
      </c>
      <c r="K119" s="7" t="n">
        <v>5579056</v>
      </c>
      <c r="L119" s="17" t="n">
        <v>82.5</v>
      </c>
      <c r="N119" s="7" t="n">
        <v>5170162</v>
      </c>
      <c r="O119" s="18" t="n">
        <v>0.0411</v>
      </c>
      <c r="P119" s="7" t="n">
        <v>5382656</v>
      </c>
      <c r="Q119" s="17" t="n">
        <v>79.5957454709405</v>
      </c>
      <c r="R119" s="17" t="n">
        <v>2.90425452905954</v>
      </c>
      <c r="S119" s="17" t="n">
        <v>0.01</v>
      </c>
      <c r="T119" s="7" t="n">
        <v>51702</v>
      </c>
      <c r="U119" s="7" t="n">
        <v>0</v>
      </c>
      <c r="V119" s="7" t="n">
        <v>0</v>
      </c>
      <c r="W119" s="7" t="n">
        <v>0</v>
      </c>
      <c r="X119" s="7" t="n">
        <v>5434358</v>
      </c>
      <c r="Y119" s="17" t="n">
        <v>80.3602861052181</v>
      </c>
      <c r="AA119" s="7" t="n">
        <v>-196400</v>
      </c>
      <c r="AB119" s="7" t="n">
        <v>-144698</v>
      </c>
      <c r="AC119" s="19" t="n">
        <v>0</v>
      </c>
      <c r="AD119" s="17" t="n">
        <v>-2.13971389478186</v>
      </c>
    </row>
    <row r="120" customFormat="false" ht="14.5" hidden="false" customHeight="false" outlineLevel="0" collapsed="false">
      <c r="A120" s="0" t="n">
        <v>93</v>
      </c>
      <c r="B120" s="0" t="s">
        <v>111</v>
      </c>
      <c r="C120" s="7" t="n">
        <v>9500450600</v>
      </c>
      <c r="D120" s="7" t="n">
        <v>35587553.9467751</v>
      </c>
      <c r="E120" s="7" t="n">
        <v>1260524000</v>
      </c>
      <c r="F120" s="7" t="n">
        <v>17302692.8739902</v>
      </c>
      <c r="G120" s="7" t="n">
        <v>52890247</v>
      </c>
      <c r="H120" s="7" t="n">
        <v>161811104.85304</v>
      </c>
      <c r="I120" s="17" t="n">
        <v>0.326864136105096</v>
      </c>
      <c r="J120" s="7" t="n">
        <v>133494162</v>
      </c>
      <c r="K120" s="7" t="n">
        <v>52890247</v>
      </c>
      <c r="L120" s="17" t="n">
        <v>32.69</v>
      </c>
      <c r="N120" s="7" t="n">
        <v>40961068</v>
      </c>
      <c r="O120" s="18" t="n">
        <v>0.0578</v>
      </c>
      <c r="P120" s="7" t="n">
        <v>43328618</v>
      </c>
      <c r="Q120" s="17" t="n">
        <v>26.7772833263526</v>
      </c>
      <c r="R120" s="17" t="n">
        <v>5.91271667364741</v>
      </c>
      <c r="S120" s="17" t="n">
        <v>0.01</v>
      </c>
      <c r="T120" s="7" t="n">
        <v>409611</v>
      </c>
      <c r="U120" s="7" t="n">
        <v>0</v>
      </c>
      <c r="V120" s="7" t="n">
        <v>0</v>
      </c>
      <c r="W120" s="7" t="n">
        <v>0</v>
      </c>
      <c r="X120" s="7" t="n">
        <v>43738229</v>
      </c>
      <c r="Y120" s="17" t="n">
        <v>27.0304247905135</v>
      </c>
      <c r="AA120" s="7" t="n">
        <v>-9561629</v>
      </c>
      <c r="AB120" s="7" t="n">
        <v>-9152018</v>
      </c>
      <c r="AC120" s="19" t="n">
        <v>0</v>
      </c>
      <c r="AD120" s="17" t="n">
        <v>-5.65957520948645</v>
      </c>
    </row>
    <row r="121" customFormat="false" ht="14.5" hidden="false" customHeight="false" outlineLevel="0" collapsed="false">
      <c r="A121" s="0" t="n">
        <v>94</v>
      </c>
      <c r="B121" s="0" t="s">
        <v>112</v>
      </c>
      <c r="C121" s="7" t="n">
        <v>2882044000</v>
      </c>
      <c r="D121" s="7" t="n">
        <v>10795792.815025</v>
      </c>
      <c r="E121" s="7" t="n">
        <v>662456000</v>
      </c>
      <c r="F121" s="7" t="n">
        <v>9093260.19221536</v>
      </c>
      <c r="G121" s="7" t="n">
        <v>19889053</v>
      </c>
      <c r="H121" s="7" t="n">
        <v>28223295.9587494</v>
      </c>
      <c r="I121" s="17" t="n">
        <v>0.704703413416684</v>
      </c>
      <c r="J121" s="7" t="n">
        <v>23284219</v>
      </c>
      <c r="K121" s="7" t="n">
        <v>19889053</v>
      </c>
      <c r="L121" s="17" t="n">
        <v>70.47</v>
      </c>
      <c r="N121" s="7" t="n">
        <v>16724054</v>
      </c>
      <c r="O121" s="18" t="n">
        <v>0.0448</v>
      </c>
      <c r="P121" s="7" t="n">
        <v>17473292</v>
      </c>
      <c r="Q121" s="17" t="n">
        <v>61.9108839220572</v>
      </c>
      <c r="R121" s="17" t="n">
        <v>8.5591160779428</v>
      </c>
      <c r="S121" s="17" t="n">
        <v>0.02</v>
      </c>
      <c r="T121" s="7" t="n">
        <v>334481</v>
      </c>
      <c r="U121" s="7" t="n">
        <v>0</v>
      </c>
      <c r="V121" s="7" t="n">
        <v>0</v>
      </c>
      <c r="W121" s="7" t="n">
        <v>0</v>
      </c>
      <c r="X121" s="7" t="n">
        <v>17807773</v>
      </c>
      <c r="Y121" s="17" t="n">
        <v>63.0960077307324</v>
      </c>
      <c r="AA121" s="7" t="n">
        <v>-2415761</v>
      </c>
      <c r="AB121" s="7" t="n">
        <v>-2081280</v>
      </c>
      <c r="AC121" s="19" t="n">
        <v>0</v>
      </c>
      <c r="AD121" s="17" t="n">
        <v>-7.37399226926761</v>
      </c>
    </row>
    <row r="122" customFormat="false" ht="14.5" hidden="false" customHeight="false" outlineLevel="0" collapsed="false">
      <c r="A122" s="0" t="n">
        <v>95</v>
      </c>
      <c r="B122" s="0" t="s">
        <v>113</v>
      </c>
      <c r="C122" s="7" t="n">
        <v>7843860400</v>
      </c>
      <c r="D122" s="7" t="n">
        <v>29382164.7928966</v>
      </c>
      <c r="E122" s="7" t="n">
        <v>2026895000</v>
      </c>
      <c r="F122" s="7" t="n">
        <v>27822351.3973764</v>
      </c>
      <c r="G122" s="7" t="n">
        <v>57204516</v>
      </c>
      <c r="H122" s="7" t="n">
        <v>267702805.830383</v>
      </c>
      <c r="I122" s="17" t="n">
        <v>0.213686650846106</v>
      </c>
      <c r="J122" s="7" t="n">
        <v>220854815</v>
      </c>
      <c r="K122" s="7" t="n">
        <v>57204516</v>
      </c>
      <c r="L122" s="17" t="n">
        <v>21.37</v>
      </c>
      <c r="N122" s="7" t="n">
        <v>42537361</v>
      </c>
      <c r="O122" s="18" t="n">
        <v>0.0444</v>
      </c>
      <c r="P122" s="7" t="n">
        <v>44426020</v>
      </c>
      <c r="Q122" s="17" t="n">
        <v>16.5952761915198</v>
      </c>
      <c r="R122" s="17" t="n">
        <v>4.77472380848019</v>
      </c>
      <c r="S122" s="17" t="n">
        <v>0.01</v>
      </c>
      <c r="T122" s="7" t="n">
        <v>425374</v>
      </c>
      <c r="U122" s="7" t="n">
        <v>0</v>
      </c>
      <c r="V122" s="7" t="n">
        <v>0</v>
      </c>
      <c r="W122" s="7" t="n">
        <v>0</v>
      </c>
      <c r="X122" s="7" t="n">
        <v>44851394</v>
      </c>
      <c r="Y122" s="17" t="n">
        <v>16.7541740404536</v>
      </c>
      <c r="AA122" s="7" t="n">
        <v>-12778496</v>
      </c>
      <c r="AB122" s="7" t="n">
        <v>-12353122</v>
      </c>
      <c r="AC122" s="19" t="n">
        <v>0</v>
      </c>
      <c r="AD122" s="17" t="n">
        <v>-4.61582595954636</v>
      </c>
    </row>
    <row r="123" customFormat="false" ht="14.5" hidden="false" customHeight="false" outlineLevel="0" collapsed="false">
      <c r="A123" s="0" t="n">
        <v>96</v>
      </c>
      <c r="B123" s="0" t="s">
        <v>114</v>
      </c>
      <c r="C123" s="7" t="n">
        <v>15449979300</v>
      </c>
      <c r="D123" s="7" t="n">
        <v>57873778.3042952</v>
      </c>
      <c r="E123" s="7" t="n">
        <v>2053402000</v>
      </c>
      <c r="F123" s="7" t="n">
        <v>28186202.0499707</v>
      </c>
      <c r="G123" s="7" t="n">
        <v>86059980</v>
      </c>
      <c r="H123" s="7" t="n">
        <v>47533272.5733394</v>
      </c>
      <c r="I123" s="17" t="n">
        <v>1.81052082764168</v>
      </c>
      <c r="J123" s="7" t="n">
        <v>39214950</v>
      </c>
      <c r="K123" s="7" t="n">
        <v>39214950</v>
      </c>
      <c r="L123" s="17" t="n">
        <v>82.5</v>
      </c>
      <c r="N123" s="7" t="n">
        <v>36602682</v>
      </c>
      <c r="O123" s="18" t="n">
        <v>0.0541</v>
      </c>
      <c r="P123" s="7" t="n">
        <v>38582887</v>
      </c>
      <c r="Q123" s="17" t="n">
        <v>81.1702727609807</v>
      </c>
      <c r="R123" s="17" t="n">
        <v>1.32972723901932</v>
      </c>
      <c r="S123" s="17" t="n">
        <v>0</v>
      </c>
      <c r="T123" s="7" t="n">
        <v>0</v>
      </c>
      <c r="U123" s="7" t="n">
        <v>0</v>
      </c>
      <c r="V123" s="7" t="n">
        <v>0</v>
      </c>
      <c r="W123" s="7" t="n">
        <v>632063</v>
      </c>
      <c r="X123" s="7" t="n">
        <v>39214950</v>
      </c>
      <c r="Y123" s="17" t="n">
        <v>82.5000002671708</v>
      </c>
      <c r="AA123" s="7" t="n">
        <v>-632063</v>
      </c>
      <c r="AB123" s="7" t="n">
        <v>0</v>
      </c>
      <c r="AC123" s="19" t="n">
        <v>0</v>
      </c>
      <c r="AD123" s="17" t="n">
        <v>2.67170761958369E-007</v>
      </c>
    </row>
    <row r="124" customFormat="false" ht="14.5" hidden="false" customHeight="false" outlineLevel="0" collapsed="false">
      <c r="A124" s="0" t="n">
        <v>97</v>
      </c>
      <c r="B124" s="0" t="s">
        <v>115</v>
      </c>
      <c r="C124" s="7" t="n">
        <v>3678508500</v>
      </c>
      <c r="D124" s="7" t="n">
        <v>13779253.7637552</v>
      </c>
      <c r="E124" s="7" t="n">
        <v>1057088000</v>
      </c>
      <c r="F124" s="7" t="n">
        <v>14510210.8367477</v>
      </c>
      <c r="G124" s="7" t="n">
        <v>28289465</v>
      </c>
      <c r="H124" s="7" t="n">
        <v>108892707.931429</v>
      </c>
      <c r="I124" s="17" t="n">
        <v>0.259792097537092</v>
      </c>
      <c r="J124" s="7" t="n">
        <v>89836484</v>
      </c>
      <c r="K124" s="7" t="n">
        <v>28289465</v>
      </c>
      <c r="L124" s="17" t="n">
        <v>25.98</v>
      </c>
      <c r="N124" s="7" t="n">
        <v>23611394</v>
      </c>
      <c r="O124" s="18" t="n">
        <v>0.0449</v>
      </c>
      <c r="P124" s="7" t="n">
        <v>24671546</v>
      </c>
      <c r="Q124" s="17" t="n">
        <v>22.6567476084219</v>
      </c>
      <c r="R124" s="17" t="n">
        <v>3.32325239157809</v>
      </c>
      <c r="S124" s="17" t="n">
        <v>0.01</v>
      </c>
      <c r="T124" s="7" t="n">
        <v>236114</v>
      </c>
      <c r="U124" s="7" t="n">
        <v>0</v>
      </c>
      <c r="V124" s="7" t="n">
        <v>0</v>
      </c>
      <c r="W124" s="7" t="n">
        <v>0</v>
      </c>
      <c r="X124" s="7" t="n">
        <v>24907660</v>
      </c>
      <c r="Y124" s="17" t="n">
        <v>22.8735793912707</v>
      </c>
      <c r="AA124" s="7" t="n">
        <v>-3617919</v>
      </c>
      <c r="AB124" s="7" t="n">
        <v>-3381805</v>
      </c>
      <c r="AC124" s="19" t="n">
        <v>0</v>
      </c>
      <c r="AD124" s="17" t="n">
        <v>-3.10642060872934</v>
      </c>
    </row>
    <row r="125" customFormat="false" ht="14.5" hidden="false" customHeight="false" outlineLevel="0" collapsed="false">
      <c r="A125" s="0" t="n">
        <v>98</v>
      </c>
      <c r="B125" s="0" t="s">
        <v>116</v>
      </c>
      <c r="C125" s="7" t="n">
        <v>185906300</v>
      </c>
      <c r="D125" s="7" t="n">
        <v>696382.809494884</v>
      </c>
      <c r="E125" s="7" t="n">
        <v>16498000</v>
      </c>
      <c r="F125" s="7" t="n">
        <v>226461.239163309</v>
      </c>
      <c r="G125" s="7" t="n">
        <v>922844</v>
      </c>
      <c r="H125" s="7" t="n">
        <v>1566636.00409515</v>
      </c>
      <c r="I125" s="17" t="n">
        <v>0.589060890715971</v>
      </c>
      <c r="J125" s="7" t="n">
        <v>1292475</v>
      </c>
      <c r="K125" s="7" t="n">
        <v>922844</v>
      </c>
      <c r="L125" s="17" t="n">
        <v>58.91</v>
      </c>
      <c r="N125" s="7" t="n">
        <v>748953</v>
      </c>
      <c r="O125" s="18" t="n">
        <v>0.0438</v>
      </c>
      <c r="P125" s="7" t="n">
        <v>781757</v>
      </c>
      <c r="Q125" s="17" t="n">
        <v>49.9003596212844</v>
      </c>
      <c r="R125" s="17" t="n">
        <v>9.00964037871561</v>
      </c>
      <c r="S125" s="17" t="n">
        <v>0.02</v>
      </c>
      <c r="T125" s="7" t="n">
        <v>14979</v>
      </c>
      <c r="U125" s="7" t="n">
        <v>0</v>
      </c>
      <c r="V125" s="7" t="n">
        <v>0</v>
      </c>
      <c r="W125" s="7" t="n">
        <v>0</v>
      </c>
      <c r="X125" s="7" t="n">
        <v>796736</v>
      </c>
      <c r="Y125" s="17" t="n">
        <v>50.8564847174041</v>
      </c>
      <c r="AA125" s="7" t="n">
        <v>-141087</v>
      </c>
      <c r="AB125" s="7" t="n">
        <v>-126108</v>
      </c>
      <c r="AC125" s="19" t="n">
        <v>0</v>
      </c>
      <c r="AD125" s="17" t="n">
        <v>-8.05351528259595</v>
      </c>
    </row>
    <row r="126" customFormat="false" ht="14.5" hidden="false" customHeight="false" outlineLevel="0" collapsed="false">
      <c r="A126" s="0" t="n">
        <v>99</v>
      </c>
      <c r="B126" s="0" t="s">
        <v>117</v>
      </c>
      <c r="C126" s="7" t="n">
        <v>3825226800</v>
      </c>
      <c r="D126" s="7" t="n">
        <v>14328843.0028413</v>
      </c>
      <c r="E126" s="7" t="n">
        <v>1381591000</v>
      </c>
      <c r="F126" s="7" t="n">
        <v>18964529.6324934</v>
      </c>
      <c r="G126" s="7" t="n">
        <v>33293373</v>
      </c>
      <c r="H126" s="7" t="n">
        <v>36787810.6931327</v>
      </c>
      <c r="I126" s="17" t="n">
        <v>0.905010990670749</v>
      </c>
      <c r="J126" s="7" t="n">
        <v>30349944</v>
      </c>
      <c r="K126" s="7" t="n">
        <v>30349944</v>
      </c>
      <c r="L126" s="17" t="n">
        <v>82.5</v>
      </c>
      <c r="N126" s="7" t="n">
        <v>28240512</v>
      </c>
      <c r="O126" s="18" t="n">
        <v>0.0358</v>
      </c>
      <c r="P126" s="7" t="n">
        <v>29251522</v>
      </c>
      <c r="Q126" s="17" t="n">
        <v>79.5141690925915</v>
      </c>
      <c r="R126" s="17" t="n">
        <v>2.9858309074085</v>
      </c>
      <c r="S126" s="17" t="n">
        <v>0.01</v>
      </c>
      <c r="T126" s="7" t="n">
        <v>282405</v>
      </c>
      <c r="U126" s="7" t="n">
        <v>0</v>
      </c>
      <c r="V126" s="7" t="n">
        <v>0</v>
      </c>
      <c r="W126" s="7" t="n">
        <v>0</v>
      </c>
      <c r="X126" s="7" t="n">
        <v>29533927</v>
      </c>
      <c r="Y126" s="17" t="n">
        <v>80.281828256535</v>
      </c>
      <c r="AA126" s="7" t="n">
        <v>-1098422</v>
      </c>
      <c r="AB126" s="7" t="n">
        <v>-816017</v>
      </c>
      <c r="AC126" s="19" t="n">
        <v>0</v>
      </c>
      <c r="AD126" s="17" t="n">
        <v>-2.21817174346505</v>
      </c>
    </row>
    <row r="127" customFormat="false" ht="14.5" hidden="false" customHeight="false" outlineLevel="0" collapsed="false">
      <c r="A127" s="0" t="n">
        <v>100</v>
      </c>
      <c r="B127" s="0" t="s">
        <v>118</v>
      </c>
      <c r="C127" s="7" t="n">
        <v>12640216800</v>
      </c>
      <c r="D127" s="7" t="n">
        <v>47348743.3605447</v>
      </c>
      <c r="E127" s="7" t="n">
        <v>3380098000</v>
      </c>
      <c r="F127" s="7" t="n">
        <v>46397210.6663488</v>
      </c>
      <c r="G127" s="7" t="n">
        <v>93745954</v>
      </c>
      <c r="H127" s="7" t="n">
        <v>179028186.64009</v>
      </c>
      <c r="I127" s="17" t="n">
        <v>0.523637957571801</v>
      </c>
      <c r="J127" s="7" t="n">
        <v>147698254</v>
      </c>
      <c r="K127" s="7" t="n">
        <v>93745954</v>
      </c>
      <c r="L127" s="17" t="n">
        <v>52.36</v>
      </c>
      <c r="N127" s="7" t="n">
        <v>81178259</v>
      </c>
      <c r="O127" s="18" t="n">
        <v>0.0388</v>
      </c>
      <c r="P127" s="7" t="n">
        <v>84327975</v>
      </c>
      <c r="Q127" s="17" t="n">
        <v>47.1031833492951</v>
      </c>
      <c r="R127" s="17" t="n">
        <v>5.25681665070488</v>
      </c>
      <c r="S127" s="17" t="n">
        <v>0.01</v>
      </c>
      <c r="T127" s="7" t="n">
        <v>811783</v>
      </c>
      <c r="U127" s="7" t="n">
        <v>0</v>
      </c>
      <c r="V127" s="7" t="n">
        <v>0</v>
      </c>
      <c r="W127" s="7" t="n">
        <v>0</v>
      </c>
      <c r="X127" s="7" t="n">
        <v>85139758</v>
      </c>
      <c r="Y127" s="17" t="n">
        <v>47.5566220034172</v>
      </c>
      <c r="AA127" s="7" t="n">
        <v>-9417979</v>
      </c>
      <c r="AB127" s="7" t="n">
        <v>-8606196</v>
      </c>
      <c r="AC127" s="19" t="n">
        <v>0</v>
      </c>
      <c r="AD127" s="17" t="n">
        <v>-4.8033779965828</v>
      </c>
    </row>
    <row r="128" customFormat="false" ht="14.5" hidden="false" customHeight="false" outlineLevel="0" collapsed="false">
      <c r="A128" s="0" t="n">
        <v>101</v>
      </c>
      <c r="B128" s="0" t="s">
        <v>119</v>
      </c>
      <c r="C128" s="7" t="n">
        <v>6739455100</v>
      </c>
      <c r="D128" s="7" t="n">
        <v>25245194.3640566</v>
      </c>
      <c r="E128" s="7" t="n">
        <v>2160179000</v>
      </c>
      <c r="F128" s="7" t="n">
        <v>29651885.8743216</v>
      </c>
      <c r="G128" s="7" t="n">
        <v>54897080</v>
      </c>
      <c r="H128" s="7" t="n">
        <v>70532572.6678127</v>
      </c>
      <c r="I128" s="17" t="n">
        <v>0.778322382462197</v>
      </c>
      <c r="J128" s="7" t="n">
        <v>58189372</v>
      </c>
      <c r="K128" s="7" t="n">
        <v>54897080</v>
      </c>
      <c r="L128" s="17" t="n">
        <v>77.83</v>
      </c>
      <c r="N128" s="7" t="n">
        <v>49918273</v>
      </c>
      <c r="O128" s="18" t="n">
        <v>0.049</v>
      </c>
      <c r="P128" s="7" t="n">
        <v>52364268</v>
      </c>
      <c r="Q128" s="17" t="n">
        <v>74.2412562301109</v>
      </c>
      <c r="R128" s="17" t="n">
        <v>3.58874376988911</v>
      </c>
      <c r="S128" s="17" t="n">
        <v>0.01</v>
      </c>
      <c r="T128" s="7" t="n">
        <v>499183</v>
      </c>
      <c r="U128" s="7" t="n">
        <v>0</v>
      </c>
      <c r="V128" s="7" t="n">
        <v>0</v>
      </c>
      <c r="W128" s="7" t="n">
        <v>0</v>
      </c>
      <c r="X128" s="7" t="n">
        <v>52863451</v>
      </c>
      <c r="Y128" s="17" t="n">
        <v>74.9489902331665</v>
      </c>
      <c r="AA128" s="7" t="n">
        <v>-2532812</v>
      </c>
      <c r="AB128" s="7" t="n">
        <v>-2033629</v>
      </c>
      <c r="AC128" s="19" t="n">
        <v>0</v>
      </c>
      <c r="AD128" s="17" t="n">
        <v>-2.88100976683353</v>
      </c>
    </row>
    <row r="129" customFormat="false" ht="14.5" hidden="false" customHeight="false" outlineLevel="0" collapsed="false">
      <c r="A129" s="0" t="n">
        <v>102</v>
      </c>
      <c r="B129" s="0" t="s">
        <v>120</v>
      </c>
      <c r="C129" s="7" t="n">
        <v>1813071700</v>
      </c>
      <c r="D129" s="7" t="n">
        <v>6791550.17480131</v>
      </c>
      <c r="E129" s="7" t="n">
        <v>424218000</v>
      </c>
      <c r="F129" s="7" t="n">
        <v>5823065.45977577</v>
      </c>
      <c r="G129" s="7" t="n">
        <v>12614616</v>
      </c>
      <c r="H129" s="7" t="n">
        <v>16716218.1655646</v>
      </c>
      <c r="I129" s="17" t="n">
        <v>0.75463336713241</v>
      </c>
      <c r="J129" s="7" t="n">
        <v>13790880</v>
      </c>
      <c r="K129" s="7" t="n">
        <v>12614616</v>
      </c>
      <c r="L129" s="17" t="n">
        <v>75.46</v>
      </c>
      <c r="N129" s="7" t="n">
        <v>11618817</v>
      </c>
      <c r="O129" s="18" t="n">
        <v>0.0387</v>
      </c>
      <c r="P129" s="7" t="n">
        <v>12068465</v>
      </c>
      <c r="Q129" s="17" t="n">
        <v>72.196144369909</v>
      </c>
      <c r="R129" s="17" t="n">
        <v>3.26385563009103</v>
      </c>
      <c r="S129" s="17" t="n">
        <v>0.01</v>
      </c>
      <c r="T129" s="7" t="n">
        <v>116188</v>
      </c>
      <c r="U129" s="7" t="n">
        <v>0</v>
      </c>
      <c r="V129" s="7" t="n">
        <v>0</v>
      </c>
      <c r="W129" s="7" t="n">
        <v>0</v>
      </c>
      <c r="X129" s="7" t="n">
        <v>12184653</v>
      </c>
      <c r="Y129" s="17" t="n">
        <v>72.8912058895017</v>
      </c>
      <c r="AA129" s="7" t="n">
        <v>-546151</v>
      </c>
      <c r="AB129" s="7" t="n">
        <v>-429963</v>
      </c>
      <c r="AC129" s="19" t="n">
        <v>0</v>
      </c>
      <c r="AD129" s="17" t="n">
        <v>-2.56879411049835</v>
      </c>
    </row>
    <row r="130" customFormat="false" ht="14.5" hidden="false" customHeight="false" outlineLevel="0" collapsed="false">
      <c r="A130" s="0" t="n">
        <v>103</v>
      </c>
      <c r="B130" s="0" t="s">
        <v>121</v>
      </c>
      <c r="C130" s="7" t="n">
        <v>1722018500</v>
      </c>
      <c r="D130" s="7" t="n">
        <v>6450475.75597043</v>
      </c>
      <c r="E130" s="7" t="n">
        <v>538929000</v>
      </c>
      <c r="F130" s="7" t="n">
        <v>7397656.02867275</v>
      </c>
      <c r="G130" s="7" t="n">
        <v>13848132</v>
      </c>
      <c r="H130" s="7" t="n">
        <v>44949886.0389736</v>
      </c>
      <c r="I130" s="17" t="n">
        <v>0.308079357264511</v>
      </c>
      <c r="J130" s="7" t="n">
        <v>37083656</v>
      </c>
      <c r="K130" s="7" t="n">
        <v>13848132</v>
      </c>
      <c r="L130" s="17" t="n">
        <v>30.81</v>
      </c>
      <c r="N130" s="7" t="n">
        <v>12277046</v>
      </c>
      <c r="O130" s="18" t="n">
        <v>0.0385</v>
      </c>
      <c r="P130" s="7" t="n">
        <v>12749712</v>
      </c>
      <c r="Q130" s="17" t="n">
        <v>28.3642810327604</v>
      </c>
      <c r="R130" s="17" t="n">
        <v>2.44571896723958</v>
      </c>
      <c r="S130" s="17" t="n">
        <v>0</v>
      </c>
      <c r="T130" s="7" t="n">
        <v>0</v>
      </c>
      <c r="U130" s="7" t="n">
        <v>0</v>
      </c>
      <c r="V130" s="7" t="n">
        <v>0</v>
      </c>
      <c r="W130" s="7" t="n">
        <v>0</v>
      </c>
      <c r="X130" s="7" t="n">
        <v>12749712</v>
      </c>
      <c r="Y130" s="17" t="n">
        <v>28.3642810327604</v>
      </c>
      <c r="AA130" s="7" t="n">
        <v>-1098420</v>
      </c>
      <c r="AB130" s="7" t="n">
        <v>-1098420</v>
      </c>
      <c r="AC130" s="19" t="n">
        <v>0</v>
      </c>
      <c r="AD130" s="17" t="n">
        <v>-2.44571896723958</v>
      </c>
    </row>
    <row r="131" customFormat="false" ht="14.5" hidden="false" customHeight="false" outlineLevel="0" collapsed="false">
      <c r="A131" s="0" t="n">
        <v>104</v>
      </c>
      <c r="B131" s="0" t="s">
        <v>122</v>
      </c>
      <c r="C131" s="7" t="n">
        <v>860784100</v>
      </c>
      <c r="D131" s="7" t="n">
        <v>3224394.49295976</v>
      </c>
      <c r="E131" s="7" t="n">
        <v>28945000</v>
      </c>
      <c r="F131" s="7" t="n">
        <v>397316.072710752</v>
      </c>
      <c r="G131" s="7" t="n">
        <v>3621711</v>
      </c>
      <c r="H131" s="7" t="n">
        <v>843545.481651007</v>
      </c>
      <c r="I131" s="17" t="n">
        <v>4.29343891797215</v>
      </c>
      <c r="J131" s="7" t="n">
        <v>695925</v>
      </c>
      <c r="K131" s="7" t="n">
        <v>695925</v>
      </c>
      <c r="L131" s="17" t="n">
        <v>82.5</v>
      </c>
      <c r="N131" s="7" t="n">
        <v>730251</v>
      </c>
      <c r="O131" s="18" t="n">
        <v>0.0413</v>
      </c>
      <c r="P131" s="7" t="n">
        <v>760410</v>
      </c>
      <c r="Q131" s="17" t="n">
        <v>90.1445169870044</v>
      </c>
      <c r="R131" s="17" t="n">
        <v>0</v>
      </c>
      <c r="S131" s="17" t="n">
        <v>0</v>
      </c>
      <c r="T131" s="7" t="n">
        <v>0</v>
      </c>
      <c r="U131" s="7" t="n">
        <v>64485</v>
      </c>
      <c r="V131" s="7" t="n">
        <v>64485</v>
      </c>
      <c r="W131" s="7" t="n">
        <v>0</v>
      </c>
      <c r="X131" s="7" t="n">
        <v>695925</v>
      </c>
      <c r="Y131" s="17" t="n">
        <v>82.4999973490367</v>
      </c>
      <c r="AA131" s="7" t="n">
        <v>0</v>
      </c>
      <c r="AB131" s="7" t="n">
        <v>0</v>
      </c>
      <c r="AC131" s="19" t="n">
        <v>0</v>
      </c>
      <c r="AD131" s="17" t="n">
        <v>-2.6509632817806E-006</v>
      </c>
    </row>
    <row r="132" customFormat="false" ht="14.5" hidden="false" customHeight="false" outlineLevel="0" collapsed="false">
      <c r="A132" s="0" t="n">
        <v>105</v>
      </c>
      <c r="B132" s="0" t="s">
        <v>123</v>
      </c>
      <c r="C132" s="7" t="n">
        <v>1648088700</v>
      </c>
      <c r="D132" s="7" t="n">
        <v>6173543.54964179</v>
      </c>
      <c r="E132" s="7" t="n">
        <v>522538000</v>
      </c>
      <c r="F132" s="7" t="n">
        <v>7172663.53436278</v>
      </c>
      <c r="G132" s="7" t="n">
        <v>13346207</v>
      </c>
      <c r="H132" s="7" t="n">
        <v>16399936.2460322</v>
      </c>
      <c r="I132" s="17" t="n">
        <v>0.813796273337889</v>
      </c>
      <c r="J132" s="7" t="n">
        <v>13529947</v>
      </c>
      <c r="K132" s="7" t="n">
        <v>13346207</v>
      </c>
      <c r="L132" s="17" t="n">
        <v>81.38</v>
      </c>
      <c r="N132" s="7" t="n">
        <v>12244676</v>
      </c>
      <c r="O132" s="18" t="n">
        <v>0.0494</v>
      </c>
      <c r="P132" s="7" t="n">
        <v>12849563</v>
      </c>
      <c r="Q132" s="17" t="n">
        <v>78.3512984881804</v>
      </c>
      <c r="R132" s="17" t="n">
        <v>3.02870151181959</v>
      </c>
      <c r="S132" s="17" t="n">
        <v>0.01</v>
      </c>
      <c r="T132" s="7" t="n">
        <v>122447</v>
      </c>
      <c r="U132" s="7" t="n">
        <v>0</v>
      </c>
      <c r="V132" s="7" t="n">
        <v>0</v>
      </c>
      <c r="W132" s="7" t="n">
        <v>0</v>
      </c>
      <c r="X132" s="7" t="n">
        <v>12972010</v>
      </c>
      <c r="Y132" s="17" t="n">
        <v>79.0979294394417</v>
      </c>
      <c r="AA132" s="7" t="n">
        <v>-496644</v>
      </c>
      <c r="AB132" s="7" t="n">
        <v>-374197</v>
      </c>
      <c r="AC132" s="19" t="n">
        <v>0</v>
      </c>
      <c r="AD132" s="17" t="n">
        <v>-2.28207056055827</v>
      </c>
    </row>
    <row r="133" customFormat="false" ht="14.5" hidden="false" customHeight="false" outlineLevel="0" collapsed="false">
      <c r="A133" s="0" t="n">
        <v>106</v>
      </c>
      <c r="B133" s="0" t="s">
        <v>124</v>
      </c>
      <c r="C133" s="7" t="n">
        <v>183855300</v>
      </c>
      <c r="D133" s="7" t="n">
        <v>688700.008308082</v>
      </c>
      <c r="E133" s="7" t="n">
        <v>43933000</v>
      </c>
      <c r="F133" s="7" t="n">
        <v>603050.164878268</v>
      </c>
      <c r="G133" s="7" t="n">
        <v>1291750</v>
      </c>
      <c r="H133" s="7" t="n">
        <v>1901189.42344809</v>
      </c>
      <c r="I133" s="17" t="n">
        <v>0.679443081298664</v>
      </c>
      <c r="J133" s="7" t="n">
        <v>1568481</v>
      </c>
      <c r="K133" s="7" t="n">
        <v>1291750</v>
      </c>
      <c r="L133" s="17" t="n">
        <v>67.94</v>
      </c>
      <c r="N133" s="7" t="n">
        <v>1215815</v>
      </c>
      <c r="O133" s="18" t="n">
        <v>0.0345</v>
      </c>
      <c r="P133" s="7" t="n">
        <v>1257761</v>
      </c>
      <c r="Q133" s="17" t="n">
        <v>66.1565325625925</v>
      </c>
      <c r="R133" s="17" t="n">
        <v>1.78346743740747</v>
      </c>
      <c r="S133" s="17" t="n">
        <v>0</v>
      </c>
      <c r="T133" s="7" t="n">
        <v>0</v>
      </c>
      <c r="U133" s="7" t="n">
        <v>0</v>
      </c>
      <c r="V133" s="7" t="n">
        <v>0</v>
      </c>
      <c r="W133" s="7" t="n">
        <v>0</v>
      </c>
      <c r="X133" s="7" t="n">
        <v>1257761</v>
      </c>
      <c r="Y133" s="17" t="n">
        <v>66.1565325625925</v>
      </c>
      <c r="AA133" s="7" t="n">
        <v>-33989</v>
      </c>
      <c r="AB133" s="7" t="n">
        <v>-33989</v>
      </c>
      <c r="AC133" s="19" t="n">
        <v>0</v>
      </c>
      <c r="AD133" s="17" t="n">
        <v>-1.78346743740747</v>
      </c>
    </row>
    <row r="134" customFormat="false" ht="14.5" hidden="false" customHeight="false" outlineLevel="0" collapsed="false">
      <c r="A134" s="0" t="n">
        <v>107</v>
      </c>
      <c r="B134" s="0" t="s">
        <v>125</v>
      </c>
      <c r="C134" s="7" t="n">
        <v>8654554400</v>
      </c>
      <c r="D134" s="7" t="n">
        <v>32418927.7501532</v>
      </c>
      <c r="E134" s="7" t="n">
        <v>1755446000</v>
      </c>
      <c r="F134" s="7" t="n">
        <v>24096282.970316</v>
      </c>
      <c r="G134" s="7" t="n">
        <v>56515211</v>
      </c>
      <c r="H134" s="7" t="n">
        <v>51373399.5166181</v>
      </c>
      <c r="I134" s="17" t="n">
        <v>1.10008703982532</v>
      </c>
      <c r="J134" s="7" t="n">
        <v>42383055</v>
      </c>
      <c r="K134" s="7" t="n">
        <v>42383055</v>
      </c>
      <c r="L134" s="17" t="n">
        <v>82.5</v>
      </c>
      <c r="N134" s="7" t="n">
        <v>37316013</v>
      </c>
      <c r="O134" s="18" t="n">
        <v>0.0402</v>
      </c>
      <c r="P134" s="7" t="n">
        <v>38816117</v>
      </c>
      <c r="Q134" s="17" t="n">
        <v>75.5568394640575</v>
      </c>
      <c r="R134" s="17" t="n">
        <v>6.94316053594253</v>
      </c>
      <c r="S134" s="17" t="n">
        <v>0.01</v>
      </c>
      <c r="T134" s="7" t="n">
        <v>373160</v>
      </c>
      <c r="U134" s="7" t="n">
        <v>0</v>
      </c>
      <c r="V134" s="7" t="n">
        <v>0</v>
      </c>
      <c r="W134" s="7" t="n">
        <v>0</v>
      </c>
      <c r="X134" s="7" t="n">
        <v>39189277</v>
      </c>
      <c r="Y134" s="17" t="n">
        <v>76.283207591359</v>
      </c>
      <c r="AA134" s="7" t="n">
        <v>-3566938</v>
      </c>
      <c r="AB134" s="7" t="n">
        <v>-3193778</v>
      </c>
      <c r="AC134" s="19" t="n">
        <v>0</v>
      </c>
      <c r="AD134" s="17" t="n">
        <v>-6.21679240864097</v>
      </c>
    </row>
    <row r="135" customFormat="false" ht="14.5" hidden="false" customHeight="false" outlineLevel="0" collapsed="false">
      <c r="A135" s="0" t="n">
        <v>108</v>
      </c>
      <c r="B135" s="0" t="s">
        <v>126</v>
      </c>
      <c r="C135" s="7" t="n">
        <v>175826700</v>
      </c>
      <c r="D135" s="7" t="n">
        <v>658625.83102463</v>
      </c>
      <c r="E135" s="7" t="n">
        <v>17600000</v>
      </c>
      <c r="F135" s="7" t="n">
        <v>241587.938494014</v>
      </c>
      <c r="G135" s="7" t="n">
        <v>900214</v>
      </c>
      <c r="H135" s="7" t="n">
        <v>1350599.76179517</v>
      </c>
      <c r="I135" s="17" t="n">
        <v>0.666529067651742</v>
      </c>
      <c r="J135" s="7" t="n">
        <v>1114245</v>
      </c>
      <c r="K135" s="7" t="n">
        <v>900214</v>
      </c>
      <c r="L135" s="17" t="n">
        <v>66.65</v>
      </c>
      <c r="N135" s="7" t="n">
        <v>850119</v>
      </c>
      <c r="O135" s="18" t="n">
        <v>0.0365</v>
      </c>
      <c r="P135" s="7" t="n">
        <v>881148</v>
      </c>
      <c r="Q135" s="17" t="n">
        <v>65.241237628297</v>
      </c>
      <c r="R135" s="17" t="n">
        <v>1.40876237170305</v>
      </c>
      <c r="S135" s="17" t="n">
        <v>0</v>
      </c>
      <c r="T135" s="7" t="n">
        <v>0</v>
      </c>
      <c r="U135" s="7" t="n">
        <v>0</v>
      </c>
      <c r="V135" s="7" t="n">
        <v>0</v>
      </c>
      <c r="W135" s="7" t="n">
        <v>0</v>
      </c>
      <c r="X135" s="7" t="n">
        <v>881148</v>
      </c>
      <c r="Y135" s="17" t="n">
        <v>65.241237628297</v>
      </c>
      <c r="AA135" s="7" t="n">
        <v>-19066</v>
      </c>
      <c r="AB135" s="7" t="n">
        <v>-19066</v>
      </c>
      <c r="AC135" s="19" t="n">
        <v>0</v>
      </c>
      <c r="AD135" s="17" t="n">
        <v>-1.40876237170305</v>
      </c>
    </row>
    <row r="136" customFormat="false" ht="14.5" hidden="false" customHeight="false" outlineLevel="0" collapsed="false">
      <c r="A136" s="0" t="n">
        <v>109</v>
      </c>
      <c r="B136" s="0" t="s">
        <v>127</v>
      </c>
      <c r="C136" s="7" t="n">
        <v>238470900</v>
      </c>
      <c r="D136" s="7" t="n">
        <v>893283.526834613</v>
      </c>
      <c r="E136" s="7" t="n">
        <v>900000</v>
      </c>
      <c r="F136" s="7" t="n">
        <v>12353.9286729893</v>
      </c>
      <c r="G136" s="7" t="n">
        <v>905637</v>
      </c>
      <c r="H136" s="7" t="n">
        <v>0</v>
      </c>
      <c r="I136" s="17" t="n">
        <v>0</v>
      </c>
      <c r="J136" s="7" t="n">
        <v>0</v>
      </c>
      <c r="K136" s="7" t="n">
        <v>0</v>
      </c>
      <c r="L136" s="17" t="n">
        <v>0</v>
      </c>
      <c r="N136" s="7" t="n">
        <v>0</v>
      </c>
      <c r="O136" s="18" t="n">
        <v>0.0453</v>
      </c>
      <c r="P136" s="7" t="n">
        <v>0</v>
      </c>
      <c r="Q136" s="17" t="n">
        <v>0</v>
      </c>
      <c r="R136" s="17" t="n">
        <v>0</v>
      </c>
      <c r="S136" s="17" t="n">
        <v>0</v>
      </c>
      <c r="T136" s="7" t="n">
        <v>0</v>
      </c>
      <c r="U136" s="7" t="n">
        <v>0</v>
      </c>
      <c r="V136" s="7" t="n">
        <v>0</v>
      </c>
      <c r="W136" s="7" t="n">
        <v>0</v>
      </c>
      <c r="X136" s="7" t="n">
        <v>0</v>
      </c>
      <c r="Y136" s="17" t="n">
        <v>0</v>
      </c>
      <c r="AA136" s="7" t="n">
        <v>0</v>
      </c>
      <c r="AB136" s="7" t="n">
        <v>0</v>
      </c>
      <c r="AC136" s="19" t="n">
        <v>0</v>
      </c>
      <c r="AD136" s="17" t="n">
        <v>0</v>
      </c>
    </row>
    <row r="137" customFormat="false" ht="14.5" hidden="false" customHeight="false" outlineLevel="0" collapsed="false">
      <c r="A137" s="0" t="n">
        <v>110</v>
      </c>
      <c r="B137" s="0" t="s">
        <v>128</v>
      </c>
      <c r="C137" s="7" t="n">
        <v>3144522000</v>
      </c>
      <c r="D137" s="7" t="n">
        <v>11779004.0729038</v>
      </c>
      <c r="E137" s="7" t="n">
        <v>1239803000</v>
      </c>
      <c r="F137" s="7" t="n">
        <v>17018264.2561758</v>
      </c>
      <c r="G137" s="7" t="n">
        <v>28797268</v>
      </c>
      <c r="H137" s="7" t="n">
        <v>39122318.0004147</v>
      </c>
      <c r="I137" s="17" t="n">
        <v>0.736082867065666</v>
      </c>
      <c r="J137" s="7" t="n">
        <v>32275912</v>
      </c>
      <c r="K137" s="7" t="n">
        <v>28797268</v>
      </c>
      <c r="L137" s="17" t="n">
        <v>73.61</v>
      </c>
      <c r="N137" s="7" t="n">
        <v>25650988</v>
      </c>
      <c r="O137" s="18" t="n">
        <v>0.0411</v>
      </c>
      <c r="P137" s="7" t="n">
        <v>26705244</v>
      </c>
      <c r="Q137" s="17" t="n">
        <v>68.2608939473293</v>
      </c>
      <c r="R137" s="17" t="n">
        <v>5.34910605267075</v>
      </c>
      <c r="S137" s="17" t="n">
        <v>0.01</v>
      </c>
      <c r="T137" s="7" t="n">
        <v>256510</v>
      </c>
      <c r="U137" s="7" t="n">
        <v>0</v>
      </c>
      <c r="V137" s="7" t="n">
        <v>0</v>
      </c>
      <c r="W137" s="7" t="n">
        <v>0</v>
      </c>
      <c r="X137" s="7" t="n">
        <v>26961754</v>
      </c>
      <c r="Y137" s="17" t="n">
        <v>68.9165555060265</v>
      </c>
      <c r="AA137" s="7" t="n">
        <v>-2092024</v>
      </c>
      <c r="AB137" s="7" t="n">
        <v>-1835514</v>
      </c>
      <c r="AC137" s="19" t="n">
        <v>0</v>
      </c>
      <c r="AD137" s="17" t="n">
        <v>-4.69344449397353</v>
      </c>
    </row>
    <row r="138" customFormat="false" ht="14.5" hidden="false" customHeight="false" outlineLevel="0" collapsed="false">
      <c r="A138" s="0" t="n">
        <v>111</v>
      </c>
      <c r="B138" s="0" t="s">
        <v>129</v>
      </c>
      <c r="C138" s="7" t="n">
        <v>766960200</v>
      </c>
      <c r="D138" s="7" t="n">
        <v>2872941.36264752</v>
      </c>
      <c r="E138" s="7" t="n">
        <v>249386000</v>
      </c>
      <c r="F138" s="7" t="n">
        <v>3423218.72893569</v>
      </c>
      <c r="G138" s="7" t="n">
        <v>6296160</v>
      </c>
      <c r="H138" s="7" t="n">
        <v>10072212.1157293</v>
      </c>
      <c r="I138" s="17" t="n">
        <v>0.625102006158863</v>
      </c>
      <c r="J138" s="7" t="n">
        <v>8309575</v>
      </c>
      <c r="K138" s="7" t="n">
        <v>6296160</v>
      </c>
      <c r="L138" s="17" t="n">
        <v>62.51</v>
      </c>
      <c r="N138" s="7" t="n">
        <v>5880822</v>
      </c>
      <c r="O138" s="18" t="n">
        <v>0.0392</v>
      </c>
      <c r="P138" s="7" t="n">
        <v>6111350</v>
      </c>
      <c r="Q138" s="17" t="n">
        <v>60.6753504570876</v>
      </c>
      <c r="R138" s="17" t="n">
        <v>1.83464954291243</v>
      </c>
      <c r="S138" s="17" t="n">
        <v>0</v>
      </c>
      <c r="T138" s="7" t="n">
        <v>0</v>
      </c>
      <c r="U138" s="7" t="n">
        <v>0</v>
      </c>
      <c r="V138" s="7" t="n">
        <v>0</v>
      </c>
      <c r="W138" s="7" t="n">
        <v>0</v>
      </c>
      <c r="X138" s="7" t="n">
        <v>6111350</v>
      </c>
      <c r="Y138" s="17" t="n">
        <v>60.6753504570876</v>
      </c>
      <c r="AA138" s="7" t="n">
        <v>-184810</v>
      </c>
      <c r="AB138" s="7" t="n">
        <v>-184810</v>
      </c>
      <c r="AC138" s="19" t="n">
        <v>0</v>
      </c>
      <c r="AD138" s="17" t="n">
        <v>-1.83464954291243</v>
      </c>
    </row>
    <row r="139" customFormat="false" ht="14.5" hidden="false" customHeight="false" outlineLevel="0" collapsed="false">
      <c r="A139" s="0" t="n">
        <v>112</v>
      </c>
      <c r="B139" s="0" t="s">
        <v>130</v>
      </c>
      <c r="C139" s="7" t="n">
        <v>236031700</v>
      </c>
      <c r="D139" s="7" t="n">
        <v>884146.574784467</v>
      </c>
      <c r="E139" s="7" t="n">
        <v>64167000</v>
      </c>
      <c r="F139" s="7" t="n">
        <v>880793.934621897</v>
      </c>
      <c r="G139" s="7" t="n">
        <v>1764941</v>
      </c>
      <c r="H139" s="7" t="n">
        <v>2355149.32718852</v>
      </c>
      <c r="I139" s="17" t="n">
        <v>0.749396643187341</v>
      </c>
      <c r="J139" s="7" t="n">
        <v>1942998</v>
      </c>
      <c r="K139" s="7" t="n">
        <v>1764941</v>
      </c>
      <c r="L139" s="17" t="n">
        <v>74.94</v>
      </c>
      <c r="N139" s="7" t="n">
        <v>1631275</v>
      </c>
      <c r="O139" s="18" t="n">
        <v>0.0623</v>
      </c>
      <c r="P139" s="7" t="n">
        <v>1732903</v>
      </c>
      <c r="Q139" s="17" t="n">
        <v>73.5793259473985</v>
      </c>
      <c r="R139" s="17" t="n">
        <v>1.36067405260155</v>
      </c>
      <c r="S139" s="17" t="n">
        <v>0</v>
      </c>
      <c r="T139" s="7" t="n">
        <v>0</v>
      </c>
      <c r="U139" s="7" t="n">
        <v>0</v>
      </c>
      <c r="V139" s="7" t="n">
        <v>0</v>
      </c>
      <c r="W139" s="7" t="n">
        <v>0</v>
      </c>
      <c r="X139" s="7" t="n">
        <v>1732903</v>
      </c>
      <c r="Y139" s="17" t="n">
        <v>73.5793259473985</v>
      </c>
      <c r="AA139" s="7" t="n">
        <v>-32038</v>
      </c>
      <c r="AB139" s="7" t="n">
        <v>-32038</v>
      </c>
      <c r="AC139" s="19" t="n">
        <v>0</v>
      </c>
      <c r="AD139" s="17" t="n">
        <v>-1.36067405260155</v>
      </c>
    </row>
    <row r="140" customFormat="false" ht="14.5" hidden="false" customHeight="false" outlineLevel="0" collapsed="false">
      <c r="A140" s="0" t="n">
        <v>113</v>
      </c>
      <c r="B140" s="0" t="s">
        <v>131</v>
      </c>
      <c r="C140" s="7" t="n">
        <v>1741152600</v>
      </c>
      <c r="D140" s="7" t="n">
        <v>6522149.81066979</v>
      </c>
      <c r="E140" s="7" t="n">
        <v>422825000</v>
      </c>
      <c r="F140" s="7" t="n">
        <v>5803944.32350746</v>
      </c>
      <c r="G140" s="7" t="n">
        <v>12326094</v>
      </c>
      <c r="H140" s="7" t="n">
        <v>11314564.9875165</v>
      </c>
      <c r="I140" s="17" t="n">
        <v>1.08940061006318</v>
      </c>
      <c r="J140" s="7" t="n">
        <v>9334516</v>
      </c>
      <c r="K140" s="7" t="n">
        <v>9334516</v>
      </c>
      <c r="L140" s="17" t="n">
        <v>82.5</v>
      </c>
      <c r="N140" s="7" t="n">
        <v>8090456</v>
      </c>
      <c r="O140" s="18" t="n">
        <v>0.0422</v>
      </c>
      <c r="P140" s="7" t="n">
        <v>8431873</v>
      </c>
      <c r="Q140" s="17" t="n">
        <v>74.5222905989139</v>
      </c>
      <c r="R140" s="17" t="n">
        <v>7.9777094010861</v>
      </c>
      <c r="S140" s="17" t="n">
        <v>0.02</v>
      </c>
      <c r="T140" s="7" t="n">
        <v>161809</v>
      </c>
      <c r="U140" s="7" t="n">
        <v>0</v>
      </c>
      <c r="V140" s="7" t="n">
        <v>0</v>
      </c>
      <c r="W140" s="7" t="n">
        <v>0</v>
      </c>
      <c r="X140" s="7" t="n">
        <v>8593682</v>
      </c>
      <c r="Y140" s="17" t="n">
        <v>75.9523853500469</v>
      </c>
      <c r="AA140" s="7" t="n">
        <v>-902643</v>
      </c>
      <c r="AB140" s="7" t="n">
        <v>-740834</v>
      </c>
      <c r="AC140" s="19" t="n">
        <v>0</v>
      </c>
      <c r="AD140" s="17" t="n">
        <v>-6.54761464995315</v>
      </c>
    </row>
    <row r="141" customFormat="false" ht="14.5" hidden="false" customHeight="false" outlineLevel="0" collapsed="false">
      <c r="A141" s="0" t="n">
        <v>114</v>
      </c>
      <c r="B141" s="0" t="s">
        <v>132</v>
      </c>
      <c r="C141" s="7" t="n">
        <v>1751876500</v>
      </c>
      <c r="D141" s="7" t="n">
        <v>6562320.26003457</v>
      </c>
      <c r="E141" s="7" t="n">
        <v>479053000</v>
      </c>
      <c r="F141" s="7" t="n">
        <v>6575762.88064618</v>
      </c>
      <c r="G141" s="7" t="n">
        <v>13138083</v>
      </c>
      <c r="H141" s="7" t="n">
        <v>30846065.586612</v>
      </c>
      <c r="I141" s="17" t="n">
        <v>0.42592410896326</v>
      </c>
      <c r="J141" s="7" t="n">
        <v>25448004</v>
      </c>
      <c r="K141" s="7" t="n">
        <v>13138083</v>
      </c>
      <c r="L141" s="17" t="n">
        <v>42.59</v>
      </c>
      <c r="N141" s="7" t="n">
        <v>12106499</v>
      </c>
      <c r="O141" s="18" t="n">
        <v>0.0348</v>
      </c>
      <c r="P141" s="7" t="n">
        <v>12527805</v>
      </c>
      <c r="Q141" s="17" t="n">
        <v>40.6139478787771</v>
      </c>
      <c r="R141" s="17" t="n">
        <v>1.97605212122289</v>
      </c>
      <c r="S141" s="17" t="n">
        <v>0</v>
      </c>
      <c r="T141" s="7" t="n">
        <v>0</v>
      </c>
      <c r="U141" s="7" t="n">
        <v>0</v>
      </c>
      <c r="V141" s="7" t="n">
        <v>0</v>
      </c>
      <c r="W141" s="7" t="n">
        <v>0</v>
      </c>
      <c r="X141" s="7" t="n">
        <v>12527805</v>
      </c>
      <c r="Y141" s="17" t="n">
        <v>40.6139478787771</v>
      </c>
      <c r="AA141" s="7" t="n">
        <v>-610278</v>
      </c>
      <c r="AB141" s="7" t="n">
        <v>-610278</v>
      </c>
      <c r="AC141" s="19" t="n">
        <v>0</v>
      </c>
      <c r="AD141" s="17" t="n">
        <v>-1.97605212122289</v>
      </c>
    </row>
    <row r="142" customFormat="false" ht="14.5" hidden="false" customHeight="false" outlineLevel="0" collapsed="false">
      <c r="A142" s="0" t="n">
        <v>115</v>
      </c>
      <c r="B142" s="0" t="s">
        <v>133</v>
      </c>
      <c r="C142" s="7" t="n">
        <v>2199159100</v>
      </c>
      <c r="D142" s="7" t="n">
        <v>8237787.49071032</v>
      </c>
      <c r="E142" s="7" t="n">
        <v>977367000</v>
      </c>
      <c r="F142" s="7" t="n">
        <v>13415913.5614817</v>
      </c>
      <c r="G142" s="7" t="n">
        <v>21653701</v>
      </c>
      <c r="H142" s="7" t="n">
        <v>22263668.3302233</v>
      </c>
      <c r="I142" s="17" t="n">
        <v>0.972602568400857</v>
      </c>
      <c r="J142" s="7" t="n">
        <v>18367526</v>
      </c>
      <c r="K142" s="7" t="n">
        <v>18367526</v>
      </c>
      <c r="L142" s="17" t="n">
        <v>82.5</v>
      </c>
      <c r="N142" s="7" t="n">
        <v>17524894</v>
      </c>
      <c r="O142" s="18" t="n">
        <v>0.0463</v>
      </c>
      <c r="P142" s="7" t="n">
        <v>18336297</v>
      </c>
      <c r="Q142" s="17" t="n">
        <v>82.3597294391427</v>
      </c>
      <c r="R142" s="17" t="n">
        <v>0.140270560857303</v>
      </c>
      <c r="S142" s="17" t="n">
        <v>0</v>
      </c>
      <c r="T142" s="7" t="n">
        <v>0</v>
      </c>
      <c r="U142" s="7" t="n">
        <v>0</v>
      </c>
      <c r="V142" s="7" t="n">
        <v>0</v>
      </c>
      <c r="W142" s="7" t="n">
        <v>0</v>
      </c>
      <c r="X142" s="7" t="n">
        <v>18336297</v>
      </c>
      <c r="Y142" s="17" t="n">
        <v>82.3597294391427</v>
      </c>
      <c r="AA142" s="7" t="n">
        <v>-31229</v>
      </c>
      <c r="AB142" s="7" t="n">
        <v>-31229</v>
      </c>
      <c r="AC142" s="19" t="n">
        <v>0</v>
      </c>
      <c r="AD142" s="17" t="n">
        <v>-0.140270560857303</v>
      </c>
    </row>
    <row r="143" customFormat="false" ht="14.5" hidden="false" customHeight="false" outlineLevel="0" collapsed="false">
      <c r="A143" s="0" t="n">
        <v>116</v>
      </c>
      <c r="B143" s="0" t="s">
        <v>134</v>
      </c>
      <c r="C143" s="7" t="n">
        <v>1255397100</v>
      </c>
      <c r="D143" s="7" t="n">
        <v>4702567.68882889</v>
      </c>
      <c r="E143" s="7" t="n">
        <v>348319000</v>
      </c>
      <c r="F143" s="7" t="n">
        <v>4781231.20160775</v>
      </c>
      <c r="G143" s="7" t="n">
        <v>9483799</v>
      </c>
      <c r="H143" s="7" t="n">
        <v>12179566.2139758</v>
      </c>
      <c r="I143" s="17" t="n">
        <v>0.778664759761113</v>
      </c>
      <c r="J143" s="7" t="n">
        <v>10048142</v>
      </c>
      <c r="K143" s="7" t="n">
        <v>9483799</v>
      </c>
      <c r="L143" s="17" t="n">
        <v>77.87</v>
      </c>
      <c r="N143" s="7" t="n">
        <v>8476999</v>
      </c>
      <c r="O143" s="18" t="n">
        <v>0.0247</v>
      </c>
      <c r="P143" s="7" t="n">
        <v>8686381</v>
      </c>
      <c r="Q143" s="17" t="n">
        <v>71.3192969880371</v>
      </c>
      <c r="R143" s="17" t="n">
        <v>6.55070301196287</v>
      </c>
      <c r="S143" s="17" t="n">
        <v>0.01</v>
      </c>
      <c r="T143" s="7" t="n">
        <v>84770</v>
      </c>
      <c r="U143" s="7" t="n">
        <v>0</v>
      </c>
      <c r="V143" s="7" t="n">
        <v>0</v>
      </c>
      <c r="W143" s="7" t="n">
        <v>0</v>
      </c>
      <c r="X143" s="7" t="n">
        <v>8771151</v>
      </c>
      <c r="Y143" s="17" t="n">
        <v>72.0152987873683</v>
      </c>
      <c r="AA143" s="7" t="n">
        <v>-797418</v>
      </c>
      <c r="AB143" s="7" t="n">
        <v>-712648</v>
      </c>
      <c r="AC143" s="19" t="n">
        <v>0</v>
      </c>
      <c r="AD143" s="17" t="n">
        <v>-5.85470121263171</v>
      </c>
    </row>
    <row r="144" customFormat="false" ht="14.5" hidden="false" customHeight="false" outlineLevel="0" collapsed="false">
      <c r="A144" s="0" t="n">
        <v>117</v>
      </c>
      <c r="B144" s="0" t="s">
        <v>135</v>
      </c>
      <c r="C144" s="7" t="n">
        <v>1161298900</v>
      </c>
      <c r="D144" s="7" t="n">
        <v>4350087.06345787</v>
      </c>
      <c r="E144" s="7" t="n">
        <v>223907000</v>
      </c>
      <c r="F144" s="7" t="n">
        <v>3073479.00820336</v>
      </c>
      <c r="G144" s="7" t="n">
        <v>7423566</v>
      </c>
      <c r="H144" s="7" t="n">
        <v>6210751.32</v>
      </c>
      <c r="I144" s="17" t="n">
        <v>1.19527664488747</v>
      </c>
      <c r="J144" s="7" t="n">
        <v>5123870</v>
      </c>
      <c r="K144" s="7" t="n">
        <v>5123870</v>
      </c>
      <c r="L144" s="17" t="n">
        <v>82.5</v>
      </c>
      <c r="N144" s="7" t="n">
        <v>5178613</v>
      </c>
      <c r="O144" s="18" t="n">
        <v>0.0537</v>
      </c>
      <c r="P144" s="7" t="n">
        <v>5456705</v>
      </c>
      <c r="Q144" s="17" t="n">
        <v>87.8590160650644</v>
      </c>
      <c r="R144" s="17" t="n">
        <v>0</v>
      </c>
      <c r="S144" s="17" t="n">
        <v>0</v>
      </c>
      <c r="T144" s="7" t="n">
        <v>0</v>
      </c>
      <c r="U144" s="7" t="n">
        <v>332835</v>
      </c>
      <c r="V144" s="7" t="n">
        <v>332835</v>
      </c>
      <c r="W144" s="7" t="n">
        <v>0</v>
      </c>
      <c r="X144" s="7" t="n">
        <v>5123870</v>
      </c>
      <c r="Y144" s="17" t="n">
        <v>82.500002592279</v>
      </c>
      <c r="AA144" s="7" t="n">
        <v>0</v>
      </c>
      <c r="AB144" s="7" t="n">
        <v>0</v>
      </c>
      <c r="AC144" s="19" t="n">
        <v>0</v>
      </c>
      <c r="AD144" s="17" t="n">
        <v>2.59227898879999E-006</v>
      </c>
    </row>
    <row r="145" customFormat="false" ht="14.5" hidden="false" customHeight="false" outlineLevel="0" collapsed="false">
      <c r="A145" s="0" t="n">
        <v>118</v>
      </c>
      <c r="B145" s="0" t="s">
        <v>136</v>
      </c>
      <c r="C145" s="7" t="n">
        <v>1210894200</v>
      </c>
      <c r="D145" s="7" t="n">
        <v>4535865.1374217</v>
      </c>
      <c r="E145" s="7" t="n">
        <v>320953000</v>
      </c>
      <c r="F145" s="7" t="n">
        <v>4405589.41042439</v>
      </c>
      <c r="G145" s="7" t="n">
        <v>8941455</v>
      </c>
      <c r="H145" s="7" t="n">
        <v>16031026.2154369</v>
      </c>
      <c r="I145" s="17" t="n">
        <v>0.557759364861491</v>
      </c>
      <c r="J145" s="7" t="n">
        <v>13225597</v>
      </c>
      <c r="K145" s="7" t="n">
        <v>8941455</v>
      </c>
      <c r="L145" s="17" t="n">
        <v>55.78</v>
      </c>
      <c r="N145" s="7" t="n">
        <v>8352708</v>
      </c>
      <c r="O145" s="18" t="n">
        <v>0.0249</v>
      </c>
      <c r="P145" s="7" t="n">
        <v>8560690</v>
      </c>
      <c r="Q145" s="17" t="n">
        <v>53.4007610302364</v>
      </c>
      <c r="R145" s="17" t="n">
        <v>2.37923896976366</v>
      </c>
      <c r="S145" s="17" t="n">
        <v>0</v>
      </c>
      <c r="T145" s="7" t="n">
        <v>0</v>
      </c>
      <c r="U145" s="7" t="n">
        <v>0</v>
      </c>
      <c r="V145" s="7" t="n">
        <v>0</v>
      </c>
      <c r="W145" s="7" t="n">
        <v>0</v>
      </c>
      <c r="X145" s="7" t="n">
        <v>8560690</v>
      </c>
      <c r="Y145" s="17" t="n">
        <v>53.4007610302364</v>
      </c>
      <c r="AA145" s="7" t="n">
        <v>-380765</v>
      </c>
      <c r="AB145" s="7" t="n">
        <v>-380765</v>
      </c>
      <c r="AC145" s="19" t="n">
        <v>0</v>
      </c>
      <c r="AD145" s="17" t="n">
        <v>-2.37923896976366</v>
      </c>
    </row>
    <row r="146" customFormat="false" ht="14.5" hidden="false" customHeight="false" outlineLevel="0" collapsed="false">
      <c r="A146" s="0" t="n">
        <v>119</v>
      </c>
      <c r="B146" s="0" t="s">
        <v>137</v>
      </c>
      <c r="C146" s="7" t="n">
        <v>1912849100</v>
      </c>
      <c r="D146" s="7" t="n">
        <v>7165304.40548685</v>
      </c>
      <c r="E146" s="7" t="n">
        <v>808275000</v>
      </c>
      <c r="F146" s="7" t="n">
        <v>11094857.4424005</v>
      </c>
      <c r="G146" s="7" t="n">
        <v>18260162</v>
      </c>
      <c r="H146" s="7" t="n">
        <v>13990537.5060269</v>
      </c>
      <c r="I146" s="17" t="n">
        <v>1.30517944661767</v>
      </c>
      <c r="J146" s="7" t="n">
        <v>11542193</v>
      </c>
      <c r="K146" s="7" t="n">
        <v>11542193</v>
      </c>
      <c r="L146" s="17" t="n">
        <v>82.5</v>
      </c>
      <c r="N146" s="7" t="n">
        <v>10868465</v>
      </c>
      <c r="O146" s="18" t="n">
        <v>0.0448</v>
      </c>
      <c r="P146" s="7" t="n">
        <v>11355372</v>
      </c>
      <c r="Q146" s="17" t="n">
        <v>81.1646585780444</v>
      </c>
      <c r="R146" s="17" t="n">
        <v>1.33534142195558</v>
      </c>
      <c r="S146" s="17" t="n">
        <v>0</v>
      </c>
      <c r="T146" s="7" t="n">
        <v>0</v>
      </c>
      <c r="U146" s="7" t="n">
        <v>0</v>
      </c>
      <c r="V146" s="7" t="n">
        <v>0</v>
      </c>
      <c r="W146" s="7" t="n">
        <v>0</v>
      </c>
      <c r="X146" s="7" t="n">
        <v>11355372</v>
      </c>
      <c r="Y146" s="17" t="n">
        <v>81.1646585780444</v>
      </c>
      <c r="AA146" s="7" t="n">
        <v>-186821</v>
      </c>
      <c r="AB146" s="7" t="n">
        <v>-186821</v>
      </c>
      <c r="AC146" s="19" t="n">
        <v>0</v>
      </c>
      <c r="AD146" s="17" t="n">
        <v>-1.33534142195558</v>
      </c>
    </row>
    <row r="147" customFormat="false" ht="14.5" hidden="false" customHeight="false" outlineLevel="0" collapsed="false">
      <c r="A147" s="0" t="n">
        <v>120</v>
      </c>
      <c r="B147" s="0" t="s">
        <v>138</v>
      </c>
      <c r="C147" s="7" t="n">
        <v>758719700</v>
      </c>
      <c r="D147" s="7" t="n">
        <v>2842073.43325705</v>
      </c>
      <c r="E147" s="7" t="n">
        <v>261909000</v>
      </c>
      <c r="F147" s="7" t="n">
        <v>3595116.78312663</v>
      </c>
      <c r="G147" s="7" t="n">
        <v>6437190</v>
      </c>
      <c r="H147" s="7" t="n">
        <v>7149072.55036496</v>
      </c>
      <c r="I147" s="17" t="n">
        <v>0.900423090498834</v>
      </c>
      <c r="J147" s="7" t="n">
        <v>5897985</v>
      </c>
      <c r="K147" s="7" t="n">
        <v>5897985</v>
      </c>
      <c r="L147" s="17" t="n">
        <v>82.5</v>
      </c>
      <c r="N147" s="7" t="n">
        <v>5737268</v>
      </c>
      <c r="O147" s="18" t="n">
        <v>0.0391</v>
      </c>
      <c r="P147" s="7" t="n">
        <v>5961595</v>
      </c>
      <c r="Q147" s="17" t="n">
        <v>83.3897678055548</v>
      </c>
      <c r="R147" s="17" t="n">
        <v>0</v>
      </c>
      <c r="S147" s="17" t="n">
        <v>0</v>
      </c>
      <c r="T147" s="7" t="n">
        <v>0</v>
      </c>
      <c r="U147" s="7" t="n">
        <v>63610</v>
      </c>
      <c r="V147" s="7" t="n">
        <v>63610</v>
      </c>
      <c r="W147" s="7" t="n">
        <v>0</v>
      </c>
      <c r="X147" s="7" t="n">
        <v>5897985</v>
      </c>
      <c r="Y147" s="17" t="n">
        <v>82.5000020415082</v>
      </c>
      <c r="AA147" s="7" t="n">
        <v>0</v>
      </c>
      <c r="AB147" s="7" t="n">
        <v>0</v>
      </c>
      <c r="AC147" s="19" t="n">
        <v>0</v>
      </c>
      <c r="AD147" s="17" t="n">
        <v>2.04150823890359E-006</v>
      </c>
    </row>
    <row r="148" customFormat="false" ht="14.5" hidden="false" customHeight="false" outlineLevel="0" collapsed="false">
      <c r="A148" s="0" t="n">
        <v>121</v>
      </c>
      <c r="B148" s="0" t="s">
        <v>139</v>
      </c>
      <c r="C148" s="7" t="n">
        <v>338870100</v>
      </c>
      <c r="D148" s="7" t="n">
        <v>1269366.94610033</v>
      </c>
      <c r="E148" s="7" t="n">
        <v>15945000</v>
      </c>
      <c r="F148" s="7" t="n">
        <v>218870.436323128</v>
      </c>
      <c r="G148" s="7" t="n">
        <v>1488237</v>
      </c>
      <c r="H148" s="7" t="n">
        <v>1270682.74</v>
      </c>
      <c r="I148" s="17" t="n">
        <v>1.17121052576822</v>
      </c>
      <c r="J148" s="7" t="n">
        <v>1048313</v>
      </c>
      <c r="K148" s="7" t="n">
        <v>1048313</v>
      </c>
      <c r="L148" s="17" t="n">
        <v>82.5</v>
      </c>
      <c r="N148" s="7" t="n">
        <v>780690</v>
      </c>
      <c r="O148" s="18" t="n">
        <v>0.0309</v>
      </c>
      <c r="P148" s="7" t="n">
        <v>804813</v>
      </c>
      <c r="Q148" s="17" t="n">
        <v>63.3370529609932</v>
      </c>
      <c r="R148" s="17" t="n">
        <v>19.1629470390068</v>
      </c>
      <c r="S148" s="17" t="n">
        <v>0.02</v>
      </c>
      <c r="T148" s="7" t="n">
        <v>15614</v>
      </c>
      <c r="U148" s="7" t="n">
        <v>0</v>
      </c>
      <c r="V148" s="7" t="n">
        <v>0</v>
      </c>
      <c r="W148" s="7" t="n">
        <v>0</v>
      </c>
      <c r="X148" s="7" t="n">
        <v>820427</v>
      </c>
      <c r="Y148" s="17" t="n">
        <v>64.5658411949469</v>
      </c>
      <c r="AA148" s="7" t="n">
        <v>-243500</v>
      </c>
      <c r="AB148" s="7" t="n">
        <v>-227886</v>
      </c>
      <c r="AC148" s="19" t="n">
        <v>0</v>
      </c>
      <c r="AD148" s="17" t="n">
        <v>-17.9341588050531</v>
      </c>
    </row>
    <row r="149" customFormat="false" ht="14.5" hidden="false" customHeight="false" outlineLevel="0" collapsed="false">
      <c r="A149" s="0" t="n">
        <v>122</v>
      </c>
      <c r="B149" s="0" t="s">
        <v>140</v>
      </c>
      <c r="C149" s="7" t="n">
        <v>3333802700</v>
      </c>
      <c r="D149" s="7" t="n">
        <v>12488026.9820207</v>
      </c>
      <c r="E149" s="7" t="n">
        <v>1092560000</v>
      </c>
      <c r="F149" s="7" t="n">
        <v>14997120.3455125</v>
      </c>
      <c r="G149" s="7" t="n">
        <v>27485147</v>
      </c>
      <c r="H149" s="7" t="n">
        <v>33531091.6372816</v>
      </c>
      <c r="I149" s="17" t="n">
        <v>0.819691386648461</v>
      </c>
      <c r="J149" s="7" t="n">
        <v>27663151</v>
      </c>
      <c r="K149" s="7" t="n">
        <v>27485147</v>
      </c>
      <c r="L149" s="17" t="n">
        <v>81.97</v>
      </c>
      <c r="N149" s="7" t="n">
        <v>24430560</v>
      </c>
      <c r="O149" s="18" t="n">
        <v>0.0393</v>
      </c>
      <c r="P149" s="7" t="n">
        <v>25390681</v>
      </c>
      <c r="Q149" s="17" t="n">
        <v>75.7227986331626</v>
      </c>
      <c r="R149" s="17" t="n">
        <v>6.2472013668374</v>
      </c>
      <c r="S149" s="17" t="n">
        <v>0.01</v>
      </c>
      <c r="T149" s="7" t="n">
        <v>244306</v>
      </c>
      <c r="U149" s="7" t="n">
        <v>0</v>
      </c>
      <c r="V149" s="7" t="n">
        <v>0</v>
      </c>
      <c r="W149" s="7" t="n">
        <v>0</v>
      </c>
      <c r="X149" s="7" t="n">
        <v>25634987</v>
      </c>
      <c r="Y149" s="17" t="n">
        <v>76.4513940592905</v>
      </c>
      <c r="AA149" s="7" t="n">
        <v>-2094466</v>
      </c>
      <c r="AB149" s="7" t="n">
        <v>-1850160</v>
      </c>
      <c r="AC149" s="19" t="n">
        <v>0</v>
      </c>
      <c r="AD149" s="17" t="n">
        <v>-5.51860594070946</v>
      </c>
    </row>
    <row r="150" customFormat="false" ht="14.5" hidden="false" customHeight="false" outlineLevel="0" collapsed="false">
      <c r="A150" s="0" t="n">
        <v>123</v>
      </c>
      <c r="B150" s="0" t="s">
        <v>141</v>
      </c>
      <c r="C150" s="7" t="n">
        <v>1705096200</v>
      </c>
      <c r="D150" s="7" t="n">
        <v>6387086.84006433</v>
      </c>
      <c r="E150" s="7" t="n">
        <v>495883000</v>
      </c>
      <c r="F150" s="7" t="n">
        <v>6806781.34683108</v>
      </c>
      <c r="G150" s="7" t="n">
        <v>13193868</v>
      </c>
      <c r="H150" s="7" t="n">
        <v>20574270.9044898</v>
      </c>
      <c r="I150" s="17" t="n">
        <v>0.641279978340363</v>
      </c>
      <c r="J150" s="7" t="n">
        <v>16973773</v>
      </c>
      <c r="K150" s="7" t="n">
        <v>13193868</v>
      </c>
      <c r="L150" s="17" t="n">
        <v>64.13</v>
      </c>
      <c r="N150" s="7" t="n">
        <v>11669234</v>
      </c>
      <c r="O150" s="18" t="n">
        <v>0.0465</v>
      </c>
      <c r="P150" s="7" t="n">
        <v>12211853</v>
      </c>
      <c r="Q150" s="17" t="n">
        <v>59.3549732901352</v>
      </c>
      <c r="R150" s="17" t="n">
        <v>4.77502670986475</v>
      </c>
      <c r="S150" s="17" t="n">
        <v>0.01</v>
      </c>
      <c r="T150" s="7" t="n">
        <v>116692</v>
      </c>
      <c r="U150" s="7" t="n">
        <v>0</v>
      </c>
      <c r="V150" s="7" t="n">
        <v>0</v>
      </c>
      <c r="W150" s="7" t="n">
        <v>0</v>
      </c>
      <c r="X150" s="7" t="n">
        <v>12328545</v>
      </c>
      <c r="Y150" s="17" t="n">
        <v>59.9221477020097</v>
      </c>
      <c r="AA150" s="7" t="n">
        <v>-982015</v>
      </c>
      <c r="AB150" s="7" t="n">
        <v>-865323</v>
      </c>
      <c r="AC150" s="19" t="n">
        <v>0</v>
      </c>
      <c r="AD150" s="17" t="n">
        <v>-4.20785229799028</v>
      </c>
    </row>
    <row r="151" customFormat="false" ht="14.5" hidden="false" customHeight="false" outlineLevel="0" collapsed="false">
      <c r="A151" s="0" t="n">
        <v>124</v>
      </c>
      <c r="B151" s="0" t="s">
        <v>142</v>
      </c>
      <c r="C151" s="7" t="n">
        <v>290003700</v>
      </c>
      <c r="D151" s="7" t="n">
        <v>1086319.24453293</v>
      </c>
      <c r="E151" s="7" t="n">
        <v>76213000</v>
      </c>
      <c r="F151" s="7" t="n">
        <v>1046144.40661615</v>
      </c>
      <c r="G151" s="7" t="n">
        <v>2132464</v>
      </c>
      <c r="H151" s="7" t="n">
        <v>5029473.42028906</v>
      </c>
      <c r="I151" s="17" t="n">
        <v>0.423993492320204</v>
      </c>
      <c r="J151" s="7" t="n">
        <v>4149316</v>
      </c>
      <c r="K151" s="7" t="n">
        <v>2132464</v>
      </c>
      <c r="L151" s="17" t="n">
        <v>42.4</v>
      </c>
      <c r="N151" s="7" t="n">
        <v>1916056</v>
      </c>
      <c r="O151" s="18" t="n">
        <v>0.0298</v>
      </c>
      <c r="P151" s="7" t="n">
        <v>1973154</v>
      </c>
      <c r="Q151" s="17" t="n">
        <v>39.2318208113047</v>
      </c>
      <c r="R151" s="17" t="n">
        <v>3.16817918869533</v>
      </c>
      <c r="S151" s="17" t="n">
        <v>0.01</v>
      </c>
      <c r="T151" s="7" t="n">
        <v>19161</v>
      </c>
      <c r="U151" s="7" t="n">
        <v>0</v>
      </c>
      <c r="V151" s="7" t="n">
        <v>0</v>
      </c>
      <c r="W151" s="7" t="n">
        <v>0</v>
      </c>
      <c r="X151" s="7" t="n">
        <v>1992315</v>
      </c>
      <c r="Y151" s="17" t="n">
        <v>39.6127950883076</v>
      </c>
      <c r="AA151" s="7" t="n">
        <v>-159310</v>
      </c>
      <c r="AB151" s="7" t="n">
        <v>-140149</v>
      </c>
      <c r="AC151" s="19" t="n">
        <v>0</v>
      </c>
      <c r="AD151" s="17" t="n">
        <v>-2.78720491169241</v>
      </c>
    </row>
    <row r="152" customFormat="false" ht="14.5" hidden="false" customHeight="false" outlineLevel="0" collapsed="false">
      <c r="A152" s="0" t="n">
        <v>125</v>
      </c>
      <c r="B152" s="0" t="s">
        <v>143</v>
      </c>
      <c r="C152" s="7" t="n">
        <v>1434003000</v>
      </c>
      <c r="D152" s="7" t="n">
        <v>5371604.07132029</v>
      </c>
      <c r="E152" s="7" t="n">
        <v>589660000</v>
      </c>
      <c r="F152" s="7" t="n">
        <v>8094019.53479433</v>
      </c>
      <c r="G152" s="7" t="n">
        <v>13465624</v>
      </c>
      <c r="H152" s="7" t="n">
        <v>11161202.9006801</v>
      </c>
      <c r="I152" s="17" t="n">
        <v>1.20646709139026</v>
      </c>
      <c r="J152" s="7" t="n">
        <v>9207992</v>
      </c>
      <c r="K152" s="7" t="n">
        <v>9207992</v>
      </c>
      <c r="L152" s="17" t="n">
        <v>82.5</v>
      </c>
      <c r="N152" s="7" t="n">
        <v>8475317</v>
      </c>
      <c r="O152" s="18" t="n">
        <v>0.0333</v>
      </c>
      <c r="P152" s="7" t="n">
        <v>8757545</v>
      </c>
      <c r="Q152" s="17" t="n">
        <v>78.464168046496</v>
      </c>
      <c r="R152" s="17" t="n">
        <v>4.035831953504</v>
      </c>
      <c r="S152" s="17" t="n">
        <v>0.01</v>
      </c>
      <c r="T152" s="7" t="n">
        <v>84753</v>
      </c>
      <c r="U152" s="7" t="n">
        <v>0</v>
      </c>
      <c r="V152" s="7" t="n">
        <v>0</v>
      </c>
      <c r="W152" s="7" t="n">
        <v>0</v>
      </c>
      <c r="X152" s="7" t="n">
        <v>8842298</v>
      </c>
      <c r="Y152" s="17" t="n">
        <v>79.2235216820691</v>
      </c>
      <c r="AA152" s="7" t="n">
        <v>-450447</v>
      </c>
      <c r="AB152" s="7" t="n">
        <v>-365694</v>
      </c>
      <c r="AC152" s="19" t="n">
        <v>0</v>
      </c>
      <c r="AD152" s="17" t="n">
        <v>-3.27647831793094</v>
      </c>
    </row>
    <row r="153" customFormat="false" ht="14.5" hidden="false" customHeight="false" outlineLevel="0" collapsed="false">
      <c r="A153" s="0" t="n">
        <v>126</v>
      </c>
      <c r="B153" s="0" t="s">
        <v>144</v>
      </c>
      <c r="C153" s="7" t="n">
        <v>7143004400</v>
      </c>
      <c r="D153" s="7" t="n">
        <v>26756841.8730636</v>
      </c>
      <c r="E153" s="7" t="n">
        <v>740161000</v>
      </c>
      <c r="F153" s="7" t="n">
        <v>10159884.6672539</v>
      </c>
      <c r="G153" s="7" t="n">
        <v>36916727</v>
      </c>
      <c r="H153" s="7" t="n">
        <v>20264873.3957755</v>
      </c>
      <c r="I153" s="17" t="n">
        <v>1.82171022137725</v>
      </c>
      <c r="J153" s="7" t="n">
        <v>16718521</v>
      </c>
      <c r="K153" s="7" t="n">
        <v>16718521</v>
      </c>
      <c r="L153" s="17" t="n">
        <v>82.5</v>
      </c>
      <c r="N153" s="7" t="n">
        <v>16248682</v>
      </c>
      <c r="O153" s="18" t="n">
        <v>0.0363</v>
      </c>
      <c r="P153" s="7" t="n">
        <v>16838509</v>
      </c>
      <c r="Q153" s="17" t="n">
        <v>83.0921006568452</v>
      </c>
      <c r="R153" s="17" t="n">
        <v>0</v>
      </c>
      <c r="S153" s="17" t="n">
        <v>0</v>
      </c>
      <c r="T153" s="7" t="n">
        <v>0</v>
      </c>
      <c r="U153" s="7" t="n">
        <v>119988</v>
      </c>
      <c r="V153" s="7" t="n">
        <v>119988</v>
      </c>
      <c r="W153" s="7" t="n">
        <v>0</v>
      </c>
      <c r="X153" s="7" t="n">
        <v>16718521</v>
      </c>
      <c r="Y153" s="17" t="n">
        <v>82.5000022131164</v>
      </c>
      <c r="AA153" s="7" t="n">
        <v>0</v>
      </c>
      <c r="AB153" s="7" t="n">
        <v>0</v>
      </c>
      <c r="AC153" s="19" t="n">
        <v>0</v>
      </c>
      <c r="AD153" s="17" t="n">
        <v>2.21311636039445E-006</v>
      </c>
    </row>
    <row r="154" customFormat="false" ht="14.5" hidden="false" customHeight="false" outlineLevel="0" collapsed="false">
      <c r="A154" s="0" t="n">
        <v>127</v>
      </c>
      <c r="B154" s="0" t="s">
        <v>145</v>
      </c>
      <c r="C154" s="7" t="n">
        <v>664037600</v>
      </c>
      <c r="D154" s="7" t="n">
        <v>2487405.588182</v>
      </c>
      <c r="E154" s="7" t="n">
        <v>145276000</v>
      </c>
      <c r="F154" s="7" t="n">
        <v>1994143.71321911</v>
      </c>
      <c r="G154" s="7" t="n">
        <v>4481549</v>
      </c>
      <c r="H154" s="7" t="n">
        <v>4167872.81</v>
      </c>
      <c r="I154" s="17" t="n">
        <v>1.07526049961203</v>
      </c>
      <c r="J154" s="7" t="n">
        <v>3438495</v>
      </c>
      <c r="K154" s="7" t="n">
        <v>3438495</v>
      </c>
      <c r="L154" s="17" t="n">
        <v>82.5</v>
      </c>
      <c r="N154" s="7" t="n">
        <v>3472030</v>
      </c>
      <c r="O154" s="18" t="n">
        <v>0.0342</v>
      </c>
      <c r="P154" s="7" t="n">
        <v>3590773</v>
      </c>
      <c r="Q154" s="17" t="n">
        <v>86.1536127346458</v>
      </c>
      <c r="R154" s="17" t="n">
        <v>0</v>
      </c>
      <c r="S154" s="17" t="n">
        <v>0</v>
      </c>
      <c r="T154" s="7" t="n">
        <v>0</v>
      </c>
      <c r="U154" s="7" t="n">
        <v>152278</v>
      </c>
      <c r="V154" s="7" t="n">
        <v>152278</v>
      </c>
      <c r="W154" s="7" t="n">
        <v>0</v>
      </c>
      <c r="X154" s="7" t="n">
        <v>3438495</v>
      </c>
      <c r="Y154" s="17" t="n">
        <v>82.499998362474</v>
      </c>
      <c r="AA154" s="7" t="n">
        <v>0</v>
      </c>
      <c r="AB154" s="7" t="n">
        <v>0</v>
      </c>
      <c r="AC154" s="19" t="n">
        <v>0</v>
      </c>
      <c r="AD154" s="17" t="n">
        <v>-1.63752598325573E-006</v>
      </c>
    </row>
    <row r="155" customFormat="false" ht="14.5" hidden="false" customHeight="false" outlineLevel="0" collapsed="false">
      <c r="A155" s="0" t="n">
        <v>128</v>
      </c>
      <c r="B155" s="0" t="s">
        <v>146</v>
      </c>
      <c r="C155" s="7" t="n">
        <v>8774764300</v>
      </c>
      <c r="D155" s="7" t="n">
        <v>32869219.6869574</v>
      </c>
      <c r="E155" s="7" t="n">
        <v>2349091000</v>
      </c>
      <c r="F155" s="7" t="n">
        <v>32245002.9559569</v>
      </c>
      <c r="G155" s="7" t="n">
        <v>65114223</v>
      </c>
      <c r="H155" s="7" t="n">
        <v>159065671.857546</v>
      </c>
      <c r="I155" s="17" t="n">
        <v>0.40935433924621</v>
      </c>
      <c r="J155" s="7" t="n">
        <v>131229179</v>
      </c>
      <c r="K155" s="7" t="n">
        <v>65114223</v>
      </c>
      <c r="L155" s="17" t="n">
        <v>40.94</v>
      </c>
      <c r="N155" s="7" t="n">
        <v>56709246</v>
      </c>
      <c r="O155" s="18" t="n">
        <v>0.044</v>
      </c>
      <c r="P155" s="7" t="n">
        <v>59204453</v>
      </c>
      <c r="Q155" s="17" t="n">
        <v>37.2201319798414</v>
      </c>
      <c r="R155" s="17" t="n">
        <v>3.71986802015855</v>
      </c>
      <c r="S155" s="17" t="n">
        <v>0.01</v>
      </c>
      <c r="T155" s="7" t="n">
        <v>567092</v>
      </c>
      <c r="U155" s="7" t="n">
        <v>0</v>
      </c>
      <c r="V155" s="7" t="n">
        <v>0</v>
      </c>
      <c r="W155" s="7" t="n">
        <v>0</v>
      </c>
      <c r="X155" s="7" t="n">
        <v>59771545</v>
      </c>
      <c r="Y155" s="17" t="n">
        <v>37.5766463637293</v>
      </c>
      <c r="AA155" s="7" t="n">
        <v>-5909770</v>
      </c>
      <c r="AB155" s="7" t="n">
        <v>-5342678</v>
      </c>
      <c r="AC155" s="19" t="n">
        <v>0</v>
      </c>
      <c r="AD155" s="17" t="n">
        <v>-3.3633536362707</v>
      </c>
    </row>
    <row r="156" customFormat="false" ht="14.5" hidden="false" customHeight="false" outlineLevel="0" collapsed="false">
      <c r="A156" s="0" t="n">
        <v>129</v>
      </c>
      <c r="B156" s="0" t="s">
        <v>147</v>
      </c>
      <c r="C156" s="7" t="n">
        <v>52571500</v>
      </c>
      <c r="D156" s="7" t="n">
        <v>196926.563916125</v>
      </c>
      <c r="E156" s="7" t="n">
        <v>9120000</v>
      </c>
      <c r="F156" s="7" t="n">
        <v>125186.477219625</v>
      </c>
      <c r="G156" s="7" t="n">
        <v>322113</v>
      </c>
      <c r="H156" s="7" t="n">
        <v>359824.339371503</v>
      </c>
      <c r="I156" s="17" t="n">
        <v>0.895195140391635</v>
      </c>
      <c r="J156" s="7" t="n">
        <v>296855</v>
      </c>
      <c r="K156" s="7" t="n">
        <v>296855</v>
      </c>
      <c r="L156" s="17" t="n">
        <v>82.5</v>
      </c>
      <c r="N156" s="7" t="n">
        <v>294808</v>
      </c>
      <c r="O156" s="18" t="n">
        <v>0.0342</v>
      </c>
      <c r="P156" s="7" t="n">
        <v>304890</v>
      </c>
      <c r="Q156" s="17" t="n">
        <v>84.7330118169728</v>
      </c>
      <c r="R156" s="17" t="n">
        <v>0</v>
      </c>
      <c r="S156" s="17" t="n">
        <v>0</v>
      </c>
      <c r="T156" s="7" t="n">
        <v>0</v>
      </c>
      <c r="U156" s="7" t="n">
        <v>8035</v>
      </c>
      <c r="V156" s="7" t="n">
        <v>8035</v>
      </c>
      <c r="W156" s="7" t="n">
        <v>0</v>
      </c>
      <c r="X156" s="7" t="n">
        <v>296855</v>
      </c>
      <c r="Y156" s="17" t="n">
        <v>82.4999777720734</v>
      </c>
      <c r="AA156" s="7" t="n">
        <v>0</v>
      </c>
      <c r="AB156" s="7" t="n">
        <v>0</v>
      </c>
      <c r="AC156" s="19" t="n">
        <v>0</v>
      </c>
      <c r="AD156" s="17" t="n">
        <v>-2.22279265784664E-005</v>
      </c>
    </row>
    <row r="157" customFormat="false" ht="14.5" hidden="false" customHeight="false" outlineLevel="0" collapsed="false">
      <c r="A157" s="0" t="n">
        <v>130</v>
      </c>
      <c r="B157" s="0" t="s">
        <v>148</v>
      </c>
      <c r="C157" s="7" t="n">
        <v>105196700</v>
      </c>
      <c r="D157" s="7" t="n">
        <v>394054.281622465</v>
      </c>
      <c r="E157" s="7" t="n">
        <v>13330000</v>
      </c>
      <c r="F157" s="7" t="n">
        <v>182975.410234387</v>
      </c>
      <c r="G157" s="7" t="n">
        <v>577030</v>
      </c>
      <c r="H157" s="7" t="n">
        <v>1425212.5346735</v>
      </c>
      <c r="I157" s="17" t="n">
        <v>0.404872947691405</v>
      </c>
      <c r="J157" s="7" t="n">
        <v>1175800</v>
      </c>
      <c r="K157" s="7" t="n">
        <v>577030</v>
      </c>
      <c r="L157" s="17" t="n">
        <v>40.49</v>
      </c>
      <c r="N157" s="7" t="n">
        <v>489726</v>
      </c>
      <c r="O157" s="18" t="n">
        <v>0.0357</v>
      </c>
      <c r="P157" s="7" t="n">
        <v>507209</v>
      </c>
      <c r="Q157" s="17" t="n">
        <v>35.5883061410342</v>
      </c>
      <c r="R157" s="17" t="n">
        <v>4.90169385896577</v>
      </c>
      <c r="S157" s="17" t="n">
        <v>0.01</v>
      </c>
      <c r="T157" s="7" t="n">
        <v>4897</v>
      </c>
      <c r="U157" s="7" t="n">
        <v>0</v>
      </c>
      <c r="V157" s="7" t="n">
        <v>0</v>
      </c>
      <c r="W157" s="7" t="n">
        <v>0</v>
      </c>
      <c r="X157" s="7" t="n">
        <v>512106</v>
      </c>
      <c r="Y157" s="17" t="n">
        <v>35.9319040172009</v>
      </c>
      <c r="AA157" s="7" t="n">
        <v>-69821</v>
      </c>
      <c r="AB157" s="7" t="n">
        <v>-64924</v>
      </c>
      <c r="AC157" s="19" t="n">
        <v>0</v>
      </c>
      <c r="AD157" s="17" t="n">
        <v>-4.55809598279905</v>
      </c>
    </row>
    <row r="158" customFormat="false" ht="14.5" hidden="false" customHeight="false" outlineLevel="0" collapsed="false">
      <c r="A158" s="0" t="n">
        <v>131</v>
      </c>
      <c r="B158" s="0" t="s">
        <v>149</v>
      </c>
      <c r="C158" s="7" t="n">
        <v>8672525700</v>
      </c>
      <c r="D158" s="7" t="n">
        <v>32486246.0948477</v>
      </c>
      <c r="E158" s="7" t="n">
        <v>4528742000</v>
      </c>
      <c r="F158" s="7" t="n">
        <v>62164172.9404123</v>
      </c>
      <c r="G158" s="7" t="n">
        <v>94650419</v>
      </c>
      <c r="H158" s="7" t="n">
        <v>45884665.98895</v>
      </c>
      <c r="I158" s="17" t="n">
        <v>2.06278975688292</v>
      </c>
      <c r="J158" s="7" t="n">
        <v>37854849</v>
      </c>
      <c r="K158" s="7" t="n">
        <v>37854849</v>
      </c>
      <c r="L158" s="17" t="n">
        <v>82.5</v>
      </c>
      <c r="N158" s="7" t="n">
        <v>38822578</v>
      </c>
      <c r="O158" s="18" t="n">
        <v>0.0369</v>
      </c>
      <c r="P158" s="7" t="n">
        <v>40255131</v>
      </c>
      <c r="Q158" s="17" t="n">
        <v>87.7311191710414</v>
      </c>
      <c r="R158" s="17" t="n">
        <v>0</v>
      </c>
      <c r="S158" s="17" t="n">
        <v>0</v>
      </c>
      <c r="T158" s="7" t="n">
        <v>0</v>
      </c>
      <c r="U158" s="7" t="n">
        <v>2400282</v>
      </c>
      <c r="V158" s="7" t="n">
        <v>2400282</v>
      </c>
      <c r="W158" s="7" t="n">
        <v>0</v>
      </c>
      <c r="X158" s="7" t="n">
        <v>37854849</v>
      </c>
      <c r="Y158" s="17" t="n">
        <v>82.499999039148</v>
      </c>
      <c r="AA158" s="7" t="n">
        <v>0</v>
      </c>
      <c r="AB158" s="7" t="n">
        <v>0</v>
      </c>
      <c r="AC158" s="19" t="n">
        <v>0</v>
      </c>
      <c r="AD158" s="17" t="n">
        <v>-9.60852020170933E-007</v>
      </c>
    </row>
    <row r="159" customFormat="false" ht="14.5" hidden="false" customHeight="false" outlineLevel="0" collapsed="false">
      <c r="A159" s="0" t="n">
        <v>132</v>
      </c>
      <c r="B159" s="0" t="s">
        <v>150</v>
      </c>
      <c r="C159" s="7" t="n">
        <v>363382200</v>
      </c>
      <c r="D159" s="7" t="n">
        <v>1361186.34686631</v>
      </c>
      <c r="E159" s="7" t="n">
        <v>87188000</v>
      </c>
      <c r="F159" s="7" t="n">
        <v>1196793.70348955</v>
      </c>
      <c r="G159" s="7" t="n">
        <v>2557980</v>
      </c>
      <c r="H159" s="7" t="n">
        <v>3080744.91601003</v>
      </c>
      <c r="I159" s="17" t="n">
        <v>0.830312171159215</v>
      </c>
      <c r="J159" s="7" t="n">
        <v>2541615</v>
      </c>
      <c r="K159" s="7" t="n">
        <v>2541615</v>
      </c>
      <c r="L159" s="17" t="n">
        <v>82.5</v>
      </c>
      <c r="N159" s="7" t="n">
        <v>2107490</v>
      </c>
      <c r="O159" s="18" t="n">
        <v>0.038</v>
      </c>
      <c r="P159" s="7" t="n">
        <v>2187575</v>
      </c>
      <c r="Q159" s="17" t="n">
        <v>71.0079886403967</v>
      </c>
      <c r="R159" s="17" t="n">
        <v>11.4920113596033</v>
      </c>
      <c r="S159" s="17" t="n">
        <v>0.02</v>
      </c>
      <c r="T159" s="7" t="n">
        <v>42150</v>
      </c>
      <c r="U159" s="7" t="n">
        <v>0</v>
      </c>
      <c r="V159" s="7" t="n">
        <v>0</v>
      </c>
      <c r="W159" s="7" t="n">
        <v>0</v>
      </c>
      <c r="X159" s="7" t="n">
        <v>2229725</v>
      </c>
      <c r="Y159" s="17" t="n">
        <v>72.3761642326359</v>
      </c>
      <c r="AA159" s="7" t="n">
        <v>-354040</v>
      </c>
      <c r="AB159" s="7" t="n">
        <v>-311890</v>
      </c>
      <c r="AC159" s="19" t="n">
        <v>0</v>
      </c>
      <c r="AD159" s="17" t="n">
        <v>-10.1238357673641</v>
      </c>
    </row>
    <row r="160" customFormat="false" ht="14.5" hidden="false" customHeight="false" outlineLevel="0" collapsed="false">
      <c r="A160" s="0" t="n">
        <v>133</v>
      </c>
      <c r="B160" s="0" t="s">
        <v>151</v>
      </c>
      <c r="C160" s="7" t="n">
        <v>1670268000</v>
      </c>
      <c r="D160" s="7" t="n">
        <v>6256624.56005741</v>
      </c>
      <c r="E160" s="7" t="n">
        <v>421763000</v>
      </c>
      <c r="F160" s="7" t="n">
        <v>5789366.68767334</v>
      </c>
      <c r="G160" s="7" t="n">
        <v>12045991</v>
      </c>
      <c r="H160" s="7" t="n">
        <v>23923398.9790995</v>
      </c>
      <c r="I160" s="17" t="n">
        <v>0.503523391911154</v>
      </c>
      <c r="J160" s="7" t="n">
        <v>19736804</v>
      </c>
      <c r="K160" s="7" t="n">
        <v>12045991</v>
      </c>
      <c r="L160" s="17" t="n">
        <v>50.35</v>
      </c>
      <c r="N160" s="7" t="n">
        <v>10705706</v>
      </c>
      <c r="O160" s="18" t="n">
        <v>0.0411</v>
      </c>
      <c r="P160" s="7" t="n">
        <v>11145711</v>
      </c>
      <c r="Q160" s="17" t="n">
        <v>46.589161555753</v>
      </c>
      <c r="R160" s="17" t="n">
        <v>3.76083844424704</v>
      </c>
      <c r="S160" s="17" t="n">
        <v>0.01</v>
      </c>
      <c r="T160" s="7" t="n">
        <v>107057</v>
      </c>
      <c r="U160" s="7" t="n">
        <v>0</v>
      </c>
      <c r="V160" s="7" t="n">
        <v>0</v>
      </c>
      <c r="W160" s="7" t="n">
        <v>0</v>
      </c>
      <c r="X160" s="7" t="n">
        <v>11252768</v>
      </c>
      <c r="Y160" s="17" t="n">
        <v>47.0366606761477</v>
      </c>
      <c r="AA160" s="7" t="n">
        <v>-900280</v>
      </c>
      <c r="AB160" s="7" t="n">
        <v>-793223</v>
      </c>
      <c r="AC160" s="19" t="n">
        <v>0</v>
      </c>
      <c r="AD160" s="17" t="n">
        <v>-3.31333932385228</v>
      </c>
    </row>
    <row r="161" customFormat="false" ht="14.5" hidden="false" customHeight="false" outlineLevel="0" collapsed="false">
      <c r="A161" s="0" t="n">
        <v>134</v>
      </c>
      <c r="B161" s="0" t="s">
        <v>152</v>
      </c>
      <c r="C161" s="7" t="n">
        <v>2958213400</v>
      </c>
      <c r="D161" s="7" t="n">
        <v>11081114.2956286</v>
      </c>
      <c r="E161" s="7" t="n">
        <v>1123903000</v>
      </c>
      <c r="F161" s="7" t="n">
        <v>15427352.774843</v>
      </c>
      <c r="G161" s="7" t="n">
        <v>26508467</v>
      </c>
      <c r="H161" s="7" t="n">
        <v>43668934.8535363</v>
      </c>
      <c r="I161" s="17" t="n">
        <v>0.607032598548791</v>
      </c>
      <c r="J161" s="7" t="n">
        <v>36026871</v>
      </c>
      <c r="K161" s="7" t="n">
        <v>26508467</v>
      </c>
      <c r="L161" s="17" t="n">
        <v>60.7</v>
      </c>
      <c r="N161" s="7" t="n">
        <v>23651517</v>
      </c>
      <c r="O161" s="18" t="n">
        <v>0.0413</v>
      </c>
      <c r="P161" s="7" t="n">
        <v>24628325</v>
      </c>
      <c r="Q161" s="17" t="n">
        <v>56.3978147912294</v>
      </c>
      <c r="R161" s="17" t="n">
        <v>4.30218520877064</v>
      </c>
      <c r="S161" s="17" t="n">
        <v>0.01</v>
      </c>
      <c r="T161" s="7" t="n">
        <v>236515</v>
      </c>
      <c r="U161" s="7" t="n">
        <v>0</v>
      </c>
      <c r="V161" s="7" t="n">
        <v>0</v>
      </c>
      <c r="W161" s="7" t="n">
        <v>0</v>
      </c>
      <c r="X161" s="7" t="n">
        <v>24864840</v>
      </c>
      <c r="Y161" s="17" t="n">
        <v>56.939424062885</v>
      </c>
      <c r="AA161" s="7" t="n">
        <v>-1880142</v>
      </c>
      <c r="AB161" s="7" t="n">
        <v>-1643627</v>
      </c>
      <c r="AC161" s="19" t="n">
        <v>0</v>
      </c>
      <c r="AD161" s="17" t="n">
        <v>-3.76057593711503</v>
      </c>
    </row>
    <row r="162" customFormat="false" ht="14.5" hidden="false" customHeight="false" outlineLevel="0" collapsed="false">
      <c r="A162" s="0" t="n">
        <v>135</v>
      </c>
      <c r="B162" s="0" t="s">
        <v>153</v>
      </c>
      <c r="C162" s="7" t="n">
        <v>412648100</v>
      </c>
      <c r="D162" s="7" t="n">
        <v>1545730.52774826</v>
      </c>
      <c r="E162" s="7" t="n">
        <v>95625000</v>
      </c>
      <c r="F162" s="7" t="n">
        <v>1312604.92150512</v>
      </c>
      <c r="G162" s="7" t="n">
        <v>2858335</v>
      </c>
      <c r="H162" s="7" t="n">
        <v>4388256.88650179</v>
      </c>
      <c r="I162" s="17" t="n">
        <v>0.651359998725734</v>
      </c>
      <c r="J162" s="7" t="n">
        <v>3620312</v>
      </c>
      <c r="K162" s="7" t="n">
        <v>2858335</v>
      </c>
      <c r="L162" s="17" t="n">
        <v>65.14</v>
      </c>
      <c r="N162" s="7" t="n">
        <v>2678179</v>
      </c>
      <c r="O162" s="18" t="n">
        <v>0.0368</v>
      </c>
      <c r="P162" s="7" t="n">
        <v>2776736</v>
      </c>
      <c r="Q162" s="17" t="n">
        <v>63.2765143841327</v>
      </c>
      <c r="R162" s="17" t="n">
        <v>1.86348561586729</v>
      </c>
      <c r="S162" s="17" t="n">
        <v>0</v>
      </c>
      <c r="T162" s="7" t="n">
        <v>0</v>
      </c>
      <c r="U162" s="7" t="n">
        <v>0</v>
      </c>
      <c r="V162" s="7" t="n">
        <v>0</v>
      </c>
      <c r="W162" s="7" t="n">
        <v>0</v>
      </c>
      <c r="X162" s="7" t="n">
        <v>2776736</v>
      </c>
      <c r="Y162" s="17" t="n">
        <v>63.2765143841327</v>
      </c>
      <c r="AA162" s="7" t="n">
        <v>-81599</v>
      </c>
      <c r="AB162" s="7" t="n">
        <v>-81599</v>
      </c>
      <c r="AC162" s="19" t="n">
        <v>0</v>
      </c>
      <c r="AD162" s="17" t="n">
        <v>-1.86348561586729</v>
      </c>
    </row>
    <row r="163" customFormat="false" ht="14.5" hidden="false" customHeight="false" outlineLevel="0" collapsed="false">
      <c r="A163" s="0" t="n">
        <v>136</v>
      </c>
      <c r="B163" s="0" t="s">
        <v>154</v>
      </c>
      <c r="C163" s="7" t="n">
        <v>3243894200</v>
      </c>
      <c r="D163" s="7" t="n">
        <v>12151240.4727551</v>
      </c>
      <c r="E163" s="7" t="n">
        <v>1190746000</v>
      </c>
      <c r="F163" s="7" t="n">
        <v>16344879.057386</v>
      </c>
      <c r="G163" s="7" t="n">
        <v>28496120</v>
      </c>
      <c r="H163" s="7" t="n">
        <v>35356451.7173047</v>
      </c>
      <c r="I163" s="17" t="n">
        <v>0.805966623230265</v>
      </c>
      <c r="J163" s="7" t="n">
        <v>29169073</v>
      </c>
      <c r="K163" s="7" t="n">
        <v>28496120</v>
      </c>
      <c r="L163" s="17" t="n">
        <v>80.6</v>
      </c>
      <c r="N163" s="7" t="n">
        <v>25123536</v>
      </c>
      <c r="O163" s="18" t="n">
        <v>0.0512</v>
      </c>
      <c r="P163" s="7" t="n">
        <v>26409861</v>
      </c>
      <c r="Q163" s="17" t="n">
        <v>74.6960164757542</v>
      </c>
      <c r="R163" s="17" t="n">
        <v>5.90398352424583</v>
      </c>
      <c r="S163" s="17" t="n">
        <v>0.01</v>
      </c>
      <c r="T163" s="7" t="n">
        <v>251235</v>
      </c>
      <c r="U163" s="7" t="n">
        <v>0</v>
      </c>
      <c r="V163" s="7" t="n">
        <v>0</v>
      </c>
      <c r="W163" s="7" t="n">
        <v>0</v>
      </c>
      <c r="X163" s="7" t="n">
        <v>26661096</v>
      </c>
      <c r="Y163" s="17" t="n">
        <v>75.4065940020534</v>
      </c>
      <c r="AA163" s="7" t="n">
        <v>-2086259</v>
      </c>
      <c r="AB163" s="7" t="n">
        <v>-1835024</v>
      </c>
      <c r="AC163" s="19" t="n">
        <v>0</v>
      </c>
      <c r="AD163" s="17" t="n">
        <v>-5.19340599794661</v>
      </c>
    </row>
    <row r="164" customFormat="false" ht="14.5" hidden="false" customHeight="false" outlineLevel="0" collapsed="false">
      <c r="A164" s="0" t="n">
        <v>137</v>
      </c>
      <c r="B164" s="0" t="s">
        <v>155</v>
      </c>
      <c r="C164" s="7" t="n">
        <v>2572663000</v>
      </c>
      <c r="D164" s="7" t="n">
        <v>9636888.51762171</v>
      </c>
      <c r="E164" s="7" t="n">
        <v>843705000</v>
      </c>
      <c r="F164" s="7" t="n">
        <v>11581190.4344939</v>
      </c>
      <c r="G164" s="7" t="n">
        <v>21218079</v>
      </c>
      <c r="H164" s="7" t="n">
        <v>114374878.07</v>
      </c>
      <c r="I164" s="17" t="n">
        <v>0.185513456783876</v>
      </c>
      <c r="J164" s="7" t="n">
        <v>94359274</v>
      </c>
      <c r="K164" s="7" t="n">
        <v>21218079</v>
      </c>
      <c r="L164" s="17" t="n">
        <v>18.55</v>
      </c>
      <c r="N164" s="7" t="n">
        <v>12452771</v>
      </c>
      <c r="O164" s="18" t="n">
        <v>0.0387</v>
      </c>
      <c r="P164" s="7" t="n">
        <v>12934693</v>
      </c>
      <c r="Q164" s="17" t="n">
        <v>11.3090332582332</v>
      </c>
      <c r="R164" s="17" t="n">
        <v>7.24096674176678</v>
      </c>
      <c r="S164" s="17" t="n">
        <v>0.01</v>
      </c>
      <c r="T164" s="7" t="n">
        <v>124528</v>
      </c>
      <c r="U164" s="7" t="n">
        <v>0</v>
      </c>
      <c r="V164" s="7" t="n">
        <v>0</v>
      </c>
      <c r="W164" s="7" t="n">
        <v>0</v>
      </c>
      <c r="X164" s="7" t="n">
        <v>13059221</v>
      </c>
      <c r="Y164" s="17" t="n">
        <v>11.4179103141928</v>
      </c>
      <c r="AA164" s="7" t="n">
        <v>-8283386</v>
      </c>
      <c r="AB164" s="7" t="n">
        <v>-8158858</v>
      </c>
      <c r="AC164" s="19" t="n">
        <v>0</v>
      </c>
      <c r="AD164" s="17" t="n">
        <v>-7.13208968580718</v>
      </c>
    </row>
    <row r="165" customFormat="false" ht="14.5" hidden="false" customHeight="false" outlineLevel="0" collapsed="false">
      <c r="A165" s="0" t="n">
        <v>138</v>
      </c>
      <c r="B165" s="0" t="s">
        <v>156</v>
      </c>
      <c r="C165" s="7" t="n">
        <v>929315000</v>
      </c>
      <c r="D165" s="7" t="n">
        <v>3481103.06431648</v>
      </c>
      <c r="E165" s="7" t="n">
        <v>295074000</v>
      </c>
      <c r="F165" s="7" t="n">
        <v>4050359.05472629</v>
      </c>
      <c r="G165" s="7" t="n">
        <v>7531462</v>
      </c>
      <c r="H165" s="7" t="n">
        <v>13032985.3569365</v>
      </c>
      <c r="I165" s="17" t="n">
        <v>0.577876963238628</v>
      </c>
      <c r="J165" s="7" t="n">
        <v>10752213</v>
      </c>
      <c r="K165" s="7" t="n">
        <v>7531462</v>
      </c>
      <c r="L165" s="17" t="n">
        <v>57.79</v>
      </c>
      <c r="N165" s="7" t="n">
        <v>7268126</v>
      </c>
      <c r="O165" s="18" t="n">
        <v>0.0525</v>
      </c>
      <c r="P165" s="7" t="n">
        <v>7649703</v>
      </c>
      <c r="Q165" s="17" t="n">
        <v>58.6949404951844</v>
      </c>
      <c r="R165" s="17" t="n">
        <v>0</v>
      </c>
      <c r="S165" s="17" t="n">
        <v>0</v>
      </c>
      <c r="T165" s="7" t="n">
        <v>0</v>
      </c>
      <c r="U165" s="7" t="n">
        <v>118241</v>
      </c>
      <c r="V165" s="7" t="n">
        <v>118241</v>
      </c>
      <c r="W165" s="7" t="n">
        <v>0</v>
      </c>
      <c r="X165" s="7" t="n">
        <v>7531462</v>
      </c>
      <c r="Y165" s="17" t="n">
        <v>57.7876963238628</v>
      </c>
      <c r="AA165" s="7" t="n">
        <v>0</v>
      </c>
      <c r="AB165" s="7" t="n">
        <v>0</v>
      </c>
      <c r="AC165" s="19" t="n">
        <v>0</v>
      </c>
      <c r="AD165" s="17" t="n">
        <v>-0.00230367613715998</v>
      </c>
    </row>
    <row r="166" customFormat="false" ht="14.5" hidden="false" customHeight="false" outlineLevel="0" collapsed="false">
      <c r="A166" s="0" t="n">
        <v>139</v>
      </c>
      <c r="B166" s="0" t="s">
        <v>157</v>
      </c>
      <c r="C166" s="7" t="n">
        <v>5173582300</v>
      </c>
      <c r="D166" s="7" t="n">
        <v>19379621.762291</v>
      </c>
      <c r="E166" s="7" t="n">
        <v>2217371000</v>
      </c>
      <c r="F166" s="7" t="n">
        <v>30436936.8617278</v>
      </c>
      <c r="G166" s="7" t="n">
        <v>49816559</v>
      </c>
      <c r="H166" s="7" t="n">
        <v>53281588.3704702</v>
      </c>
      <c r="I166" s="17" t="n">
        <v>0.934967603698718</v>
      </c>
      <c r="J166" s="7" t="n">
        <v>43957310</v>
      </c>
      <c r="K166" s="7" t="n">
        <v>43957310</v>
      </c>
      <c r="L166" s="17" t="n">
        <v>82.5</v>
      </c>
      <c r="N166" s="7" t="n">
        <v>41517729</v>
      </c>
      <c r="O166" s="18" t="n">
        <v>0.0774</v>
      </c>
      <c r="P166" s="7" t="n">
        <v>44731201</v>
      </c>
      <c r="Q166" s="17" t="n">
        <v>83.9524540615816</v>
      </c>
      <c r="R166" s="17" t="n">
        <v>0</v>
      </c>
      <c r="S166" s="17" t="n">
        <v>0</v>
      </c>
      <c r="T166" s="7" t="n">
        <v>0</v>
      </c>
      <c r="U166" s="7" t="n">
        <v>773891</v>
      </c>
      <c r="V166" s="7" t="n">
        <v>773891</v>
      </c>
      <c r="W166" s="7" t="n">
        <v>0</v>
      </c>
      <c r="X166" s="7" t="n">
        <v>43957310</v>
      </c>
      <c r="Y166" s="17" t="n">
        <v>82.4999992386903</v>
      </c>
      <c r="AA166" s="7" t="n">
        <v>0</v>
      </c>
      <c r="AB166" s="7" t="n">
        <v>0</v>
      </c>
      <c r="AC166" s="19" t="n">
        <v>0</v>
      </c>
      <c r="AD166" s="17" t="n">
        <v>-7.61309692620671E-007</v>
      </c>
    </row>
    <row r="167" customFormat="false" ht="14.5" hidden="false" customHeight="false" outlineLevel="0" collapsed="false">
      <c r="A167" s="0" t="n">
        <v>140</v>
      </c>
      <c r="B167" s="0" t="s">
        <v>158</v>
      </c>
      <c r="C167" s="7" t="n">
        <v>587783900</v>
      </c>
      <c r="D167" s="7" t="n">
        <v>2201768.32984068</v>
      </c>
      <c r="E167" s="7" t="n">
        <v>194653000</v>
      </c>
      <c r="F167" s="7" t="n">
        <v>2671921.41998155</v>
      </c>
      <c r="G167" s="7" t="n">
        <v>4873690</v>
      </c>
      <c r="H167" s="7" t="n">
        <v>8698595.5503098</v>
      </c>
      <c r="I167" s="17" t="n">
        <v>0.560284700192369</v>
      </c>
      <c r="J167" s="7" t="n">
        <v>7176341</v>
      </c>
      <c r="K167" s="7" t="n">
        <v>4873690</v>
      </c>
      <c r="L167" s="17" t="n">
        <v>56.03</v>
      </c>
      <c r="N167" s="7" t="n">
        <v>4357140</v>
      </c>
      <c r="O167" s="18" t="n">
        <v>0.0379</v>
      </c>
      <c r="P167" s="7" t="n">
        <v>4522276</v>
      </c>
      <c r="Q167" s="17" t="n">
        <v>51.9885764758765</v>
      </c>
      <c r="R167" s="17" t="n">
        <v>4.04142352412353</v>
      </c>
      <c r="S167" s="17" t="n">
        <v>0.01</v>
      </c>
      <c r="T167" s="7" t="n">
        <v>43571</v>
      </c>
      <c r="U167" s="7" t="n">
        <v>0</v>
      </c>
      <c r="V167" s="7" t="n">
        <v>0</v>
      </c>
      <c r="W167" s="7" t="n">
        <v>0</v>
      </c>
      <c r="X167" s="7" t="n">
        <v>4565847</v>
      </c>
      <c r="Y167" s="17" t="n">
        <v>52.4894734281258</v>
      </c>
      <c r="AA167" s="7" t="n">
        <v>-351414</v>
      </c>
      <c r="AB167" s="7" t="n">
        <v>-307843</v>
      </c>
      <c r="AC167" s="19" t="n">
        <v>0</v>
      </c>
      <c r="AD167" s="17" t="n">
        <v>-3.54052657187417</v>
      </c>
    </row>
    <row r="168" customFormat="false" ht="14.5" hidden="false" customHeight="false" outlineLevel="0" collapsed="false">
      <c r="A168" s="0" t="n">
        <v>141</v>
      </c>
      <c r="B168" s="0" t="s">
        <v>159</v>
      </c>
      <c r="C168" s="7" t="n">
        <v>3508853900</v>
      </c>
      <c r="D168" s="7" t="n">
        <v>13143747.8826112</v>
      </c>
      <c r="E168" s="7" t="n">
        <v>984288000</v>
      </c>
      <c r="F168" s="7" t="n">
        <v>13510915.272977</v>
      </c>
      <c r="G168" s="7" t="n">
        <v>26654663</v>
      </c>
      <c r="H168" s="7" t="n">
        <v>39806108.8484087</v>
      </c>
      <c r="I168" s="17" t="n">
        <v>0.669612372852304</v>
      </c>
      <c r="J168" s="7" t="n">
        <v>32840040</v>
      </c>
      <c r="K168" s="7" t="n">
        <v>26654663</v>
      </c>
      <c r="L168" s="17" t="n">
        <v>66.96</v>
      </c>
      <c r="N168" s="7" t="n">
        <v>24014966</v>
      </c>
      <c r="O168" s="18" t="n">
        <v>0.0408</v>
      </c>
      <c r="P168" s="7" t="n">
        <v>24994777</v>
      </c>
      <c r="Q168" s="17" t="n">
        <v>62.7913094826379</v>
      </c>
      <c r="R168" s="17" t="n">
        <v>4.16869051736207</v>
      </c>
      <c r="S168" s="17" t="n">
        <v>0.01</v>
      </c>
      <c r="T168" s="7" t="n">
        <v>240150</v>
      </c>
      <c r="U168" s="7" t="n">
        <v>0</v>
      </c>
      <c r="V168" s="7" t="n">
        <v>0</v>
      </c>
      <c r="W168" s="7" t="n">
        <v>0</v>
      </c>
      <c r="X168" s="7" t="n">
        <v>25234927</v>
      </c>
      <c r="Y168" s="17" t="n">
        <v>63.3946088428305</v>
      </c>
      <c r="AA168" s="7" t="n">
        <v>-1659886</v>
      </c>
      <c r="AB168" s="7" t="n">
        <v>-1419736</v>
      </c>
      <c r="AC168" s="19" t="n">
        <v>0</v>
      </c>
      <c r="AD168" s="17" t="n">
        <v>-3.56539115716951</v>
      </c>
    </row>
    <row r="169" customFormat="false" ht="14.5" hidden="false" customHeight="false" outlineLevel="0" collapsed="false">
      <c r="A169" s="0" t="n">
        <v>142</v>
      </c>
      <c r="B169" s="0" t="s">
        <v>160</v>
      </c>
      <c r="C169" s="7" t="n">
        <v>2851555900</v>
      </c>
      <c r="D169" s="7" t="n">
        <v>10681588.0315713</v>
      </c>
      <c r="E169" s="7" t="n">
        <v>604391000</v>
      </c>
      <c r="F169" s="7" t="n">
        <v>8296225.89399633</v>
      </c>
      <c r="G169" s="7" t="n">
        <v>18977814</v>
      </c>
      <c r="H169" s="7" t="n">
        <v>10813118.21188</v>
      </c>
      <c r="I169" s="17" t="n">
        <v>1.75507320165517</v>
      </c>
      <c r="J169" s="7" t="n">
        <v>8920823</v>
      </c>
      <c r="K169" s="7" t="n">
        <v>8920823</v>
      </c>
      <c r="L169" s="17" t="n">
        <v>82.5</v>
      </c>
      <c r="N169" s="7" t="n">
        <v>9052274</v>
      </c>
      <c r="O169" s="18" t="n">
        <v>0.0405</v>
      </c>
      <c r="P169" s="7" t="n">
        <v>9418891</v>
      </c>
      <c r="Q169" s="17" t="n">
        <v>87.1061502837525</v>
      </c>
      <c r="R169" s="17" t="n">
        <v>0</v>
      </c>
      <c r="S169" s="17" t="n">
        <v>0</v>
      </c>
      <c r="T169" s="7" t="n">
        <v>0</v>
      </c>
      <c r="U169" s="7" t="n">
        <v>498068</v>
      </c>
      <c r="V169" s="7" t="n">
        <v>498068</v>
      </c>
      <c r="W169" s="7" t="n">
        <v>0</v>
      </c>
      <c r="X169" s="7" t="n">
        <v>8920823</v>
      </c>
      <c r="Y169" s="17" t="n">
        <v>82.5000043946528</v>
      </c>
      <c r="AA169" s="7" t="n">
        <v>0</v>
      </c>
      <c r="AB169" s="7" t="n">
        <v>0</v>
      </c>
      <c r="AC169" s="19" t="n">
        <v>0</v>
      </c>
      <c r="AD169" s="17" t="n">
        <v>4.39465279100659E-006</v>
      </c>
    </row>
    <row r="170" customFormat="false" ht="14.5" hidden="false" customHeight="false" outlineLevel="0" collapsed="false">
      <c r="A170" s="0" t="n">
        <v>143</v>
      </c>
      <c r="B170" s="0" t="s">
        <v>161</v>
      </c>
      <c r="C170" s="7" t="n">
        <v>255469400</v>
      </c>
      <c r="D170" s="7" t="n">
        <v>956957.878845269</v>
      </c>
      <c r="E170" s="7" t="n">
        <v>75187000</v>
      </c>
      <c r="F170" s="7" t="n">
        <v>1032060.92792894</v>
      </c>
      <c r="G170" s="7" t="n">
        <v>1989019</v>
      </c>
      <c r="H170" s="7" t="n">
        <v>4842580.92089178</v>
      </c>
      <c r="I170" s="17" t="n">
        <v>0.410735315009195</v>
      </c>
      <c r="J170" s="7" t="n">
        <v>3995129</v>
      </c>
      <c r="K170" s="7" t="n">
        <v>1989019</v>
      </c>
      <c r="L170" s="17" t="n">
        <v>41.07</v>
      </c>
      <c r="N170" s="7" t="n">
        <v>1791647</v>
      </c>
      <c r="O170" s="18" t="n">
        <v>0.0346</v>
      </c>
      <c r="P170" s="7" t="n">
        <v>1853638</v>
      </c>
      <c r="Q170" s="17" t="n">
        <v>38.2778941700916</v>
      </c>
      <c r="R170" s="17" t="n">
        <v>2.79210582990843</v>
      </c>
      <c r="S170" s="17" t="n">
        <v>0.01</v>
      </c>
      <c r="T170" s="7" t="n">
        <v>17916</v>
      </c>
      <c r="U170" s="7" t="n">
        <v>0</v>
      </c>
      <c r="V170" s="7" t="n">
        <v>0</v>
      </c>
      <c r="W170" s="7" t="n">
        <v>0</v>
      </c>
      <c r="X170" s="7" t="n">
        <v>1871554</v>
      </c>
      <c r="Y170" s="17" t="n">
        <v>38.6478621746056</v>
      </c>
      <c r="AA170" s="7" t="n">
        <v>-135381</v>
      </c>
      <c r="AB170" s="7" t="n">
        <v>-117465</v>
      </c>
      <c r="AC170" s="19" t="n">
        <v>0</v>
      </c>
      <c r="AD170" s="17" t="n">
        <v>-2.42213782539441</v>
      </c>
    </row>
    <row r="171" customFormat="false" ht="14.5" hidden="false" customHeight="false" outlineLevel="0" collapsed="false">
      <c r="A171" s="0" t="n">
        <v>144</v>
      </c>
      <c r="B171" s="0" t="s">
        <v>162</v>
      </c>
      <c r="C171" s="7" t="n">
        <v>3651224100</v>
      </c>
      <c r="D171" s="7" t="n">
        <v>13677049.6580989</v>
      </c>
      <c r="E171" s="7" t="n">
        <v>1121767000</v>
      </c>
      <c r="F171" s="7" t="n">
        <v>15398032.7841258</v>
      </c>
      <c r="G171" s="7" t="n">
        <v>29075082</v>
      </c>
      <c r="H171" s="7" t="n">
        <v>21613223.0588616</v>
      </c>
      <c r="I171" s="17" t="n">
        <v>1.34524508079229</v>
      </c>
      <c r="J171" s="7" t="n">
        <v>17830909</v>
      </c>
      <c r="K171" s="7" t="n">
        <v>17830909</v>
      </c>
      <c r="L171" s="17" t="n">
        <v>82.5</v>
      </c>
      <c r="N171" s="7" t="n">
        <v>16917853</v>
      </c>
      <c r="O171" s="18" t="n">
        <v>0.0442</v>
      </c>
      <c r="P171" s="7" t="n">
        <v>17665622</v>
      </c>
      <c r="Q171" s="17" t="n">
        <v>81.7352504616702</v>
      </c>
      <c r="R171" s="17" t="n">
        <v>0.764749538329824</v>
      </c>
      <c r="S171" s="17" t="n">
        <v>0</v>
      </c>
      <c r="T171" s="7" t="n">
        <v>0</v>
      </c>
      <c r="U171" s="7" t="n">
        <v>0</v>
      </c>
      <c r="V171" s="7" t="n">
        <v>0</v>
      </c>
      <c r="W171" s="7" t="n">
        <v>0</v>
      </c>
      <c r="X171" s="7" t="n">
        <v>17665622</v>
      </c>
      <c r="Y171" s="17" t="n">
        <v>81.7352504616702</v>
      </c>
      <c r="AA171" s="7" t="n">
        <v>-165287</v>
      </c>
      <c r="AB171" s="7" t="n">
        <v>-165287</v>
      </c>
      <c r="AC171" s="19" t="n">
        <v>0</v>
      </c>
      <c r="AD171" s="17" t="n">
        <v>-0.764749538329824</v>
      </c>
    </row>
    <row r="172" customFormat="false" ht="14.5" hidden="false" customHeight="false" outlineLevel="0" collapsed="false">
      <c r="A172" s="0" t="n">
        <v>145</v>
      </c>
      <c r="B172" s="0" t="s">
        <v>163</v>
      </c>
      <c r="C172" s="7" t="n">
        <v>2686343300</v>
      </c>
      <c r="D172" s="7" t="n">
        <v>10062721.3522175</v>
      </c>
      <c r="E172" s="7" t="n">
        <v>721415000</v>
      </c>
      <c r="F172" s="7" t="n">
        <v>9902566.0595829</v>
      </c>
      <c r="G172" s="7" t="n">
        <v>19965287</v>
      </c>
      <c r="H172" s="7" t="n">
        <v>30267505.2614537</v>
      </c>
      <c r="I172" s="17" t="n">
        <v>0.659627770030529</v>
      </c>
      <c r="J172" s="7" t="n">
        <v>24970692</v>
      </c>
      <c r="K172" s="7" t="n">
        <v>19965287</v>
      </c>
      <c r="L172" s="17" t="n">
        <v>65.96</v>
      </c>
      <c r="N172" s="7" t="n">
        <v>17876514</v>
      </c>
      <c r="O172" s="18" t="n">
        <v>0.0602</v>
      </c>
      <c r="P172" s="7" t="n">
        <v>18952680</v>
      </c>
      <c r="Q172" s="17" t="n">
        <v>62.6172518556944</v>
      </c>
      <c r="R172" s="17" t="n">
        <v>3.34274814430562</v>
      </c>
      <c r="S172" s="17" t="n">
        <v>0.01</v>
      </c>
      <c r="T172" s="7" t="n">
        <v>178765</v>
      </c>
      <c r="U172" s="7" t="n">
        <v>0</v>
      </c>
      <c r="V172" s="7" t="n">
        <v>0</v>
      </c>
      <c r="W172" s="7" t="n">
        <v>0</v>
      </c>
      <c r="X172" s="7" t="n">
        <v>19131445</v>
      </c>
      <c r="Y172" s="17" t="n">
        <v>63.207868751457</v>
      </c>
      <c r="AA172" s="7" t="n">
        <v>-1012607</v>
      </c>
      <c r="AB172" s="7" t="n">
        <v>-833842</v>
      </c>
      <c r="AC172" s="19" t="n">
        <v>0</v>
      </c>
      <c r="AD172" s="17" t="n">
        <v>-2.75213124854296</v>
      </c>
    </row>
    <row r="173" customFormat="false" ht="14.5" hidden="false" customHeight="false" outlineLevel="0" collapsed="false">
      <c r="A173" s="0" t="n">
        <v>146</v>
      </c>
      <c r="B173" s="0" t="s">
        <v>164</v>
      </c>
      <c r="C173" s="7" t="n">
        <v>2334757300</v>
      </c>
      <c r="D173" s="7" t="n">
        <v>8745722.16252322</v>
      </c>
      <c r="E173" s="7" t="n">
        <v>627678000</v>
      </c>
      <c r="F173" s="7" t="n">
        <v>8615876.93511623</v>
      </c>
      <c r="G173" s="7" t="n">
        <v>17361599</v>
      </c>
      <c r="H173" s="7" t="n">
        <v>23555125.0799639</v>
      </c>
      <c r="I173" s="17" t="n">
        <v>0.737062483899433</v>
      </c>
      <c r="J173" s="7" t="n">
        <v>19432978</v>
      </c>
      <c r="K173" s="7" t="n">
        <v>17361599</v>
      </c>
      <c r="L173" s="17" t="n">
        <v>73.71</v>
      </c>
      <c r="N173" s="7" t="n">
        <v>15151628</v>
      </c>
      <c r="O173" s="18" t="n">
        <v>0.0458</v>
      </c>
      <c r="P173" s="7" t="n">
        <v>15845573</v>
      </c>
      <c r="Q173" s="17" t="n">
        <v>67.2701713372702</v>
      </c>
      <c r="R173" s="17" t="n">
        <v>6.43982866272981</v>
      </c>
      <c r="S173" s="17" t="n">
        <v>0.01</v>
      </c>
      <c r="T173" s="7" t="n">
        <v>151516</v>
      </c>
      <c r="U173" s="7" t="n">
        <v>0</v>
      </c>
      <c r="V173" s="7" t="n">
        <v>0</v>
      </c>
      <c r="W173" s="7" t="n">
        <v>0</v>
      </c>
      <c r="X173" s="7" t="n">
        <v>15997089</v>
      </c>
      <c r="Y173" s="17" t="n">
        <v>67.9134113943093</v>
      </c>
      <c r="AA173" s="7" t="n">
        <v>-1516026</v>
      </c>
      <c r="AB173" s="7" t="n">
        <v>-1364510</v>
      </c>
      <c r="AC173" s="19" t="n">
        <v>0</v>
      </c>
      <c r="AD173" s="17" t="n">
        <v>-5.79658860569066</v>
      </c>
    </row>
    <row r="174" customFormat="false" ht="14.5" hidden="false" customHeight="false" outlineLevel="0" collapsed="false">
      <c r="A174" s="0" t="n">
        <v>147</v>
      </c>
      <c r="B174" s="0" t="s">
        <v>165</v>
      </c>
      <c r="C174" s="7" t="n">
        <v>1181869900</v>
      </c>
      <c r="D174" s="7" t="n">
        <v>4427143.57404476</v>
      </c>
      <c r="E174" s="7" t="n">
        <v>395641000</v>
      </c>
      <c r="F174" s="7" t="n">
        <v>5430800.77123353</v>
      </c>
      <c r="G174" s="7" t="n">
        <v>9857944</v>
      </c>
      <c r="H174" s="7" t="n">
        <v>14303427.739698</v>
      </c>
      <c r="I174" s="17" t="n">
        <v>0.689201510253385</v>
      </c>
      <c r="J174" s="7" t="n">
        <v>11800328</v>
      </c>
      <c r="K174" s="7" t="n">
        <v>9857944</v>
      </c>
      <c r="L174" s="17" t="n">
        <v>68.92</v>
      </c>
      <c r="N174" s="7" t="n">
        <v>8983193</v>
      </c>
      <c r="O174" s="18" t="n">
        <v>0.0336</v>
      </c>
      <c r="P174" s="7" t="n">
        <v>9285028</v>
      </c>
      <c r="Q174" s="17" t="n">
        <v>64.9147055445331</v>
      </c>
      <c r="R174" s="17" t="n">
        <v>4.00529445546691</v>
      </c>
      <c r="S174" s="17" t="n">
        <v>0.01</v>
      </c>
      <c r="T174" s="7" t="n">
        <v>89832</v>
      </c>
      <c r="U174" s="7" t="n">
        <v>0</v>
      </c>
      <c r="V174" s="7" t="n">
        <v>0</v>
      </c>
      <c r="W174" s="7" t="n">
        <v>0</v>
      </c>
      <c r="X174" s="7" t="n">
        <v>9374860</v>
      </c>
      <c r="Y174" s="17" t="n">
        <v>65.5427508049757</v>
      </c>
      <c r="AA174" s="7" t="n">
        <v>-572916</v>
      </c>
      <c r="AB174" s="7" t="n">
        <v>-483084</v>
      </c>
      <c r="AC174" s="19" t="n">
        <v>0</v>
      </c>
      <c r="AD174" s="17" t="n">
        <v>-3.37724919502433</v>
      </c>
    </row>
    <row r="175" customFormat="false" ht="14.5" hidden="false" customHeight="false" outlineLevel="0" collapsed="false">
      <c r="A175" s="0" t="n">
        <v>148</v>
      </c>
      <c r="B175" s="0" t="s">
        <v>166</v>
      </c>
      <c r="C175" s="7" t="n">
        <v>475467900</v>
      </c>
      <c r="D175" s="7" t="n">
        <v>1781046.00019812</v>
      </c>
      <c r="E175" s="7" t="n">
        <v>115070000</v>
      </c>
      <c r="F175" s="7" t="n">
        <v>1579518.41377876</v>
      </c>
      <c r="G175" s="7" t="n">
        <v>3360564</v>
      </c>
      <c r="H175" s="7" t="n">
        <v>5792958.38637264</v>
      </c>
      <c r="I175" s="17" t="n">
        <v>0.580111883404064</v>
      </c>
      <c r="J175" s="7" t="n">
        <v>4779191</v>
      </c>
      <c r="K175" s="7" t="n">
        <v>3360564</v>
      </c>
      <c r="L175" s="17" t="n">
        <v>58.01</v>
      </c>
      <c r="N175" s="7" t="n">
        <v>2878989</v>
      </c>
      <c r="O175" s="18" t="n">
        <v>0.0733</v>
      </c>
      <c r="P175" s="7" t="n">
        <v>3090019</v>
      </c>
      <c r="Q175" s="17" t="n">
        <v>53.3409493717228</v>
      </c>
      <c r="R175" s="17" t="n">
        <v>4.66905062827721</v>
      </c>
      <c r="S175" s="17" t="n">
        <v>0.01</v>
      </c>
      <c r="T175" s="7" t="n">
        <v>28790</v>
      </c>
      <c r="U175" s="7" t="n">
        <v>0</v>
      </c>
      <c r="V175" s="7" t="n">
        <v>0</v>
      </c>
      <c r="W175" s="7" t="n">
        <v>0</v>
      </c>
      <c r="X175" s="7" t="n">
        <v>3118809</v>
      </c>
      <c r="Y175" s="17" t="n">
        <v>53.8379320544868</v>
      </c>
      <c r="AA175" s="7" t="n">
        <v>-270545</v>
      </c>
      <c r="AB175" s="7" t="n">
        <v>-241755</v>
      </c>
      <c r="AC175" s="19" t="n">
        <v>0</v>
      </c>
      <c r="AD175" s="17" t="n">
        <v>-4.17206794551316</v>
      </c>
    </row>
    <row r="176" customFormat="false" ht="14.5" hidden="false" customHeight="false" outlineLevel="0" collapsed="false">
      <c r="A176" s="0" t="n">
        <v>149</v>
      </c>
      <c r="B176" s="0" t="s">
        <v>167</v>
      </c>
      <c r="C176" s="7" t="n">
        <v>6494397200</v>
      </c>
      <c r="D176" s="7" t="n">
        <v>24327236.7214651</v>
      </c>
      <c r="E176" s="7" t="n">
        <v>1839598000</v>
      </c>
      <c r="F176" s="7" t="n">
        <v>25251402.7544154</v>
      </c>
      <c r="G176" s="7" t="n">
        <v>49578639</v>
      </c>
      <c r="H176" s="7" t="n">
        <v>334523209.005637</v>
      </c>
      <c r="I176" s="17" t="n">
        <v>0.148206873739408</v>
      </c>
      <c r="J176" s="7" t="n">
        <v>275981647</v>
      </c>
      <c r="K176" s="7" t="n">
        <v>49578639</v>
      </c>
      <c r="L176" s="17" t="n">
        <v>14.82</v>
      </c>
      <c r="N176" s="7" t="n">
        <v>15225269</v>
      </c>
      <c r="O176" s="18" t="n">
        <v>0.0881</v>
      </c>
      <c r="P176" s="7" t="n">
        <v>16566615</v>
      </c>
      <c r="Q176" s="17" t="n">
        <v>4.95230661251992</v>
      </c>
      <c r="R176" s="17" t="n">
        <v>9.86769338748008</v>
      </c>
      <c r="S176" s="17" t="n">
        <v>0.02</v>
      </c>
      <c r="T176" s="7" t="n">
        <v>304505</v>
      </c>
      <c r="U176" s="7" t="n">
        <v>0</v>
      </c>
      <c r="V176" s="7" t="n">
        <v>0</v>
      </c>
      <c r="W176" s="7" t="n">
        <v>0</v>
      </c>
      <c r="X176" s="7" t="n">
        <v>16871120</v>
      </c>
      <c r="Y176" s="17" t="n">
        <v>5.04333318161961</v>
      </c>
      <c r="AA176" s="7" t="n">
        <v>-33012024</v>
      </c>
      <c r="AB176" s="7" t="n">
        <v>-32707519</v>
      </c>
      <c r="AC176" s="19" t="n">
        <v>0</v>
      </c>
      <c r="AD176" s="17" t="n">
        <v>-9.77666681838039</v>
      </c>
    </row>
    <row r="177" customFormat="false" ht="14.5" hidden="false" customHeight="false" outlineLevel="0" collapsed="false">
      <c r="A177" s="0" t="n">
        <v>150</v>
      </c>
      <c r="B177" s="0" t="s">
        <v>168</v>
      </c>
      <c r="C177" s="7" t="n">
        <v>1176406900</v>
      </c>
      <c r="D177" s="7" t="n">
        <v>4406679.82812399</v>
      </c>
      <c r="E177" s="7" t="n">
        <v>225800000</v>
      </c>
      <c r="F177" s="7" t="n">
        <v>3099463.43817888</v>
      </c>
      <c r="G177" s="7" t="n">
        <v>7506143</v>
      </c>
      <c r="H177" s="7" t="n">
        <v>8566370.2</v>
      </c>
      <c r="I177" s="17" t="n">
        <v>0.876233786861091</v>
      </c>
      <c r="J177" s="7" t="n">
        <v>7067255</v>
      </c>
      <c r="K177" s="7" t="n">
        <v>7067255</v>
      </c>
      <c r="L177" s="17" t="n">
        <v>82.5</v>
      </c>
      <c r="N177" s="7" t="n">
        <v>6760874</v>
      </c>
      <c r="O177" s="18" t="n">
        <v>0.0559</v>
      </c>
      <c r="P177" s="7" t="n">
        <v>7138807</v>
      </c>
      <c r="Q177" s="17" t="n">
        <v>83.3352614156227</v>
      </c>
      <c r="R177" s="17" t="n">
        <v>0</v>
      </c>
      <c r="S177" s="17" t="n">
        <v>0</v>
      </c>
      <c r="T177" s="7" t="n">
        <v>0</v>
      </c>
      <c r="U177" s="7" t="n">
        <v>71552</v>
      </c>
      <c r="V177" s="7" t="n">
        <v>71552</v>
      </c>
      <c r="W177" s="7" t="n">
        <v>0</v>
      </c>
      <c r="X177" s="7" t="n">
        <v>7067255</v>
      </c>
      <c r="Y177" s="17" t="n">
        <v>82.4999951554744</v>
      </c>
      <c r="AA177" s="7" t="n">
        <v>0</v>
      </c>
      <c r="AB177" s="7" t="n">
        <v>0</v>
      </c>
      <c r="AC177" s="19" t="n">
        <v>0</v>
      </c>
      <c r="AD177" s="17" t="n">
        <v>-4.84452560556292E-006</v>
      </c>
    </row>
    <row r="178" customFormat="false" ht="14.5" hidden="false" customHeight="false" outlineLevel="0" collapsed="false">
      <c r="A178" s="0" t="n">
        <v>151</v>
      </c>
      <c r="B178" s="0" t="s">
        <v>169</v>
      </c>
      <c r="C178" s="7" t="n">
        <v>1309322100</v>
      </c>
      <c r="D178" s="7" t="n">
        <v>4904564.3021874</v>
      </c>
      <c r="E178" s="7" t="n">
        <v>426901000</v>
      </c>
      <c r="F178" s="7" t="n">
        <v>5859893.89380869</v>
      </c>
      <c r="G178" s="7" t="n">
        <v>10764458</v>
      </c>
      <c r="H178" s="7" t="n">
        <v>21380842.22</v>
      </c>
      <c r="I178" s="17" t="n">
        <v>0.503462767707567</v>
      </c>
      <c r="J178" s="7" t="n">
        <v>17639195</v>
      </c>
      <c r="K178" s="7" t="n">
        <v>10764458</v>
      </c>
      <c r="L178" s="17" t="n">
        <v>50.35</v>
      </c>
      <c r="N178" s="7" t="n">
        <v>9660962</v>
      </c>
      <c r="O178" s="18" t="n">
        <v>0.0883</v>
      </c>
      <c r="P178" s="7" t="n">
        <v>10514025</v>
      </c>
      <c r="Q178" s="17" t="n">
        <v>49.1749805354487</v>
      </c>
      <c r="R178" s="17" t="n">
        <v>1.17501946455129</v>
      </c>
      <c r="S178" s="17" t="n">
        <v>0</v>
      </c>
      <c r="T178" s="7" t="n">
        <v>0</v>
      </c>
      <c r="U178" s="7" t="n">
        <v>0</v>
      </c>
      <c r="V178" s="7" t="n">
        <v>0</v>
      </c>
      <c r="W178" s="7" t="n">
        <v>0</v>
      </c>
      <c r="X178" s="7" t="n">
        <v>10514025</v>
      </c>
      <c r="Y178" s="17" t="n">
        <v>49.1749805354487</v>
      </c>
      <c r="AA178" s="7" t="n">
        <v>-250433</v>
      </c>
      <c r="AB178" s="7" t="n">
        <v>-250433</v>
      </c>
      <c r="AC178" s="19" t="n">
        <v>0</v>
      </c>
      <c r="AD178" s="17" t="n">
        <v>-1.17501946455129</v>
      </c>
    </row>
    <row r="179" customFormat="false" ht="14.5" hidden="false" customHeight="false" outlineLevel="0" collapsed="false">
      <c r="A179" s="0" t="n">
        <v>152</v>
      </c>
      <c r="B179" s="0" t="s">
        <v>170</v>
      </c>
      <c r="C179" s="7" t="n">
        <v>1497427400</v>
      </c>
      <c r="D179" s="7" t="n">
        <v>5609184.30320338</v>
      </c>
      <c r="E179" s="7" t="n">
        <v>361190000</v>
      </c>
      <c r="F179" s="7" t="n">
        <v>4957906.10821891</v>
      </c>
      <c r="G179" s="7" t="n">
        <v>10567090</v>
      </c>
      <c r="H179" s="7" t="n">
        <v>6823610.07</v>
      </c>
      <c r="I179" s="17" t="n">
        <v>1.548606953152</v>
      </c>
      <c r="J179" s="7" t="n">
        <v>5629478</v>
      </c>
      <c r="K179" s="7" t="n">
        <v>5629478</v>
      </c>
      <c r="L179" s="17" t="n">
        <v>82.5</v>
      </c>
      <c r="N179" s="7" t="n">
        <v>5422289</v>
      </c>
      <c r="O179" s="18" t="n">
        <v>0.0468</v>
      </c>
      <c r="P179" s="7" t="n">
        <v>5676052</v>
      </c>
      <c r="Q179" s="17" t="n">
        <v>83.1825374218665</v>
      </c>
      <c r="R179" s="17" t="n">
        <v>0</v>
      </c>
      <c r="S179" s="17" t="n">
        <v>0</v>
      </c>
      <c r="T179" s="7" t="n">
        <v>0</v>
      </c>
      <c r="U179" s="7" t="n">
        <v>46574</v>
      </c>
      <c r="V179" s="7" t="n">
        <v>46574</v>
      </c>
      <c r="W179" s="7" t="n">
        <v>0</v>
      </c>
      <c r="X179" s="7" t="n">
        <v>5629478</v>
      </c>
      <c r="Y179" s="17" t="n">
        <v>82.499995489924</v>
      </c>
      <c r="AA179" s="7" t="n">
        <v>0</v>
      </c>
      <c r="AB179" s="7" t="n">
        <v>0</v>
      </c>
      <c r="AC179" s="19" t="n">
        <v>0</v>
      </c>
      <c r="AD179" s="17" t="n">
        <v>-4.51007599622244E-006</v>
      </c>
    </row>
    <row r="180" customFormat="false" ht="14.5" hidden="false" customHeight="false" outlineLevel="0" collapsed="false">
      <c r="A180" s="0" t="n">
        <v>153</v>
      </c>
      <c r="B180" s="0" t="s">
        <v>171</v>
      </c>
      <c r="C180" s="7" t="n">
        <v>5149133300</v>
      </c>
      <c r="D180" s="7" t="n">
        <v>19288038.7265933</v>
      </c>
      <c r="E180" s="7" t="n">
        <v>1514293000</v>
      </c>
      <c r="F180" s="7" t="n">
        <v>20786075.2355634</v>
      </c>
      <c r="G180" s="7" t="n">
        <v>40074114</v>
      </c>
      <c r="H180" s="7" t="n">
        <v>103734761.66</v>
      </c>
      <c r="I180" s="17" t="n">
        <v>0.386313260460814</v>
      </c>
      <c r="J180" s="7" t="n">
        <v>85581178</v>
      </c>
      <c r="K180" s="7" t="n">
        <v>40074114</v>
      </c>
      <c r="L180" s="17" t="n">
        <v>38.63</v>
      </c>
      <c r="N180" s="7" t="n">
        <v>35204065</v>
      </c>
      <c r="O180" s="18" t="n">
        <v>0.04</v>
      </c>
      <c r="P180" s="7" t="n">
        <v>36612228</v>
      </c>
      <c r="Q180" s="17" t="n">
        <v>35.2940782955668</v>
      </c>
      <c r="R180" s="17" t="n">
        <v>3.33592170443322</v>
      </c>
      <c r="S180" s="17" t="n">
        <v>0.01</v>
      </c>
      <c r="T180" s="7" t="n">
        <v>352041</v>
      </c>
      <c r="U180" s="7" t="n">
        <v>0</v>
      </c>
      <c r="V180" s="7" t="n">
        <v>0</v>
      </c>
      <c r="W180" s="7" t="n">
        <v>0</v>
      </c>
      <c r="X180" s="7" t="n">
        <v>36964269</v>
      </c>
      <c r="Y180" s="17" t="n">
        <v>35.6334447667154</v>
      </c>
      <c r="AA180" s="7" t="n">
        <v>-3461886</v>
      </c>
      <c r="AB180" s="7" t="n">
        <v>-3109845</v>
      </c>
      <c r="AC180" s="19" t="n">
        <v>0</v>
      </c>
      <c r="AD180" s="17" t="n">
        <v>-2.99655523328457</v>
      </c>
    </row>
    <row r="181" customFormat="false" ht="14.5" hidden="false" customHeight="false" outlineLevel="0" collapsed="false">
      <c r="A181" s="0" t="n">
        <v>154</v>
      </c>
      <c r="B181" s="0" t="s">
        <v>172</v>
      </c>
      <c r="C181" s="7" t="n">
        <v>338579700</v>
      </c>
      <c r="D181" s="7" t="n">
        <v>1268279.1423633</v>
      </c>
      <c r="E181" s="7" t="n">
        <v>93938000</v>
      </c>
      <c r="F181" s="7" t="n">
        <v>1289448.16853697</v>
      </c>
      <c r="G181" s="7" t="n">
        <v>2557727</v>
      </c>
      <c r="H181" s="7" t="n">
        <v>2838165.02839587</v>
      </c>
      <c r="I181" s="17" t="n">
        <v>0.901190372797182</v>
      </c>
      <c r="J181" s="7" t="n">
        <v>2341486</v>
      </c>
      <c r="K181" s="7" t="n">
        <v>2341486</v>
      </c>
      <c r="L181" s="17" t="n">
        <v>82.5</v>
      </c>
      <c r="N181" s="7" t="n">
        <v>2055731</v>
      </c>
      <c r="O181" s="18" t="n">
        <v>0.0535</v>
      </c>
      <c r="P181" s="7" t="n">
        <v>2165713</v>
      </c>
      <c r="Q181" s="17" t="n">
        <v>76.3068031045418</v>
      </c>
      <c r="R181" s="17" t="n">
        <v>6.19319689545823</v>
      </c>
      <c r="S181" s="17" t="n">
        <v>0.01</v>
      </c>
      <c r="T181" s="7" t="n">
        <v>20557</v>
      </c>
      <c r="U181" s="7" t="n">
        <v>0</v>
      </c>
      <c r="V181" s="7" t="n">
        <v>0</v>
      </c>
      <c r="W181" s="7" t="n">
        <v>0</v>
      </c>
      <c r="X181" s="7" t="n">
        <v>2186270</v>
      </c>
      <c r="Y181" s="17" t="n">
        <v>77.0311091189675</v>
      </c>
      <c r="AA181" s="7" t="n">
        <v>-175773</v>
      </c>
      <c r="AB181" s="7" t="n">
        <v>-155216</v>
      </c>
      <c r="AC181" s="19" t="n">
        <v>0</v>
      </c>
      <c r="AD181" s="17" t="n">
        <v>-5.46889088103247</v>
      </c>
    </row>
    <row r="182" customFormat="false" ht="14.5" hidden="false" customHeight="false" outlineLevel="0" collapsed="false">
      <c r="A182" s="0" t="n">
        <v>155</v>
      </c>
      <c r="B182" s="0" t="s">
        <v>173</v>
      </c>
      <c r="C182" s="7" t="n">
        <v>15034185600</v>
      </c>
      <c r="D182" s="7" t="n">
        <v>56316264.7344147</v>
      </c>
      <c r="E182" s="7" t="n">
        <v>5936265000</v>
      </c>
      <c r="F182" s="7" t="n">
        <v>81484660.4377367</v>
      </c>
      <c r="G182" s="7" t="n">
        <v>137800925</v>
      </c>
      <c r="H182" s="7" t="n">
        <v>93150537.4380517</v>
      </c>
      <c r="I182" s="17" t="n">
        <v>1.47933580191786</v>
      </c>
      <c r="J182" s="7" t="n">
        <v>76849193</v>
      </c>
      <c r="K182" s="7" t="n">
        <v>76849193</v>
      </c>
      <c r="L182" s="17" t="n">
        <v>82.5</v>
      </c>
      <c r="N182" s="7" t="n">
        <v>74332213</v>
      </c>
      <c r="O182" s="18" t="n">
        <v>0.0533</v>
      </c>
      <c r="P182" s="7" t="n">
        <v>78294120</v>
      </c>
      <c r="Q182" s="17" t="n">
        <v>84.0511736736552</v>
      </c>
      <c r="R182" s="17" t="n">
        <v>0</v>
      </c>
      <c r="S182" s="17" t="n">
        <v>0</v>
      </c>
      <c r="T182" s="7" t="n">
        <v>0</v>
      </c>
      <c r="U182" s="7" t="n">
        <v>1444927</v>
      </c>
      <c r="V182" s="7" t="n">
        <v>1444927</v>
      </c>
      <c r="W182" s="7" t="n">
        <v>0</v>
      </c>
      <c r="X182" s="7" t="n">
        <v>76849193</v>
      </c>
      <c r="Y182" s="17" t="n">
        <v>82.4999995851955</v>
      </c>
      <c r="AA182" s="7" t="n">
        <v>0</v>
      </c>
      <c r="AB182" s="7" t="n">
        <v>0</v>
      </c>
      <c r="AC182" s="19" t="n">
        <v>0</v>
      </c>
      <c r="AD182" s="17" t="n">
        <v>-4.14804489423659E-007</v>
      </c>
    </row>
    <row r="183" customFormat="false" ht="14.5" hidden="false" customHeight="false" outlineLevel="0" collapsed="false">
      <c r="A183" s="0" t="n">
        <v>156</v>
      </c>
      <c r="B183" s="0" t="s">
        <v>174</v>
      </c>
      <c r="C183" s="7" t="n">
        <v>104479300</v>
      </c>
      <c r="D183" s="7" t="n">
        <v>391366.986853371</v>
      </c>
      <c r="E183" s="7" t="n">
        <v>37072000</v>
      </c>
      <c r="F183" s="7" t="n">
        <v>508872.048627845</v>
      </c>
      <c r="G183" s="7" t="n">
        <v>900239</v>
      </c>
      <c r="H183" s="7" t="n">
        <v>1061261.84043636</v>
      </c>
      <c r="I183" s="17" t="n">
        <v>0.848272278997466</v>
      </c>
      <c r="J183" s="7" t="n">
        <v>875541</v>
      </c>
      <c r="K183" s="7" t="n">
        <v>875541</v>
      </c>
      <c r="L183" s="17" t="n">
        <v>82.5</v>
      </c>
      <c r="N183" s="7" t="n">
        <v>565499</v>
      </c>
      <c r="O183" s="18" t="n">
        <v>0.0323</v>
      </c>
      <c r="P183" s="7" t="n">
        <v>583765</v>
      </c>
      <c r="Q183" s="17" t="n">
        <v>55.0066889958062</v>
      </c>
      <c r="R183" s="17" t="n">
        <v>27.4933110041938</v>
      </c>
      <c r="S183" s="17" t="n">
        <v>0.02</v>
      </c>
      <c r="T183" s="7" t="n">
        <v>11310</v>
      </c>
      <c r="U183" s="7" t="n">
        <v>0</v>
      </c>
      <c r="V183" s="7" t="n">
        <v>0</v>
      </c>
      <c r="W183" s="7" t="n">
        <v>0</v>
      </c>
      <c r="X183" s="7" t="n">
        <v>595075</v>
      </c>
      <c r="Y183" s="17" t="n">
        <v>56.072401487207</v>
      </c>
      <c r="AA183" s="7" t="n">
        <v>-291776</v>
      </c>
      <c r="AB183" s="7" t="n">
        <v>-280466</v>
      </c>
      <c r="AC183" s="19" t="n">
        <v>0</v>
      </c>
      <c r="AD183" s="17" t="n">
        <v>-26.427598512793</v>
      </c>
    </row>
    <row r="184" customFormat="false" ht="14.5" hidden="false" customHeight="false" outlineLevel="0" collapsed="false">
      <c r="A184" s="0" t="n">
        <v>157</v>
      </c>
      <c r="B184" s="0" t="s">
        <v>175</v>
      </c>
      <c r="C184" s="7" t="n">
        <v>2475327700</v>
      </c>
      <c r="D184" s="7" t="n">
        <v>9272282.10204016</v>
      </c>
      <c r="E184" s="7" t="n">
        <v>1428344000</v>
      </c>
      <c r="F184" s="7" t="n">
        <v>19606288.7738803</v>
      </c>
      <c r="G184" s="7" t="n">
        <v>28878571</v>
      </c>
      <c r="H184" s="7" t="n">
        <v>10198078.4514476</v>
      </c>
      <c r="I184" s="17" t="n">
        <v>2.83176591918654</v>
      </c>
      <c r="J184" s="7" t="n">
        <v>8413415</v>
      </c>
      <c r="K184" s="7" t="n">
        <v>8413415</v>
      </c>
      <c r="L184" s="17" t="n">
        <v>82.5</v>
      </c>
      <c r="N184" s="7" t="n">
        <v>8136480</v>
      </c>
      <c r="O184" s="18" t="n">
        <v>0.0456</v>
      </c>
      <c r="P184" s="7" t="n">
        <v>8507503</v>
      </c>
      <c r="Q184" s="17" t="n">
        <v>83.4226079011225</v>
      </c>
      <c r="R184" s="17" t="n">
        <v>0</v>
      </c>
      <c r="S184" s="17" t="n">
        <v>0</v>
      </c>
      <c r="T184" s="7" t="n">
        <v>0</v>
      </c>
      <c r="U184" s="7" t="n">
        <v>94088</v>
      </c>
      <c r="V184" s="7" t="n">
        <v>94088</v>
      </c>
      <c r="W184" s="7" t="n">
        <v>0</v>
      </c>
      <c r="X184" s="7" t="n">
        <v>8413415</v>
      </c>
      <c r="Y184" s="17" t="n">
        <v>82.5000027216472</v>
      </c>
      <c r="AA184" s="7" t="n">
        <v>0</v>
      </c>
      <c r="AB184" s="7" t="n">
        <v>0</v>
      </c>
      <c r="AC184" s="19" t="n">
        <v>0</v>
      </c>
      <c r="AD184" s="17" t="n">
        <v>2.72164724890445E-006</v>
      </c>
    </row>
    <row r="185" customFormat="false" ht="14.5" hidden="false" customHeight="false" outlineLevel="0" collapsed="false">
      <c r="A185" s="0" t="n">
        <v>158</v>
      </c>
      <c r="B185" s="0" t="s">
        <v>176</v>
      </c>
      <c r="C185" s="7" t="n">
        <v>2447845900</v>
      </c>
      <c r="D185" s="7" t="n">
        <v>9169338.55954603</v>
      </c>
      <c r="E185" s="7" t="n">
        <v>763859000</v>
      </c>
      <c r="F185" s="7" t="n">
        <v>10485177.3358011</v>
      </c>
      <c r="G185" s="7" t="n">
        <v>19654516</v>
      </c>
      <c r="H185" s="7" t="n">
        <v>21174806.4942969</v>
      </c>
      <c r="I185" s="17" t="n">
        <v>0.928202862457971</v>
      </c>
      <c r="J185" s="7" t="n">
        <v>17469215</v>
      </c>
      <c r="K185" s="7" t="n">
        <v>17469215</v>
      </c>
      <c r="L185" s="17" t="n">
        <v>82.5</v>
      </c>
      <c r="N185" s="7" t="n">
        <v>15886824</v>
      </c>
      <c r="O185" s="18" t="n">
        <v>0.0427</v>
      </c>
      <c r="P185" s="7" t="n">
        <v>16565191</v>
      </c>
      <c r="Q185" s="17" t="n">
        <v>78.2306605940488</v>
      </c>
      <c r="R185" s="17" t="n">
        <v>4.26933940595119</v>
      </c>
      <c r="S185" s="17" t="n">
        <v>0.01</v>
      </c>
      <c r="T185" s="7" t="n">
        <v>158868</v>
      </c>
      <c r="U185" s="7" t="n">
        <v>0</v>
      </c>
      <c r="V185" s="7" t="n">
        <v>0</v>
      </c>
      <c r="W185" s="7" t="n">
        <v>0</v>
      </c>
      <c r="X185" s="7" t="n">
        <v>16724059</v>
      </c>
      <c r="Y185" s="17" t="n">
        <v>78.9809295518444</v>
      </c>
      <c r="AA185" s="7" t="n">
        <v>-904024</v>
      </c>
      <c r="AB185" s="7" t="n">
        <v>-745156</v>
      </c>
      <c r="AC185" s="19" t="n">
        <v>0</v>
      </c>
      <c r="AD185" s="17" t="n">
        <v>-3.51907044815557</v>
      </c>
    </row>
    <row r="186" customFormat="false" ht="14.5" hidden="false" customHeight="false" outlineLevel="0" collapsed="false">
      <c r="A186" s="0" t="n">
        <v>159</v>
      </c>
      <c r="B186" s="0" t="s">
        <v>177</v>
      </c>
      <c r="C186" s="7" t="n">
        <v>2458304800</v>
      </c>
      <c r="D186" s="7" t="n">
        <v>9208516.35054196</v>
      </c>
      <c r="E186" s="7" t="n">
        <v>1796501000</v>
      </c>
      <c r="F186" s="7" t="n">
        <v>24659828.0166156</v>
      </c>
      <c r="G186" s="7" t="n">
        <v>33868344</v>
      </c>
      <c r="H186" s="7" t="n">
        <v>34218165.74</v>
      </c>
      <c r="I186" s="17" t="n">
        <v>0.989776724367459</v>
      </c>
      <c r="J186" s="7" t="n">
        <v>28229987</v>
      </c>
      <c r="K186" s="7" t="n">
        <v>28229987</v>
      </c>
      <c r="L186" s="17" t="n">
        <v>82.5</v>
      </c>
      <c r="N186" s="7" t="n">
        <v>26093332</v>
      </c>
      <c r="O186" s="18" t="n">
        <v>0.0373</v>
      </c>
      <c r="P186" s="7" t="n">
        <v>27066613</v>
      </c>
      <c r="Q186" s="17" t="n">
        <v>79.1001282934344</v>
      </c>
      <c r="R186" s="17" t="n">
        <v>3.39987170656563</v>
      </c>
      <c r="S186" s="17" t="n">
        <v>0.01</v>
      </c>
      <c r="T186" s="7" t="n">
        <v>260933</v>
      </c>
      <c r="U186" s="7" t="n">
        <v>0</v>
      </c>
      <c r="V186" s="7" t="n">
        <v>0</v>
      </c>
      <c r="W186" s="7" t="n">
        <v>0</v>
      </c>
      <c r="X186" s="7" t="n">
        <v>27327546</v>
      </c>
      <c r="Y186" s="17" t="n">
        <v>79.8626852404743</v>
      </c>
      <c r="AA186" s="7" t="n">
        <v>-1163374</v>
      </c>
      <c r="AB186" s="7" t="n">
        <v>-902441</v>
      </c>
      <c r="AC186" s="19" t="n">
        <v>0</v>
      </c>
      <c r="AD186" s="17" t="n">
        <v>-2.63731475952572</v>
      </c>
    </row>
    <row r="187" customFormat="false" ht="14.5" hidden="false" customHeight="false" outlineLevel="0" collapsed="false">
      <c r="A187" s="0" t="n">
        <v>160</v>
      </c>
      <c r="B187" s="0" t="s">
        <v>178</v>
      </c>
      <c r="C187" s="7" t="n">
        <v>11375052400</v>
      </c>
      <c r="D187" s="7" t="n">
        <v>42609588.5317686</v>
      </c>
      <c r="E187" s="7" t="n">
        <v>3043181000</v>
      </c>
      <c r="F187" s="7" t="n">
        <v>41772490.0144404</v>
      </c>
      <c r="G187" s="7" t="n">
        <v>84382079</v>
      </c>
      <c r="H187" s="7" t="n">
        <v>347861659.377571</v>
      </c>
      <c r="I187" s="17" t="n">
        <v>0.242573668943524</v>
      </c>
      <c r="J187" s="7" t="n">
        <v>286985869</v>
      </c>
      <c r="K187" s="7" t="n">
        <v>84382079</v>
      </c>
      <c r="L187" s="17" t="n">
        <v>24.26</v>
      </c>
      <c r="N187" s="7" t="n">
        <v>68340513</v>
      </c>
      <c r="O187" s="18" t="n">
        <v>0.0639</v>
      </c>
      <c r="P187" s="7" t="n">
        <v>72707472</v>
      </c>
      <c r="Q187" s="17" t="n">
        <v>20.9012606132264</v>
      </c>
      <c r="R187" s="17" t="n">
        <v>3.35873938677362</v>
      </c>
      <c r="S187" s="17" t="n">
        <v>0.01</v>
      </c>
      <c r="T187" s="7" t="n">
        <v>683405</v>
      </c>
      <c r="U187" s="7" t="n">
        <v>0</v>
      </c>
      <c r="V187" s="7" t="n">
        <v>0</v>
      </c>
      <c r="W187" s="7" t="n">
        <v>0</v>
      </c>
      <c r="X187" s="7" t="n">
        <v>73390877</v>
      </c>
      <c r="Y187" s="17" t="n">
        <v>21.0977194587407</v>
      </c>
      <c r="AA187" s="7" t="n">
        <v>-11674607</v>
      </c>
      <c r="AB187" s="7" t="n">
        <v>-10991202</v>
      </c>
      <c r="AC187" s="19" t="n">
        <v>0</v>
      </c>
      <c r="AD187" s="17" t="n">
        <v>-3.16228054125934</v>
      </c>
    </row>
    <row r="188" customFormat="false" ht="14.5" hidden="false" customHeight="false" outlineLevel="0" collapsed="false">
      <c r="A188" s="0" t="n">
        <v>161</v>
      </c>
      <c r="B188" s="0" t="s">
        <v>179</v>
      </c>
      <c r="C188" s="7" t="n">
        <v>2411393900</v>
      </c>
      <c r="D188" s="7" t="n">
        <v>9032793.71856051</v>
      </c>
      <c r="E188" s="7" t="n">
        <v>749441000</v>
      </c>
      <c r="F188" s="7" t="n">
        <v>10287267.3984598</v>
      </c>
      <c r="G188" s="7" t="n">
        <v>19320061</v>
      </c>
      <c r="H188" s="7" t="n">
        <v>33328396.51</v>
      </c>
      <c r="I188" s="17" t="n">
        <v>0.579687684470602</v>
      </c>
      <c r="J188" s="7" t="n">
        <v>27495927</v>
      </c>
      <c r="K188" s="7" t="n">
        <v>19320061</v>
      </c>
      <c r="L188" s="17" t="n">
        <v>57.97</v>
      </c>
      <c r="N188" s="7" t="n">
        <v>18168773</v>
      </c>
      <c r="O188" s="18" t="n">
        <v>0.029</v>
      </c>
      <c r="P188" s="7" t="n">
        <v>18695667</v>
      </c>
      <c r="Q188" s="17" t="n">
        <v>56.0953089789077</v>
      </c>
      <c r="R188" s="17" t="n">
        <v>1.87469102109226</v>
      </c>
      <c r="S188" s="17" t="n">
        <v>0</v>
      </c>
      <c r="T188" s="7" t="n">
        <v>0</v>
      </c>
      <c r="U188" s="7" t="n">
        <v>0</v>
      </c>
      <c r="V188" s="7" t="n">
        <v>0</v>
      </c>
      <c r="W188" s="7" t="n">
        <v>0</v>
      </c>
      <c r="X188" s="7" t="n">
        <v>18695667</v>
      </c>
      <c r="Y188" s="17" t="n">
        <v>56.0953089789077</v>
      </c>
      <c r="AA188" s="7" t="n">
        <v>-624394</v>
      </c>
      <c r="AB188" s="7" t="n">
        <v>-624394</v>
      </c>
      <c r="AC188" s="19" t="n">
        <v>0</v>
      </c>
      <c r="AD188" s="17" t="n">
        <v>-1.87469102109226</v>
      </c>
    </row>
    <row r="189" customFormat="false" ht="14.5" hidden="false" customHeight="false" outlineLevel="0" collapsed="false">
      <c r="A189" s="0" t="n">
        <v>162</v>
      </c>
      <c r="B189" s="0" t="s">
        <v>180</v>
      </c>
      <c r="C189" s="7" t="n">
        <v>1855455700</v>
      </c>
      <c r="D189" s="7" t="n">
        <v>6950315.57972644</v>
      </c>
      <c r="E189" s="7" t="n">
        <v>576297000</v>
      </c>
      <c r="F189" s="7" t="n">
        <v>7910591.14717526</v>
      </c>
      <c r="G189" s="7" t="n">
        <v>14860907</v>
      </c>
      <c r="H189" s="7" t="n">
        <v>23559120.1259855</v>
      </c>
      <c r="I189" s="17" t="n">
        <v>0.630792106009449</v>
      </c>
      <c r="J189" s="7" t="n">
        <v>19436274</v>
      </c>
      <c r="K189" s="7" t="n">
        <v>14860907</v>
      </c>
      <c r="L189" s="17" t="n">
        <v>63.08</v>
      </c>
      <c r="N189" s="7" t="n">
        <v>13038099</v>
      </c>
      <c r="O189" s="18" t="n">
        <v>0.036</v>
      </c>
      <c r="P189" s="7" t="n">
        <v>13507471</v>
      </c>
      <c r="Q189" s="17" t="n">
        <v>57.3343610787118</v>
      </c>
      <c r="R189" s="17" t="n">
        <v>5.74563892128823</v>
      </c>
      <c r="S189" s="17" t="n">
        <v>0.01</v>
      </c>
      <c r="T189" s="7" t="n">
        <v>130381</v>
      </c>
      <c r="U189" s="7" t="n">
        <v>0</v>
      </c>
      <c r="V189" s="7" t="n">
        <v>0</v>
      </c>
      <c r="W189" s="7" t="n">
        <v>0</v>
      </c>
      <c r="X189" s="7" t="n">
        <v>13637852</v>
      </c>
      <c r="Y189" s="17" t="n">
        <v>57.8877815770274</v>
      </c>
      <c r="AA189" s="7" t="n">
        <v>-1353436</v>
      </c>
      <c r="AB189" s="7" t="n">
        <v>-1223055</v>
      </c>
      <c r="AC189" s="19" t="n">
        <v>0</v>
      </c>
      <c r="AD189" s="17" t="n">
        <v>-5.19221842297262</v>
      </c>
    </row>
    <row r="190" customFormat="false" ht="14.5" hidden="false" customHeight="false" outlineLevel="0" collapsed="false">
      <c r="A190" s="0" t="n">
        <v>163</v>
      </c>
      <c r="B190" s="0" t="s">
        <v>181</v>
      </c>
      <c r="C190" s="7" t="n">
        <v>11636407900</v>
      </c>
      <c r="D190" s="7" t="n">
        <v>43588595.0386322</v>
      </c>
      <c r="E190" s="7" t="n">
        <v>2554529000</v>
      </c>
      <c r="F190" s="7" t="n">
        <v>35064965.6212031</v>
      </c>
      <c r="G190" s="7" t="n">
        <v>78653561</v>
      </c>
      <c r="H190" s="7" t="n">
        <v>351967448.88</v>
      </c>
      <c r="I190" s="17" t="n">
        <v>0.223468281655831</v>
      </c>
      <c r="J190" s="7" t="n">
        <v>290373145</v>
      </c>
      <c r="K190" s="7" t="n">
        <v>78653561</v>
      </c>
      <c r="L190" s="17" t="n">
        <v>22.35</v>
      </c>
      <c r="N190" s="7" t="n">
        <v>60851330</v>
      </c>
      <c r="O190" s="18" t="n">
        <v>0.0483</v>
      </c>
      <c r="P190" s="7" t="n">
        <v>63790449</v>
      </c>
      <c r="Q190" s="17" t="n">
        <v>18.1239626570549</v>
      </c>
      <c r="R190" s="17" t="n">
        <v>4.2260373429451</v>
      </c>
      <c r="S190" s="17" t="n">
        <v>0.01</v>
      </c>
      <c r="T190" s="7" t="n">
        <v>608513</v>
      </c>
      <c r="U190" s="7" t="n">
        <v>0</v>
      </c>
      <c r="V190" s="7" t="n">
        <v>0</v>
      </c>
      <c r="W190" s="7" t="n">
        <v>0</v>
      </c>
      <c r="X190" s="7" t="n">
        <v>64398962</v>
      </c>
      <c r="Y190" s="17" t="n">
        <v>18.2968516562894</v>
      </c>
      <c r="AA190" s="7" t="n">
        <v>-14863112</v>
      </c>
      <c r="AB190" s="7" t="n">
        <v>-14254599</v>
      </c>
      <c r="AC190" s="19" t="n">
        <v>0</v>
      </c>
      <c r="AD190" s="17" t="n">
        <v>-4.05314834371055</v>
      </c>
    </row>
    <row r="191" customFormat="false" ht="14.5" hidden="false" customHeight="false" outlineLevel="0" collapsed="false">
      <c r="A191" s="0" t="n">
        <v>164</v>
      </c>
      <c r="B191" s="0" t="s">
        <v>182</v>
      </c>
      <c r="C191" s="7" t="n">
        <v>4134919200</v>
      </c>
      <c r="D191" s="7" t="n">
        <v>15488913.767475</v>
      </c>
      <c r="E191" s="7" t="n">
        <v>1396516000</v>
      </c>
      <c r="F191" s="7" t="n">
        <v>19169398.9496538</v>
      </c>
      <c r="G191" s="7" t="n">
        <v>34658313</v>
      </c>
      <c r="H191" s="7" t="n">
        <v>28701385.633308</v>
      </c>
      <c r="I191" s="17" t="n">
        <v>1.20754842441401</v>
      </c>
      <c r="J191" s="7" t="n">
        <v>23678643</v>
      </c>
      <c r="K191" s="7" t="n">
        <v>23678643</v>
      </c>
      <c r="L191" s="17" t="n">
        <v>82.5</v>
      </c>
      <c r="N191" s="7" t="n">
        <v>22048089</v>
      </c>
      <c r="O191" s="18" t="n">
        <v>0.0327</v>
      </c>
      <c r="P191" s="7" t="n">
        <v>22769062</v>
      </c>
      <c r="Q191" s="17" t="n">
        <v>79.330880713914</v>
      </c>
      <c r="R191" s="17" t="n">
        <v>3.16911928608597</v>
      </c>
      <c r="S191" s="17" t="n">
        <v>0.01</v>
      </c>
      <c r="T191" s="7" t="n">
        <v>220481</v>
      </c>
      <c r="U191" s="7" t="n">
        <v>0</v>
      </c>
      <c r="V191" s="7" t="n">
        <v>0</v>
      </c>
      <c r="W191" s="7" t="n">
        <v>0</v>
      </c>
      <c r="X191" s="7" t="n">
        <v>22989543</v>
      </c>
      <c r="Y191" s="17" t="n">
        <v>80.0990701066384</v>
      </c>
      <c r="AA191" s="7" t="n">
        <v>-909581</v>
      </c>
      <c r="AB191" s="7" t="n">
        <v>-689100</v>
      </c>
      <c r="AC191" s="19" t="n">
        <v>0</v>
      </c>
      <c r="AD191" s="17" t="n">
        <v>-2.40092989336156</v>
      </c>
    </row>
    <row r="192" customFormat="false" ht="14.5" hidden="false" customHeight="false" outlineLevel="0" collapsed="false">
      <c r="A192" s="0" t="n">
        <v>165</v>
      </c>
      <c r="B192" s="0" t="s">
        <v>183</v>
      </c>
      <c r="C192" s="7" t="n">
        <v>9978319100</v>
      </c>
      <c r="D192" s="7" t="n">
        <v>37377592.3080308</v>
      </c>
      <c r="E192" s="7" t="n">
        <v>2221793000</v>
      </c>
      <c r="F192" s="7" t="n">
        <v>30497635.8312744</v>
      </c>
      <c r="G192" s="7" t="n">
        <v>67875228</v>
      </c>
      <c r="H192" s="7" t="n">
        <v>125778963.663612</v>
      </c>
      <c r="I192" s="17" t="n">
        <v>0.539638950926071</v>
      </c>
      <c r="J192" s="7" t="n">
        <v>103767645</v>
      </c>
      <c r="K192" s="7" t="n">
        <v>67875228</v>
      </c>
      <c r="L192" s="17" t="n">
        <v>53.96</v>
      </c>
      <c r="N192" s="7" t="n">
        <v>56111790</v>
      </c>
      <c r="O192" s="18" t="n">
        <v>0.0433</v>
      </c>
      <c r="P192" s="7" t="n">
        <v>58541431</v>
      </c>
      <c r="Q192" s="17" t="n">
        <v>46.5431017197482</v>
      </c>
      <c r="R192" s="17" t="n">
        <v>7.41689828025183</v>
      </c>
      <c r="S192" s="17" t="n">
        <v>0.01</v>
      </c>
      <c r="T192" s="7" t="n">
        <v>561118</v>
      </c>
      <c r="U192" s="7" t="n">
        <v>0</v>
      </c>
      <c r="V192" s="7" t="n">
        <v>0</v>
      </c>
      <c r="W192" s="7" t="n">
        <v>0</v>
      </c>
      <c r="X192" s="7" t="n">
        <v>59102549</v>
      </c>
      <c r="Y192" s="17" t="n">
        <v>46.9892160648311</v>
      </c>
      <c r="AA192" s="7" t="n">
        <v>-9333797</v>
      </c>
      <c r="AB192" s="7" t="n">
        <v>-8772679</v>
      </c>
      <c r="AC192" s="19" t="n">
        <v>0</v>
      </c>
      <c r="AD192" s="17" t="n">
        <v>-6.97078393516892</v>
      </c>
    </row>
    <row r="193" customFormat="false" ht="14.5" hidden="false" customHeight="false" outlineLevel="0" collapsed="false">
      <c r="A193" s="0" t="n">
        <v>166</v>
      </c>
      <c r="B193" s="0" t="s">
        <v>184</v>
      </c>
      <c r="C193" s="7" t="n">
        <v>2969651000</v>
      </c>
      <c r="D193" s="7" t="n">
        <v>11123958.1800041</v>
      </c>
      <c r="E193" s="7" t="n">
        <v>1288357000</v>
      </c>
      <c r="F193" s="7" t="n">
        <v>17684744.9814961</v>
      </c>
      <c r="G193" s="7" t="n">
        <v>28808703</v>
      </c>
      <c r="H193" s="7" t="n">
        <v>8625192.11931616</v>
      </c>
      <c r="I193" s="17" t="n">
        <v>3.34006507930215</v>
      </c>
      <c r="J193" s="7" t="n">
        <v>7115783</v>
      </c>
      <c r="K193" s="7" t="n">
        <v>7115783</v>
      </c>
      <c r="L193" s="17" t="n">
        <v>82.5</v>
      </c>
      <c r="N193" s="7" t="n">
        <v>7353470</v>
      </c>
      <c r="O193" s="18" t="n">
        <v>0.0336</v>
      </c>
      <c r="P193" s="7" t="n">
        <v>7600547</v>
      </c>
      <c r="Q193" s="17" t="n">
        <v>88.1203212039595</v>
      </c>
      <c r="R193" s="17" t="n">
        <v>0</v>
      </c>
      <c r="S193" s="17" t="n">
        <v>0</v>
      </c>
      <c r="T193" s="7" t="n">
        <v>0</v>
      </c>
      <c r="U193" s="7" t="n">
        <v>484764</v>
      </c>
      <c r="V193" s="7" t="n">
        <v>484764</v>
      </c>
      <c r="W193" s="7" t="n">
        <v>0</v>
      </c>
      <c r="X193" s="7" t="n">
        <v>7115783</v>
      </c>
      <c r="Y193" s="17" t="n">
        <v>82.4999942211626</v>
      </c>
      <c r="AA193" s="7" t="n">
        <v>0</v>
      </c>
      <c r="AB193" s="7" t="n">
        <v>0</v>
      </c>
      <c r="AC193" s="19" t="n">
        <v>0</v>
      </c>
      <c r="AD193" s="17" t="n">
        <v>-5.7788374476786E-006</v>
      </c>
    </row>
    <row r="194" customFormat="false" ht="14.5" hidden="false" customHeight="false" outlineLevel="0" collapsed="false">
      <c r="A194" s="0" t="n">
        <v>167</v>
      </c>
      <c r="B194" s="0" t="s">
        <v>185</v>
      </c>
      <c r="C194" s="7" t="n">
        <v>4776050100</v>
      </c>
      <c r="D194" s="7" t="n">
        <v>17890513.5916659</v>
      </c>
      <c r="E194" s="7" t="n">
        <v>1463900000</v>
      </c>
      <c r="F194" s="7" t="n">
        <v>20094351.3159879</v>
      </c>
      <c r="G194" s="7" t="n">
        <v>37984865</v>
      </c>
      <c r="H194" s="7" t="n">
        <v>48222893.451865</v>
      </c>
      <c r="I194" s="17" t="n">
        <v>0.787693609424654</v>
      </c>
      <c r="J194" s="7" t="n">
        <v>39783887</v>
      </c>
      <c r="K194" s="7" t="n">
        <v>37984865</v>
      </c>
      <c r="L194" s="17" t="n">
        <v>78.77</v>
      </c>
      <c r="N194" s="7" t="n">
        <v>34205572</v>
      </c>
      <c r="O194" s="18" t="n">
        <v>0.0494</v>
      </c>
      <c r="P194" s="7" t="n">
        <v>35895327</v>
      </c>
      <c r="Q194" s="17" t="n">
        <v>74.4362779388797</v>
      </c>
      <c r="R194" s="17" t="n">
        <v>4.33372206112034</v>
      </c>
      <c r="S194" s="17" t="n">
        <v>0.01</v>
      </c>
      <c r="T194" s="7" t="n">
        <v>342056</v>
      </c>
      <c r="U194" s="7" t="n">
        <v>0</v>
      </c>
      <c r="V194" s="7" t="n">
        <v>0</v>
      </c>
      <c r="W194" s="7" t="n">
        <v>0</v>
      </c>
      <c r="X194" s="7" t="n">
        <v>36237383</v>
      </c>
      <c r="Y194" s="17" t="n">
        <v>75.1456007843481</v>
      </c>
      <c r="AA194" s="7" t="n">
        <v>-2089538</v>
      </c>
      <c r="AB194" s="7" t="n">
        <v>-1747482</v>
      </c>
      <c r="AC194" s="19" t="n">
        <v>0</v>
      </c>
      <c r="AD194" s="17" t="n">
        <v>-3.62439921565188</v>
      </c>
    </row>
    <row r="195" customFormat="false" ht="14.5" hidden="false" customHeight="false" outlineLevel="0" collapsed="false">
      <c r="A195" s="0" t="n">
        <v>168</v>
      </c>
      <c r="B195" s="0" t="s">
        <v>186</v>
      </c>
      <c r="C195" s="7" t="n">
        <v>7507193000</v>
      </c>
      <c r="D195" s="7" t="n">
        <v>28121048.8980757</v>
      </c>
      <c r="E195" s="7" t="n">
        <v>2642633000</v>
      </c>
      <c r="F195" s="7" t="n">
        <v>36274332.8787643</v>
      </c>
      <c r="G195" s="7" t="n">
        <v>64395382</v>
      </c>
      <c r="H195" s="7" t="n">
        <v>33430588.9065254</v>
      </c>
      <c r="I195" s="17" t="n">
        <v>1.92624132886365</v>
      </c>
      <c r="J195" s="7" t="n">
        <v>27580236</v>
      </c>
      <c r="K195" s="7" t="n">
        <v>27580236</v>
      </c>
      <c r="L195" s="17" t="n">
        <v>82.5</v>
      </c>
      <c r="N195" s="7" t="n">
        <v>27385589</v>
      </c>
      <c r="O195" s="18" t="n">
        <v>0.0449</v>
      </c>
      <c r="P195" s="7" t="n">
        <v>28615202</v>
      </c>
      <c r="Q195" s="17" t="n">
        <v>85.5958657504072</v>
      </c>
      <c r="R195" s="17" t="n">
        <v>0</v>
      </c>
      <c r="S195" s="17" t="n">
        <v>0</v>
      </c>
      <c r="T195" s="7" t="n">
        <v>0</v>
      </c>
      <c r="U195" s="7" t="n">
        <v>1034966</v>
      </c>
      <c r="V195" s="7" t="n">
        <v>1034966</v>
      </c>
      <c r="W195" s="7" t="n">
        <v>0</v>
      </c>
      <c r="X195" s="7" t="n">
        <v>27580236</v>
      </c>
      <c r="Y195" s="17" t="n">
        <v>82.5000004550221</v>
      </c>
      <c r="AA195" s="7" t="n">
        <v>0</v>
      </c>
      <c r="AB195" s="7" t="n">
        <v>0</v>
      </c>
      <c r="AC195" s="19" t="n">
        <v>0</v>
      </c>
      <c r="AD195" s="17" t="n">
        <v>4.55022060918964E-007</v>
      </c>
    </row>
    <row r="196" customFormat="false" ht="14.5" hidden="false" customHeight="false" outlineLevel="0" collapsed="false">
      <c r="A196" s="0" t="n">
        <v>169</v>
      </c>
      <c r="B196" s="0" t="s">
        <v>187</v>
      </c>
      <c r="C196" s="7" t="n">
        <v>2022826200</v>
      </c>
      <c r="D196" s="7" t="n">
        <v>7577265.49490717</v>
      </c>
      <c r="E196" s="7" t="n">
        <v>478101000</v>
      </c>
      <c r="F196" s="7" t="n">
        <v>6562695.16942764</v>
      </c>
      <c r="G196" s="7" t="n">
        <v>14139961</v>
      </c>
      <c r="H196" s="7" t="n">
        <v>10076722.8722501</v>
      </c>
      <c r="I196" s="17" t="n">
        <v>1.40323011551101</v>
      </c>
      <c r="J196" s="7" t="n">
        <v>8313296</v>
      </c>
      <c r="K196" s="7" t="n">
        <v>8313296</v>
      </c>
      <c r="L196" s="17" t="n">
        <v>82.5</v>
      </c>
      <c r="N196" s="7" t="n">
        <v>7487299</v>
      </c>
      <c r="O196" s="18" t="n">
        <v>0.0319</v>
      </c>
      <c r="P196" s="7" t="n">
        <v>7726144</v>
      </c>
      <c r="Q196" s="17" t="n">
        <v>76.6731813303778</v>
      </c>
      <c r="R196" s="17" t="n">
        <v>5.82681866962223</v>
      </c>
      <c r="S196" s="17" t="n">
        <v>0.01</v>
      </c>
      <c r="T196" s="7" t="n">
        <v>74873</v>
      </c>
      <c r="U196" s="7" t="n">
        <v>0</v>
      </c>
      <c r="V196" s="7" t="n">
        <v>0</v>
      </c>
      <c r="W196" s="7" t="n">
        <v>0</v>
      </c>
      <c r="X196" s="7" t="n">
        <v>7801017</v>
      </c>
      <c r="Y196" s="17" t="n">
        <v>77.416210596432</v>
      </c>
      <c r="AA196" s="7" t="n">
        <v>-587152</v>
      </c>
      <c r="AB196" s="7" t="n">
        <v>-512279</v>
      </c>
      <c r="AC196" s="19" t="n">
        <v>0</v>
      </c>
      <c r="AD196" s="17" t="n">
        <v>-5.08378940356798</v>
      </c>
    </row>
    <row r="197" customFormat="false" ht="14.5" hidden="false" customHeight="false" outlineLevel="0" collapsed="false">
      <c r="A197" s="0" t="n">
        <v>170</v>
      </c>
      <c r="B197" s="0" t="s">
        <v>188</v>
      </c>
      <c r="C197" s="7" t="n">
        <v>7495113200</v>
      </c>
      <c r="D197" s="7" t="n">
        <v>28075799.409155</v>
      </c>
      <c r="E197" s="7" t="n">
        <v>1750639000</v>
      </c>
      <c r="F197" s="7" t="n">
        <v>24030299.2646149</v>
      </c>
      <c r="G197" s="7" t="n">
        <v>52106099</v>
      </c>
      <c r="H197" s="7" t="n">
        <v>104306130.251888</v>
      </c>
      <c r="I197" s="17" t="n">
        <v>0.499549728037743</v>
      </c>
      <c r="J197" s="7" t="n">
        <v>86052557</v>
      </c>
      <c r="K197" s="7" t="n">
        <v>52106099</v>
      </c>
      <c r="L197" s="17" t="n">
        <v>49.95</v>
      </c>
      <c r="N197" s="7" t="n">
        <v>46698359</v>
      </c>
      <c r="O197" s="18" t="n">
        <v>0.0535</v>
      </c>
      <c r="P197" s="7" t="n">
        <v>49196721</v>
      </c>
      <c r="Q197" s="17" t="n">
        <v>47.1657043370272</v>
      </c>
      <c r="R197" s="17" t="n">
        <v>2.78429566297277</v>
      </c>
      <c r="S197" s="17" t="n">
        <v>0.01</v>
      </c>
      <c r="T197" s="7" t="n">
        <v>466984</v>
      </c>
      <c r="U197" s="7" t="n">
        <v>0</v>
      </c>
      <c r="V197" s="7" t="n">
        <v>0</v>
      </c>
      <c r="W197" s="7" t="n">
        <v>0</v>
      </c>
      <c r="X197" s="7" t="n">
        <v>49663705</v>
      </c>
      <c r="Y197" s="17" t="n">
        <v>47.6134095666933</v>
      </c>
      <c r="AA197" s="7" t="n">
        <v>-2909378</v>
      </c>
      <c r="AB197" s="7" t="n">
        <v>-2442394</v>
      </c>
      <c r="AC197" s="19" t="n">
        <v>0</v>
      </c>
      <c r="AD197" s="17" t="n">
        <v>-2.3365904333067</v>
      </c>
    </row>
    <row r="198" customFormat="false" ht="14.5" hidden="false" customHeight="false" outlineLevel="0" collapsed="false">
      <c r="A198" s="0" t="n">
        <v>171</v>
      </c>
      <c r="B198" s="0" t="s">
        <v>189</v>
      </c>
      <c r="C198" s="7" t="n">
        <v>6249685700</v>
      </c>
      <c r="D198" s="7" t="n">
        <v>23410576.6519263</v>
      </c>
      <c r="E198" s="7" t="n">
        <v>1724877000</v>
      </c>
      <c r="F198" s="7" t="n">
        <v>23676674.9196443</v>
      </c>
      <c r="G198" s="7" t="n">
        <v>47087252</v>
      </c>
      <c r="H198" s="7" t="n">
        <v>49792941.8787324</v>
      </c>
      <c r="I198" s="17" t="n">
        <v>0.945661176531367</v>
      </c>
      <c r="J198" s="7" t="n">
        <v>41079177</v>
      </c>
      <c r="K198" s="7" t="n">
        <v>41079177</v>
      </c>
      <c r="L198" s="17" t="n">
        <v>82.5</v>
      </c>
      <c r="N198" s="7" t="n">
        <v>39070159</v>
      </c>
      <c r="O198" s="18" t="n">
        <v>0.0356</v>
      </c>
      <c r="P198" s="7" t="n">
        <v>40461057</v>
      </c>
      <c r="Q198" s="17" t="n">
        <v>81.25861914032</v>
      </c>
      <c r="R198" s="17" t="n">
        <v>1.24138085968005</v>
      </c>
      <c r="S198" s="17" t="n">
        <v>0</v>
      </c>
      <c r="T198" s="7" t="n">
        <v>0</v>
      </c>
      <c r="U198" s="7" t="n">
        <v>0</v>
      </c>
      <c r="V198" s="7" t="n">
        <v>0</v>
      </c>
      <c r="W198" s="7" t="n">
        <v>0</v>
      </c>
      <c r="X198" s="7" t="n">
        <v>40461057</v>
      </c>
      <c r="Y198" s="17" t="n">
        <v>81.25861914032</v>
      </c>
      <c r="AA198" s="7" t="n">
        <v>-618120</v>
      </c>
      <c r="AB198" s="7" t="n">
        <v>-618120</v>
      </c>
      <c r="AC198" s="19" t="n">
        <v>0</v>
      </c>
      <c r="AD198" s="17" t="n">
        <v>-1.24138085968005</v>
      </c>
    </row>
    <row r="199" customFormat="false" ht="14.5" hidden="false" customHeight="false" outlineLevel="0" collapsed="false">
      <c r="A199" s="0" t="n">
        <v>172</v>
      </c>
      <c r="B199" s="0" t="s">
        <v>190</v>
      </c>
      <c r="C199" s="7" t="n">
        <v>6829860600</v>
      </c>
      <c r="D199" s="7" t="n">
        <v>25583842.5759988</v>
      </c>
      <c r="E199" s="7" t="n">
        <v>885765000</v>
      </c>
      <c r="F199" s="7" t="n">
        <v>12158530.7011449</v>
      </c>
      <c r="G199" s="7" t="n">
        <v>37742373</v>
      </c>
      <c r="H199" s="7" t="n">
        <v>22508679.3686227</v>
      </c>
      <c r="I199" s="17" t="n">
        <v>1.67679197796976</v>
      </c>
      <c r="J199" s="7" t="n">
        <v>18569660</v>
      </c>
      <c r="K199" s="7" t="n">
        <v>18569660</v>
      </c>
      <c r="L199" s="17" t="n">
        <v>82.5</v>
      </c>
      <c r="N199" s="7" t="n">
        <v>17402017</v>
      </c>
      <c r="O199" s="18" t="n">
        <v>0.0464</v>
      </c>
      <c r="P199" s="7" t="n">
        <v>18209471</v>
      </c>
      <c r="Q199" s="17" t="n">
        <v>80.8997751568852</v>
      </c>
      <c r="R199" s="17" t="n">
        <v>1.60022484311477</v>
      </c>
      <c r="S199" s="17" t="n">
        <v>0</v>
      </c>
      <c r="T199" s="7" t="n">
        <v>0</v>
      </c>
      <c r="U199" s="7" t="n">
        <v>0</v>
      </c>
      <c r="V199" s="7" t="n">
        <v>0</v>
      </c>
      <c r="W199" s="7" t="n">
        <v>0</v>
      </c>
      <c r="X199" s="7" t="n">
        <v>18209471</v>
      </c>
      <c r="Y199" s="17" t="n">
        <v>80.8997751568852</v>
      </c>
      <c r="AA199" s="7" t="n">
        <v>-360189</v>
      </c>
      <c r="AB199" s="7" t="n">
        <v>-360189</v>
      </c>
      <c r="AC199" s="19" t="n">
        <v>0</v>
      </c>
      <c r="AD199" s="17" t="n">
        <v>-1.60022484311477</v>
      </c>
    </row>
    <row r="200" customFormat="false" ht="14.5" hidden="false" customHeight="false" outlineLevel="0" collapsed="false">
      <c r="A200" s="0" t="n">
        <v>173</v>
      </c>
      <c r="B200" s="0" t="s">
        <v>191</v>
      </c>
      <c r="C200" s="7" t="n">
        <v>2214714000</v>
      </c>
      <c r="D200" s="7" t="n">
        <v>8296054.28943319</v>
      </c>
      <c r="E200" s="7" t="n">
        <v>498159000</v>
      </c>
      <c r="F200" s="7" t="n">
        <v>6838023.05978633</v>
      </c>
      <c r="G200" s="7" t="n">
        <v>15134077</v>
      </c>
      <c r="H200" s="7" t="n">
        <v>10197485.3557925</v>
      </c>
      <c r="I200" s="17" t="n">
        <v>1.48409891968155</v>
      </c>
      <c r="J200" s="7" t="n">
        <v>8412925</v>
      </c>
      <c r="K200" s="7" t="n">
        <v>8412925</v>
      </c>
      <c r="L200" s="17" t="n">
        <v>82.5</v>
      </c>
      <c r="N200" s="7" t="n">
        <v>8380870</v>
      </c>
      <c r="O200" s="18" t="n">
        <v>0.0427</v>
      </c>
      <c r="P200" s="7" t="n">
        <v>8738733</v>
      </c>
      <c r="Q200" s="17" t="n">
        <v>85.6949796455079</v>
      </c>
      <c r="R200" s="17" t="n">
        <v>0</v>
      </c>
      <c r="S200" s="17" t="n">
        <v>0</v>
      </c>
      <c r="T200" s="7" t="n">
        <v>0</v>
      </c>
      <c r="U200" s="7" t="n">
        <v>325808</v>
      </c>
      <c r="V200" s="7" t="n">
        <v>325808</v>
      </c>
      <c r="W200" s="7" t="n">
        <v>0</v>
      </c>
      <c r="X200" s="7" t="n">
        <v>8412925</v>
      </c>
      <c r="Y200" s="17" t="n">
        <v>82.4999958957648</v>
      </c>
      <c r="AA200" s="7" t="n">
        <v>0</v>
      </c>
      <c r="AB200" s="7" t="n">
        <v>0</v>
      </c>
      <c r="AC200" s="19" t="n">
        <v>0</v>
      </c>
      <c r="AD200" s="17" t="n">
        <v>-4.10423523078407E-006</v>
      </c>
    </row>
    <row r="201" customFormat="false" ht="14.5" hidden="false" customHeight="false" outlineLevel="0" collapsed="false">
      <c r="A201" s="0" t="n">
        <v>174</v>
      </c>
      <c r="B201" s="0" t="s">
        <v>192</v>
      </c>
      <c r="C201" s="7" t="n">
        <v>1839094900</v>
      </c>
      <c r="D201" s="7" t="n">
        <v>6889029.97579809</v>
      </c>
      <c r="E201" s="7" t="n">
        <v>542797000</v>
      </c>
      <c r="F201" s="7" t="n">
        <v>7450750.46879177</v>
      </c>
      <c r="G201" s="7" t="n">
        <v>14339780</v>
      </c>
      <c r="H201" s="7" t="n">
        <v>19432028.0776656</v>
      </c>
      <c r="I201" s="17" t="n">
        <v>0.737945619607329</v>
      </c>
      <c r="J201" s="7" t="n">
        <v>16031423</v>
      </c>
      <c r="K201" s="7" t="n">
        <v>14339780</v>
      </c>
      <c r="L201" s="17" t="n">
        <v>73.79</v>
      </c>
      <c r="N201" s="7" t="n">
        <v>13128186</v>
      </c>
      <c r="O201" s="18" t="n">
        <v>0.047</v>
      </c>
      <c r="P201" s="7" t="n">
        <v>13745211</v>
      </c>
      <c r="Q201" s="17" t="n">
        <v>70.7348247185695</v>
      </c>
      <c r="R201" s="17" t="n">
        <v>3.05517528143055</v>
      </c>
      <c r="S201" s="17" t="n">
        <v>0.01</v>
      </c>
      <c r="T201" s="7" t="n">
        <v>131282</v>
      </c>
      <c r="U201" s="7" t="n">
        <v>0</v>
      </c>
      <c r="V201" s="7" t="n">
        <v>0</v>
      </c>
      <c r="W201" s="7" t="n">
        <v>0</v>
      </c>
      <c r="X201" s="7" t="n">
        <v>13876493</v>
      </c>
      <c r="Y201" s="17" t="n">
        <v>71.4104206958668</v>
      </c>
      <c r="AA201" s="7" t="n">
        <v>-594569</v>
      </c>
      <c r="AB201" s="7" t="n">
        <v>-463287</v>
      </c>
      <c r="AC201" s="19" t="n">
        <v>0</v>
      </c>
      <c r="AD201" s="17" t="n">
        <v>-2.3795793041332</v>
      </c>
    </row>
    <row r="202" customFormat="false" ht="14.5" hidden="false" customHeight="false" outlineLevel="0" collapsed="false">
      <c r="A202" s="0" t="n">
        <v>175</v>
      </c>
      <c r="B202" s="0" t="s">
        <v>193</v>
      </c>
      <c r="C202" s="7" t="n">
        <v>3244189600</v>
      </c>
      <c r="D202" s="7" t="n">
        <v>12152347.0058954</v>
      </c>
      <c r="E202" s="7" t="n">
        <v>1782813000</v>
      </c>
      <c r="F202" s="7" t="n">
        <v>24471938.4880868</v>
      </c>
      <c r="G202" s="7" t="n">
        <v>36624285</v>
      </c>
      <c r="H202" s="7" t="n">
        <v>30184150.6331294</v>
      </c>
      <c r="I202" s="17" t="n">
        <v>1.21336145731403</v>
      </c>
      <c r="J202" s="7" t="n">
        <v>24901924</v>
      </c>
      <c r="K202" s="7" t="n">
        <v>24901924</v>
      </c>
      <c r="L202" s="17" t="n">
        <v>82.5</v>
      </c>
      <c r="N202" s="7" t="n">
        <v>24016508</v>
      </c>
      <c r="O202" s="18" t="n">
        <v>0.038</v>
      </c>
      <c r="P202" s="7" t="n">
        <v>24929135</v>
      </c>
      <c r="Q202" s="17" t="n">
        <v>82.5901490586864</v>
      </c>
      <c r="R202" s="17" t="n">
        <v>0</v>
      </c>
      <c r="S202" s="17" t="n">
        <v>0</v>
      </c>
      <c r="T202" s="7" t="n">
        <v>0</v>
      </c>
      <c r="U202" s="7" t="n">
        <v>27211</v>
      </c>
      <c r="V202" s="7" t="n">
        <v>27211</v>
      </c>
      <c r="W202" s="7" t="n">
        <v>0</v>
      </c>
      <c r="X202" s="7" t="n">
        <v>24901924</v>
      </c>
      <c r="Y202" s="17" t="n">
        <v>82.4999990977658</v>
      </c>
      <c r="AA202" s="7" t="n">
        <v>0</v>
      </c>
      <c r="AB202" s="7" t="n">
        <v>0</v>
      </c>
      <c r="AC202" s="19" t="n">
        <v>0</v>
      </c>
      <c r="AD202" s="17" t="n">
        <v>-9.02234205568675E-007</v>
      </c>
    </row>
    <row r="203" customFormat="false" ht="14.5" hidden="false" customHeight="false" outlineLevel="0" collapsed="false">
      <c r="A203" s="0" t="n">
        <v>176</v>
      </c>
      <c r="B203" s="0" t="s">
        <v>194</v>
      </c>
      <c r="C203" s="7" t="n">
        <v>13888346300</v>
      </c>
      <c r="D203" s="7" t="n">
        <v>52024087.487255</v>
      </c>
      <c r="E203" s="7" t="n">
        <v>3110142000</v>
      </c>
      <c r="F203" s="7" t="n">
        <v>42691636.0342982</v>
      </c>
      <c r="G203" s="7" t="n">
        <v>94715724</v>
      </c>
      <c r="H203" s="7" t="n">
        <v>73681605.54604</v>
      </c>
      <c r="I203" s="17" t="n">
        <v>1.28547312857911</v>
      </c>
      <c r="J203" s="7" t="n">
        <v>60787325</v>
      </c>
      <c r="K203" s="7" t="n">
        <v>60787325</v>
      </c>
      <c r="L203" s="17" t="n">
        <v>82.5</v>
      </c>
      <c r="N203" s="7" t="n">
        <v>54480958</v>
      </c>
      <c r="O203" s="18" t="n">
        <v>0.041</v>
      </c>
      <c r="P203" s="7" t="n">
        <v>56714677</v>
      </c>
      <c r="Q203" s="17" t="n">
        <v>76.9726400228369</v>
      </c>
      <c r="R203" s="17" t="n">
        <v>5.5273599771631</v>
      </c>
      <c r="S203" s="17" t="n">
        <v>0.01</v>
      </c>
      <c r="T203" s="7" t="n">
        <v>544810</v>
      </c>
      <c r="U203" s="7" t="n">
        <v>0</v>
      </c>
      <c r="V203" s="7" t="n">
        <v>0</v>
      </c>
      <c r="W203" s="7" t="n">
        <v>0</v>
      </c>
      <c r="X203" s="7" t="n">
        <v>57259487</v>
      </c>
      <c r="Y203" s="17" t="n">
        <v>77.7120511634636</v>
      </c>
      <c r="AA203" s="7" t="n">
        <v>-4072648</v>
      </c>
      <c r="AB203" s="7" t="n">
        <v>-3527838</v>
      </c>
      <c r="AC203" s="19" t="n">
        <v>0</v>
      </c>
      <c r="AD203" s="17" t="n">
        <v>-4.78794883653644</v>
      </c>
    </row>
    <row r="204" customFormat="false" ht="14.5" hidden="false" customHeight="false" outlineLevel="0" collapsed="false">
      <c r="A204" s="0" t="n">
        <v>177</v>
      </c>
      <c r="B204" s="0" t="s">
        <v>195</v>
      </c>
      <c r="C204" s="7" t="n">
        <v>2799149700</v>
      </c>
      <c r="D204" s="7" t="n">
        <v>10485280.6617245</v>
      </c>
      <c r="E204" s="7" t="n">
        <v>871574000</v>
      </c>
      <c r="F204" s="7" t="n">
        <v>11963736.6991467</v>
      </c>
      <c r="G204" s="7" t="n">
        <v>22449017</v>
      </c>
      <c r="H204" s="7" t="n">
        <v>30151292.8900394</v>
      </c>
      <c r="I204" s="17" t="n">
        <v>0.744545750720232</v>
      </c>
      <c r="J204" s="7" t="n">
        <v>24874817</v>
      </c>
      <c r="K204" s="7" t="n">
        <v>22449017</v>
      </c>
      <c r="L204" s="17" t="n">
        <v>74.45</v>
      </c>
      <c r="N204" s="7" t="n">
        <v>20673135</v>
      </c>
      <c r="O204" s="18" t="n">
        <v>0.0408</v>
      </c>
      <c r="P204" s="7" t="n">
        <v>21516599</v>
      </c>
      <c r="Q204" s="17" t="n">
        <v>71.3621106679245</v>
      </c>
      <c r="R204" s="17" t="n">
        <v>3.08788933207551</v>
      </c>
      <c r="S204" s="17" t="n">
        <v>0.01</v>
      </c>
      <c r="T204" s="7" t="n">
        <v>206731</v>
      </c>
      <c r="U204" s="7" t="n">
        <v>0</v>
      </c>
      <c r="V204" s="7" t="n">
        <v>0</v>
      </c>
      <c r="W204" s="7" t="n">
        <v>0</v>
      </c>
      <c r="X204" s="7" t="n">
        <v>21723330</v>
      </c>
      <c r="Y204" s="17" t="n">
        <v>72.0477562246638</v>
      </c>
      <c r="AA204" s="7" t="n">
        <v>-932418</v>
      </c>
      <c r="AB204" s="7" t="n">
        <v>-725687</v>
      </c>
      <c r="AC204" s="19" t="n">
        <v>0</v>
      </c>
      <c r="AD204" s="17" t="n">
        <v>-2.40224377533623</v>
      </c>
    </row>
    <row r="205" customFormat="false" ht="14.5" hidden="false" customHeight="false" outlineLevel="0" collapsed="false">
      <c r="A205" s="0" t="n">
        <v>178</v>
      </c>
      <c r="B205" s="0" t="s">
        <v>196</v>
      </c>
      <c r="C205" s="7" t="n">
        <v>6830692800</v>
      </c>
      <c r="D205" s="7" t="n">
        <v>25586959.8978651</v>
      </c>
      <c r="E205" s="7" t="n">
        <v>1959672000</v>
      </c>
      <c r="F205" s="7" t="n">
        <v>26899609.011616</v>
      </c>
      <c r="G205" s="7" t="n">
        <v>52486569</v>
      </c>
      <c r="H205" s="7" t="n">
        <v>55198039.5928377</v>
      </c>
      <c r="I205" s="17" t="n">
        <v>0.95087741135666</v>
      </c>
      <c r="J205" s="7" t="n">
        <v>45538383</v>
      </c>
      <c r="K205" s="7" t="n">
        <v>45538383</v>
      </c>
      <c r="L205" s="17" t="n">
        <v>82.5</v>
      </c>
      <c r="N205" s="7" t="n">
        <v>40225506</v>
      </c>
      <c r="O205" s="18" t="n">
        <v>0.0432</v>
      </c>
      <c r="P205" s="7" t="n">
        <v>41963248</v>
      </c>
      <c r="Q205" s="17" t="n">
        <v>76.0230767424664</v>
      </c>
      <c r="R205" s="17" t="n">
        <v>6.47692325753364</v>
      </c>
      <c r="S205" s="17" t="n">
        <v>0.01</v>
      </c>
      <c r="T205" s="7" t="n">
        <v>402255</v>
      </c>
      <c r="U205" s="7" t="n">
        <v>0</v>
      </c>
      <c r="V205" s="7" t="n">
        <v>0</v>
      </c>
      <c r="W205" s="7" t="n">
        <v>0</v>
      </c>
      <c r="X205" s="7" t="n">
        <v>42365503</v>
      </c>
      <c r="Y205" s="17" t="n">
        <v>76.7518254497886</v>
      </c>
      <c r="AA205" s="7" t="n">
        <v>-3575135</v>
      </c>
      <c r="AB205" s="7" t="n">
        <v>-3172880</v>
      </c>
      <c r="AC205" s="19" t="n">
        <v>0</v>
      </c>
      <c r="AD205" s="17" t="n">
        <v>-5.74817455021145</v>
      </c>
    </row>
    <row r="206" customFormat="false" ht="14.5" hidden="false" customHeight="false" outlineLevel="0" collapsed="false">
      <c r="A206" s="0" t="n">
        <v>179</v>
      </c>
      <c r="B206" s="0" t="s">
        <v>197</v>
      </c>
      <c r="C206" s="7" t="n">
        <v>1231055600</v>
      </c>
      <c r="D206" s="7" t="n">
        <v>4611387.33529961</v>
      </c>
      <c r="E206" s="7" t="n">
        <v>486906000</v>
      </c>
      <c r="F206" s="7" t="n">
        <v>6683557.77161172</v>
      </c>
      <c r="G206" s="7" t="n">
        <v>11294945</v>
      </c>
      <c r="H206" s="7" t="n">
        <v>12496308.0890684</v>
      </c>
      <c r="I206" s="17" t="n">
        <v>0.903862558404804</v>
      </c>
      <c r="J206" s="7" t="n">
        <v>10309454</v>
      </c>
      <c r="K206" s="7" t="n">
        <v>10309454</v>
      </c>
      <c r="L206" s="17" t="n">
        <v>82.5</v>
      </c>
      <c r="N206" s="7" t="n">
        <v>9572127</v>
      </c>
      <c r="O206" s="18" t="n">
        <v>0.0393</v>
      </c>
      <c r="P206" s="7" t="n">
        <v>9948312</v>
      </c>
      <c r="Q206" s="17" t="n">
        <v>79.6100090450127</v>
      </c>
      <c r="R206" s="17" t="n">
        <v>2.88999095498727</v>
      </c>
      <c r="S206" s="17" t="n">
        <v>0.01</v>
      </c>
      <c r="T206" s="7" t="n">
        <v>95721</v>
      </c>
      <c r="U206" s="7" t="n">
        <v>0</v>
      </c>
      <c r="V206" s="7" t="n">
        <v>0</v>
      </c>
      <c r="W206" s="7" t="n">
        <v>0</v>
      </c>
      <c r="X206" s="7" t="n">
        <v>10044033</v>
      </c>
      <c r="Y206" s="17" t="n">
        <v>80.376003283613</v>
      </c>
      <c r="AA206" s="7" t="n">
        <v>-361142</v>
      </c>
      <c r="AB206" s="7" t="n">
        <v>-265421</v>
      </c>
      <c r="AC206" s="19" t="n">
        <v>0</v>
      </c>
      <c r="AD206" s="17" t="n">
        <v>-2.12399671638703</v>
      </c>
    </row>
    <row r="207" customFormat="false" ht="14.5" hidden="false" customHeight="false" outlineLevel="0" collapsed="false">
      <c r="A207" s="0" t="n">
        <v>180</v>
      </c>
      <c r="B207" s="0" t="s">
        <v>198</v>
      </c>
      <c r="C207" s="7" t="n">
        <v>1063280200</v>
      </c>
      <c r="D207" s="7" t="n">
        <v>3982920.7130489</v>
      </c>
      <c r="E207" s="7" t="n">
        <v>319781000</v>
      </c>
      <c r="F207" s="7" t="n">
        <v>4389501.84997467</v>
      </c>
      <c r="G207" s="7" t="n">
        <v>8372423</v>
      </c>
      <c r="H207" s="7" t="n">
        <v>11335346.5092445</v>
      </c>
      <c r="I207" s="17" t="n">
        <v>0.738612003891711</v>
      </c>
      <c r="J207" s="7" t="n">
        <v>9351661</v>
      </c>
      <c r="K207" s="7" t="n">
        <v>8372423</v>
      </c>
      <c r="L207" s="17" t="n">
        <v>73.86</v>
      </c>
      <c r="N207" s="7" t="n">
        <v>7732338</v>
      </c>
      <c r="O207" s="18" t="n">
        <v>0.0465</v>
      </c>
      <c r="P207" s="7" t="n">
        <v>8091892</v>
      </c>
      <c r="Q207" s="17" t="n">
        <v>71.3863664723498</v>
      </c>
      <c r="R207" s="17" t="n">
        <v>2.47363352765019</v>
      </c>
      <c r="S207" s="17" t="n">
        <v>0</v>
      </c>
      <c r="T207" s="7" t="n">
        <v>0</v>
      </c>
      <c r="U207" s="7" t="n">
        <v>0</v>
      </c>
      <c r="V207" s="7" t="n">
        <v>0</v>
      </c>
      <c r="W207" s="7" t="n">
        <v>0</v>
      </c>
      <c r="X207" s="7" t="n">
        <v>8091892</v>
      </c>
      <c r="Y207" s="17" t="n">
        <v>71.3863664723498</v>
      </c>
      <c r="AA207" s="7" t="n">
        <v>-280531</v>
      </c>
      <c r="AB207" s="7" t="n">
        <v>-280531</v>
      </c>
      <c r="AC207" s="19" t="n">
        <v>0</v>
      </c>
      <c r="AD207" s="17" t="n">
        <v>-2.47363352765019</v>
      </c>
    </row>
    <row r="208" customFormat="false" ht="14.5" hidden="false" customHeight="false" outlineLevel="0" collapsed="false">
      <c r="A208" s="0" t="n">
        <v>181</v>
      </c>
      <c r="B208" s="0" t="s">
        <v>199</v>
      </c>
      <c r="C208" s="7" t="n">
        <v>7484419600</v>
      </c>
      <c r="D208" s="7" t="n">
        <v>28035742.4599735</v>
      </c>
      <c r="E208" s="7" t="n">
        <v>1973140000</v>
      </c>
      <c r="F208" s="7" t="n">
        <v>27084478.6909135</v>
      </c>
      <c r="G208" s="7" t="n">
        <v>55120221</v>
      </c>
      <c r="H208" s="7" t="n">
        <v>126489842.290424</v>
      </c>
      <c r="I208" s="17" t="n">
        <v>0.435767963671285</v>
      </c>
      <c r="J208" s="7" t="n">
        <v>104354120</v>
      </c>
      <c r="K208" s="7" t="n">
        <v>55120221</v>
      </c>
      <c r="L208" s="17" t="n">
        <v>43.58</v>
      </c>
      <c r="N208" s="7" t="n">
        <v>48807836</v>
      </c>
      <c r="O208" s="18" t="n">
        <v>0.0436</v>
      </c>
      <c r="P208" s="7" t="n">
        <v>50935858</v>
      </c>
      <c r="Q208" s="17" t="n">
        <v>40.2687338980549</v>
      </c>
      <c r="R208" s="17" t="n">
        <v>3.31126610194515</v>
      </c>
      <c r="S208" s="17" t="n">
        <v>0.01</v>
      </c>
      <c r="T208" s="7" t="n">
        <v>488078</v>
      </c>
      <c r="U208" s="7" t="n">
        <v>0</v>
      </c>
      <c r="V208" s="7" t="n">
        <v>0</v>
      </c>
      <c r="W208" s="7" t="n">
        <v>0</v>
      </c>
      <c r="X208" s="7" t="n">
        <v>51423936</v>
      </c>
      <c r="Y208" s="17" t="n">
        <v>40.6545972932193</v>
      </c>
      <c r="AA208" s="7" t="n">
        <v>-4184363</v>
      </c>
      <c r="AB208" s="7" t="n">
        <v>-3696285</v>
      </c>
      <c r="AC208" s="19" t="n">
        <v>0</v>
      </c>
      <c r="AD208" s="17" t="n">
        <v>-2.92540270678069</v>
      </c>
    </row>
    <row r="209" customFormat="false" ht="14.5" hidden="false" customHeight="false" outlineLevel="0" collapsed="false">
      <c r="A209" s="0" t="n">
        <v>182</v>
      </c>
      <c r="B209" s="0" t="s">
        <v>200</v>
      </c>
      <c r="C209" s="7" t="n">
        <v>3517109700</v>
      </c>
      <c r="D209" s="7" t="n">
        <v>13174673.1239754</v>
      </c>
      <c r="E209" s="7" t="n">
        <v>915651000</v>
      </c>
      <c r="F209" s="7" t="n">
        <v>12568763.4926126</v>
      </c>
      <c r="G209" s="7" t="n">
        <v>25743437</v>
      </c>
      <c r="H209" s="7" t="n">
        <v>48588258.2950431</v>
      </c>
      <c r="I209" s="17" t="n">
        <v>0.529828355724912</v>
      </c>
      <c r="J209" s="7" t="n">
        <v>40085313</v>
      </c>
      <c r="K209" s="7" t="n">
        <v>25743437</v>
      </c>
      <c r="L209" s="17" t="n">
        <v>52.98</v>
      </c>
      <c r="N209" s="7" t="n">
        <v>23582204</v>
      </c>
      <c r="O209" s="18" t="n">
        <v>0.038</v>
      </c>
      <c r="P209" s="7" t="n">
        <v>24478328</v>
      </c>
      <c r="Q209" s="17" t="n">
        <v>50.3791015750348</v>
      </c>
      <c r="R209" s="17" t="n">
        <v>2.60089842496523</v>
      </c>
      <c r="S209" s="17" t="n">
        <v>0.01</v>
      </c>
      <c r="T209" s="7" t="n">
        <v>235822</v>
      </c>
      <c r="U209" s="7" t="n">
        <v>0</v>
      </c>
      <c r="V209" s="7" t="n">
        <v>0</v>
      </c>
      <c r="W209" s="7" t="n">
        <v>0</v>
      </c>
      <c r="X209" s="7" t="n">
        <v>24714150</v>
      </c>
      <c r="Y209" s="17" t="n">
        <v>50.8644492871672</v>
      </c>
      <c r="AA209" s="7" t="n">
        <v>-1265109</v>
      </c>
      <c r="AB209" s="7" t="n">
        <v>-1029287</v>
      </c>
      <c r="AC209" s="19" t="n">
        <v>0</v>
      </c>
      <c r="AD209" s="17" t="n">
        <v>-2.11555071283277</v>
      </c>
    </row>
    <row r="210" customFormat="false" ht="14.5" hidden="false" customHeight="false" outlineLevel="0" collapsed="false">
      <c r="A210" s="0" t="n">
        <v>183</v>
      </c>
      <c r="B210" s="0" t="s">
        <v>201</v>
      </c>
      <c r="C210" s="7" t="n">
        <v>74262900</v>
      </c>
      <c r="D210" s="7" t="n">
        <v>278179.95916888</v>
      </c>
      <c r="E210" s="7" t="n">
        <v>23691000</v>
      </c>
      <c r="F210" s="7" t="n">
        <v>325196.582435323</v>
      </c>
      <c r="G210" s="7" t="n">
        <v>603377</v>
      </c>
      <c r="H210" s="7" t="n">
        <v>425235.581216641</v>
      </c>
      <c r="I210" s="17" t="n">
        <v>1.41892406621685</v>
      </c>
      <c r="J210" s="7" t="n">
        <v>350819</v>
      </c>
      <c r="K210" s="7" t="n">
        <v>350819</v>
      </c>
      <c r="L210" s="17" t="n">
        <v>82.5</v>
      </c>
      <c r="N210" s="7" t="n">
        <v>273659</v>
      </c>
      <c r="O210" s="18" t="n">
        <v>0.0366</v>
      </c>
      <c r="P210" s="7" t="n">
        <v>283675</v>
      </c>
      <c r="Q210" s="17" t="n">
        <v>66.7100808423363</v>
      </c>
      <c r="R210" s="17" t="n">
        <v>15.7899191576637</v>
      </c>
      <c r="S210" s="17" t="n">
        <v>0.02</v>
      </c>
      <c r="T210" s="7" t="n">
        <v>5473</v>
      </c>
      <c r="U210" s="7" t="n">
        <v>0</v>
      </c>
      <c r="V210" s="7" t="n">
        <v>0</v>
      </c>
      <c r="W210" s="7" t="n">
        <v>0</v>
      </c>
      <c r="X210" s="7" t="n">
        <v>289148</v>
      </c>
      <c r="Y210" s="17" t="n">
        <v>67.9971321244377</v>
      </c>
      <c r="AA210" s="7" t="n">
        <v>-67144</v>
      </c>
      <c r="AB210" s="7" t="n">
        <v>-61671</v>
      </c>
      <c r="AC210" s="19" t="n">
        <v>0</v>
      </c>
      <c r="AD210" s="17" t="n">
        <v>-14.5028678755623</v>
      </c>
    </row>
    <row r="211" customFormat="false" ht="14.5" hidden="false" customHeight="false" outlineLevel="0" collapsed="false">
      <c r="A211" s="0" t="n">
        <v>184</v>
      </c>
      <c r="B211" s="0" t="s">
        <v>202</v>
      </c>
      <c r="C211" s="7" t="n">
        <v>2600183100</v>
      </c>
      <c r="D211" s="7" t="n">
        <v>9739975.52734424</v>
      </c>
      <c r="E211" s="7" t="n">
        <v>767563000</v>
      </c>
      <c r="F211" s="7" t="n">
        <v>10536020.6155841</v>
      </c>
      <c r="G211" s="7" t="n">
        <v>20275996</v>
      </c>
      <c r="H211" s="7" t="n">
        <v>16568065.3491682</v>
      </c>
      <c r="I211" s="17" t="n">
        <v>1.22379985669346</v>
      </c>
      <c r="J211" s="7" t="n">
        <v>13668654</v>
      </c>
      <c r="K211" s="7" t="n">
        <v>13668654</v>
      </c>
      <c r="L211" s="17" t="n">
        <v>82.5</v>
      </c>
      <c r="N211" s="7" t="n">
        <v>13313782</v>
      </c>
      <c r="O211" s="18" t="n">
        <v>0.0449</v>
      </c>
      <c r="P211" s="7" t="n">
        <v>13911571</v>
      </c>
      <c r="Q211" s="17" t="n">
        <v>83.9661765379167</v>
      </c>
      <c r="R211" s="17" t="n">
        <v>0</v>
      </c>
      <c r="S211" s="17" t="n">
        <v>0</v>
      </c>
      <c r="T211" s="7" t="n">
        <v>0</v>
      </c>
      <c r="U211" s="7" t="n">
        <v>242917</v>
      </c>
      <c r="V211" s="7" t="n">
        <v>242917</v>
      </c>
      <c r="W211" s="7" t="n">
        <v>0</v>
      </c>
      <c r="X211" s="7" t="n">
        <v>13668654</v>
      </c>
      <c r="Y211" s="17" t="n">
        <v>82.5000005247215</v>
      </c>
      <c r="AA211" s="7" t="n">
        <v>0</v>
      </c>
      <c r="AB211" s="7" t="n">
        <v>0</v>
      </c>
      <c r="AC211" s="19" t="n">
        <v>0</v>
      </c>
      <c r="AD211" s="17" t="n">
        <v>5.24721514238991E-007</v>
      </c>
    </row>
    <row r="212" customFormat="false" ht="14.5" hidden="false" customHeight="false" outlineLevel="0" collapsed="false">
      <c r="A212" s="0" t="n">
        <v>185</v>
      </c>
      <c r="B212" s="0" t="s">
        <v>203</v>
      </c>
      <c r="C212" s="7" t="n">
        <v>4423092300</v>
      </c>
      <c r="D212" s="7" t="n">
        <v>16568375.8029136</v>
      </c>
      <c r="E212" s="7" t="n">
        <v>1203549000</v>
      </c>
      <c r="F212" s="7" t="n">
        <v>16520620.5560529</v>
      </c>
      <c r="G212" s="7" t="n">
        <v>33088996</v>
      </c>
      <c r="H212" s="7" t="n">
        <v>82340188.8685479</v>
      </c>
      <c r="I212" s="17" t="n">
        <v>0.401857178793031</v>
      </c>
      <c r="J212" s="7" t="n">
        <v>67930656</v>
      </c>
      <c r="K212" s="7" t="n">
        <v>33088996</v>
      </c>
      <c r="L212" s="17" t="n">
        <v>40.19</v>
      </c>
      <c r="N212" s="7" t="n">
        <v>29771691</v>
      </c>
      <c r="O212" s="18" t="n">
        <v>0.0528</v>
      </c>
      <c r="P212" s="7" t="n">
        <v>31343636</v>
      </c>
      <c r="Q212" s="17" t="n">
        <v>38.0660239315683</v>
      </c>
      <c r="R212" s="17" t="n">
        <v>2.12397606843168</v>
      </c>
      <c r="S212" s="17" t="n">
        <v>0</v>
      </c>
      <c r="T212" s="7" t="n">
        <v>0</v>
      </c>
      <c r="U212" s="7" t="n">
        <v>0</v>
      </c>
      <c r="V212" s="7" t="n">
        <v>0</v>
      </c>
      <c r="W212" s="7" t="n">
        <v>0</v>
      </c>
      <c r="X212" s="7" t="n">
        <v>31343636</v>
      </c>
      <c r="Y212" s="17" t="n">
        <v>38.0660239315683</v>
      </c>
      <c r="AA212" s="7" t="n">
        <v>-1745360</v>
      </c>
      <c r="AB212" s="7" t="n">
        <v>-1745360</v>
      </c>
      <c r="AC212" s="19" t="n">
        <v>0</v>
      </c>
      <c r="AD212" s="17" t="n">
        <v>-2.12397606843168</v>
      </c>
    </row>
    <row r="213" customFormat="false" ht="14.5" hidden="false" customHeight="false" outlineLevel="0" collapsed="false">
      <c r="A213" s="0" t="n">
        <v>186</v>
      </c>
      <c r="B213" s="0" t="s">
        <v>204</v>
      </c>
      <c r="C213" s="7" t="n">
        <v>2138952900</v>
      </c>
      <c r="D213" s="7" t="n">
        <v>8012262.25189372</v>
      </c>
      <c r="E213" s="7" t="n">
        <v>588539000</v>
      </c>
      <c r="F213" s="7" t="n">
        <v>8078632.03030275</v>
      </c>
      <c r="G213" s="7" t="n">
        <v>16090894</v>
      </c>
      <c r="H213" s="7" t="n">
        <v>25104349.8166129</v>
      </c>
      <c r="I213" s="17" t="n">
        <v>0.640960396008814</v>
      </c>
      <c r="J213" s="7" t="n">
        <v>20711089</v>
      </c>
      <c r="K213" s="7" t="n">
        <v>16090894</v>
      </c>
      <c r="L213" s="17" t="n">
        <v>64.1</v>
      </c>
      <c r="N213" s="7" t="n">
        <v>14644956</v>
      </c>
      <c r="O213" s="18" t="n">
        <v>0.0426</v>
      </c>
      <c r="P213" s="7" t="n">
        <v>15268831</v>
      </c>
      <c r="Q213" s="17" t="n">
        <v>60.8214556901043</v>
      </c>
      <c r="R213" s="17" t="n">
        <v>3.27854430989566</v>
      </c>
      <c r="S213" s="17" t="n">
        <v>0.01</v>
      </c>
      <c r="T213" s="7" t="n">
        <v>146450</v>
      </c>
      <c r="U213" s="7" t="n">
        <v>0</v>
      </c>
      <c r="V213" s="7" t="n">
        <v>0</v>
      </c>
      <c r="W213" s="7" t="n">
        <v>0</v>
      </c>
      <c r="X213" s="7" t="n">
        <v>15415281</v>
      </c>
      <c r="Y213" s="17" t="n">
        <v>61.4048207287125</v>
      </c>
      <c r="AA213" s="7" t="n">
        <v>-822063</v>
      </c>
      <c r="AB213" s="7" t="n">
        <v>-675613</v>
      </c>
      <c r="AC213" s="19" t="n">
        <v>0</v>
      </c>
      <c r="AD213" s="17" t="n">
        <v>-2.69517927128754</v>
      </c>
    </row>
    <row r="214" customFormat="false" ht="14.5" hidden="false" customHeight="false" outlineLevel="0" collapsed="false">
      <c r="A214" s="0" t="n">
        <v>187</v>
      </c>
      <c r="B214" s="0" t="s">
        <v>205</v>
      </c>
      <c r="C214" s="7" t="n">
        <v>1670717600</v>
      </c>
      <c r="D214" s="7" t="n">
        <v>6258308.70799187</v>
      </c>
      <c r="E214" s="7" t="n">
        <v>529663000</v>
      </c>
      <c r="F214" s="7" t="n">
        <v>7270465.46969061</v>
      </c>
      <c r="G214" s="7" t="n">
        <v>13528774</v>
      </c>
      <c r="H214" s="7" t="n">
        <v>15286477.592868</v>
      </c>
      <c r="I214" s="17" t="n">
        <v>0.885015787175976</v>
      </c>
      <c r="J214" s="7" t="n">
        <v>12611344</v>
      </c>
      <c r="K214" s="7" t="n">
        <v>12611344</v>
      </c>
      <c r="L214" s="17" t="n">
        <v>82.5</v>
      </c>
      <c r="N214" s="7" t="n">
        <v>11778097</v>
      </c>
      <c r="O214" s="18" t="n">
        <v>0.0741</v>
      </c>
      <c r="P214" s="7" t="n">
        <v>12650854</v>
      </c>
      <c r="Q214" s="17" t="n">
        <v>82.7584636365301</v>
      </c>
      <c r="R214" s="17" t="n">
        <v>0</v>
      </c>
      <c r="S214" s="17" t="n">
        <v>0</v>
      </c>
      <c r="T214" s="7" t="n">
        <v>0</v>
      </c>
      <c r="U214" s="7" t="n">
        <v>39510</v>
      </c>
      <c r="V214" s="7" t="n">
        <v>39510</v>
      </c>
      <c r="W214" s="7" t="n">
        <v>0</v>
      </c>
      <c r="X214" s="7" t="n">
        <v>12611344</v>
      </c>
      <c r="Y214" s="17" t="n">
        <v>82.4999999076563</v>
      </c>
      <c r="AA214" s="7" t="n">
        <v>0</v>
      </c>
      <c r="AB214" s="7" t="n">
        <v>0</v>
      </c>
      <c r="AC214" s="19" t="n">
        <v>0</v>
      </c>
      <c r="AD214" s="17" t="n">
        <v>-9.23437539768202E-008</v>
      </c>
    </row>
    <row r="215" customFormat="false" ht="14.5" hidden="false" customHeight="false" outlineLevel="0" collapsed="false">
      <c r="A215" s="0" t="n">
        <v>188</v>
      </c>
      <c r="B215" s="0" t="s">
        <v>206</v>
      </c>
      <c r="C215" s="7" t="n">
        <v>387116000</v>
      </c>
      <c r="D215" s="7" t="n">
        <v>1450090.32873239</v>
      </c>
      <c r="E215" s="7" t="n">
        <v>121102000</v>
      </c>
      <c r="F215" s="7" t="n">
        <v>1662317.18906262</v>
      </c>
      <c r="G215" s="7" t="n">
        <v>3112408</v>
      </c>
      <c r="H215" s="7" t="n">
        <v>6176474.73745205</v>
      </c>
      <c r="I215" s="17" t="n">
        <v>0.503913337672607</v>
      </c>
      <c r="J215" s="7" t="n">
        <v>5095592</v>
      </c>
      <c r="K215" s="7" t="n">
        <v>3112408</v>
      </c>
      <c r="L215" s="17" t="n">
        <v>50.39</v>
      </c>
      <c r="N215" s="7" t="n">
        <v>2842895</v>
      </c>
      <c r="O215" s="18" t="n">
        <v>0.0387</v>
      </c>
      <c r="P215" s="7" t="n">
        <v>2952915</v>
      </c>
      <c r="Q215" s="17" t="n">
        <v>47.8090678829224</v>
      </c>
      <c r="R215" s="17" t="n">
        <v>2.58093211707763</v>
      </c>
      <c r="S215" s="17" t="n">
        <v>0.01</v>
      </c>
      <c r="T215" s="7" t="n">
        <v>28429</v>
      </c>
      <c r="U215" s="7" t="n">
        <v>0</v>
      </c>
      <c r="V215" s="7" t="n">
        <v>0</v>
      </c>
      <c r="W215" s="7" t="n">
        <v>0</v>
      </c>
      <c r="X215" s="7" t="n">
        <v>2981344</v>
      </c>
      <c r="Y215" s="17" t="n">
        <v>48.2693466213363</v>
      </c>
      <c r="AA215" s="7" t="n">
        <v>-159493</v>
      </c>
      <c r="AB215" s="7" t="n">
        <v>-131064</v>
      </c>
      <c r="AC215" s="19" t="n">
        <v>0</v>
      </c>
      <c r="AD215" s="17" t="n">
        <v>-2.12065337866369</v>
      </c>
    </row>
    <row r="216" customFormat="false" ht="14.5" hidden="false" customHeight="false" outlineLevel="0" collapsed="false">
      <c r="A216" s="0" t="n">
        <v>189</v>
      </c>
      <c r="B216" s="0" t="s">
        <v>207</v>
      </c>
      <c r="C216" s="7" t="n">
        <v>7603573400</v>
      </c>
      <c r="D216" s="7" t="n">
        <v>28482078.3722368</v>
      </c>
      <c r="E216" s="7" t="n">
        <v>2853979000</v>
      </c>
      <c r="F216" s="7" t="n">
        <v>39175392.2224549</v>
      </c>
      <c r="G216" s="7" t="n">
        <v>67657471</v>
      </c>
      <c r="H216" s="7" t="n">
        <v>56631891.700077</v>
      </c>
      <c r="I216" s="17" t="n">
        <v>1.19468852211956</v>
      </c>
      <c r="J216" s="7" t="n">
        <v>46721311</v>
      </c>
      <c r="K216" s="7" t="n">
        <v>46721311</v>
      </c>
      <c r="L216" s="17" t="n">
        <v>82.5</v>
      </c>
      <c r="N216" s="7" t="n">
        <v>43288434</v>
      </c>
      <c r="O216" s="18" t="n">
        <v>0.0416</v>
      </c>
      <c r="P216" s="7" t="n">
        <v>45089233</v>
      </c>
      <c r="Q216" s="17" t="n">
        <v>79.6180944101125</v>
      </c>
      <c r="R216" s="17" t="n">
        <v>2.88190558988749</v>
      </c>
      <c r="S216" s="17" t="n">
        <v>0.01</v>
      </c>
      <c r="T216" s="7" t="n">
        <v>432884</v>
      </c>
      <c r="U216" s="7" t="n">
        <v>0</v>
      </c>
      <c r="V216" s="7" t="n">
        <v>0</v>
      </c>
      <c r="W216" s="7" t="n">
        <v>0</v>
      </c>
      <c r="X216" s="7" t="n">
        <v>45522117</v>
      </c>
      <c r="Y216" s="17" t="n">
        <v>80.382476434101</v>
      </c>
      <c r="AA216" s="7" t="n">
        <v>-1632078</v>
      </c>
      <c r="AB216" s="7" t="n">
        <v>-1199194</v>
      </c>
      <c r="AC216" s="19" t="n">
        <v>0</v>
      </c>
      <c r="AD216" s="17" t="n">
        <v>-2.11752356589903</v>
      </c>
    </row>
    <row r="217" customFormat="false" ht="14.5" hidden="false" customHeight="false" outlineLevel="0" collapsed="false">
      <c r="A217" s="0" t="n">
        <v>190</v>
      </c>
      <c r="B217" s="0" t="s">
        <v>208</v>
      </c>
      <c r="C217" s="7" t="n">
        <v>31522700</v>
      </c>
      <c r="D217" s="7" t="n">
        <v>118080.271560804</v>
      </c>
      <c r="E217" s="7" t="n">
        <v>1142000</v>
      </c>
      <c r="F217" s="7" t="n">
        <v>15675.762827282</v>
      </c>
      <c r="G217" s="7" t="n">
        <v>133756</v>
      </c>
      <c r="H217" s="7" t="n">
        <v>259171.203985434</v>
      </c>
      <c r="I217" s="17" t="n">
        <v>0.516091286158154</v>
      </c>
      <c r="J217" s="7" t="n">
        <v>213816</v>
      </c>
      <c r="K217" s="7" t="n">
        <v>133756</v>
      </c>
      <c r="L217" s="17" t="n">
        <v>51.61</v>
      </c>
      <c r="N217" s="7" t="n">
        <v>112898</v>
      </c>
      <c r="O217" s="18" t="n">
        <v>0.0333</v>
      </c>
      <c r="P217" s="7" t="n">
        <v>116658</v>
      </c>
      <c r="Q217" s="17" t="n">
        <v>45.0119450795762</v>
      </c>
      <c r="R217" s="17" t="n">
        <v>6.59805492042382</v>
      </c>
      <c r="S217" s="17" t="n">
        <v>0.01</v>
      </c>
      <c r="T217" s="7" t="n">
        <v>1129</v>
      </c>
      <c r="U217" s="7" t="n">
        <v>0</v>
      </c>
      <c r="V217" s="7" t="n">
        <v>0</v>
      </c>
      <c r="W217" s="7" t="n">
        <v>0</v>
      </c>
      <c r="X217" s="7" t="n">
        <v>117787</v>
      </c>
      <c r="Y217" s="17" t="n">
        <v>45.4475644626861</v>
      </c>
      <c r="AA217" s="7" t="n">
        <v>-17098</v>
      </c>
      <c r="AB217" s="7" t="n">
        <v>-15969</v>
      </c>
      <c r="AC217" s="19" t="n">
        <v>0</v>
      </c>
      <c r="AD217" s="17" t="n">
        <v>-6.16243553731386</v>
      </c>
    </row>
    <row r="218" customFormat="false" ht="14.5" hidden="false" customHeight="false" outlineLevel="0" collapsed="false">
      <c r="A218" s="0" t="n">
        <v>191</v>
      </c>
      <c r="B218" s="0" t="s">
        <v>209</v>
      </c>
      <c r="C218" s="7" t="n">
        <v>925835900</v>
      </c>
      <c r="D218" s="7" t="n">
        <v>3468070.77099175</v>
      </c>
      <c r="E218" s="7" t="n">
        <v>303232000</v>
      </c>
      <c r="F218" s="7" t="n">
        <v>4162340.55485323</v>
      </c>
      <c r="G218" s="7" t="n">
        <v>7630411</v>
      </c>
      <c r="H218" s="7" t="n">
        <v>13766041.7397916</v>
      </c>
      <c r="I218" s="17" t="n">
        <v>0.554292304515092</v>
      </c>
      <c r="J218" s="7" t="n">
        <v>11356984</v>
      </c>
      <c r="K218" s="7" t="n">
        <v>7630411</v>
      </c>
      <c r="L218" s="17" t="n">
        <v>55.43</v>
      </c>
      <c r="N218" s="7" t="n">
        <v>7387712</v>
      </c>
      <c r="O218" s="18" t="n">
        <v>0.0388</v>
      </c>
      <c r="P218" s="7" t="n">
        <v>7674355</v>
      </c>
      <c r="Q218" s="17" t="n">
        <v>55.7484507533987</v>
      </c>
      <c r="R218" s="17" t="n">
        <v>0</v>
      </c>
      <c r="S218" s="17" t="n">
        <v>0</v>
      </c>
      <c r="T218" s="7" t="n">
        <v>0</v>
      </c>
      <c r="U218" s="7" t="n">
        <v>43944</v>
      </c>
      <c r="V218" s="7" t="n">
        <v>43944</v>
      </c>
      <c r="W218" s="7" t="n">
        <v>0</v>
      </c>
      <c r="X218" s="7" t="n">
        <v>7630411</v>
      </c>
      <c r="Y218" s="17" t="n">
        <v>55.4292304515092</v>
      </c>
      <c r="AA218" s="7" t="n">
        <v>0</v>
      </c>
      <c r="AB218" s="7" t="n">
        <v>0</v>
      </c>
      <c r="AC218" s="19" t="n">
        <v>0</v>
      </c>
      <c r="AD218" s="17" t="n">
        <v>-0.000769548490829664</v>
      </c>
    </row>
    <row r="219" customFormat="false" ht="14.5" hidden="false" customHeight="false" outlineLevel="0" collapsed="false">
      <c r="A219" s="0" t="n">
        <v>192</v>
      </c>
      <c r="B219" s="0" t="s">
        <v>210</v>
      </c>
      <c r="C219" s="7" t="n">
        <v>1034121100</v>
      </c>
      <c r="D219" s="7" t="n">
        <v>3873694.20496207</v>
      </c>
      <c r="E219" s="7" t="n">
        <v>235734000</v>
      </c>
      <c r="F219" s="7" t="n">
        <v>3235823.35755385</v>
      </c>
      <c r="G219" s="7" t="n">
        <v>7109518</v>
      </c>
      <c r="H219" s="7" t="n">
        <v>15188951.3259325</v>
      </c>
      <c r="I219" s="17" t="n">
        <v>0.468071682332784</v>
      </c>
      <c r="J219" s="7" t="n">
        <v>12530885</v>
      </c>
      <c r="K219" s="7" t="n">
        <v>7109518</v>
      </c>
      <c r="L219" s="17" t="n">
        <v>46.81</v>
      </c>
      <c r="N219" s="7" t="n">
        <v>6735739</v>
      </c>
      <c r="O219" s="18" t="n">
        <v>0.0351</v>
      </c>
      <c r="P219" s="7" t="n">
        <v>6972163</v>
      </c>
      <c r="Q219" s="17" t="n">
        <v>45.9028595877863</v>
      </c>
      <c r="R219" s="17" t="n">
        <v>0.907140412213714</v>
      </c>
      <c r="S219" s="17" t="n">
        <v>0</v>
      </c>
      <c r="T219" s="7" t="n">
        <v>0</v>
      </c>
      <c r="U219" s="7" t="n">
        <v>0</v>
      </c>
      <c r="V219" s="7" t="n">
        <v>0</v>
      </c>
      <c r="W219" s="7" t="n">
        <v>0</v>
      </c>
      <c r="X219" s="7" t="n">
        <v>6972163</v>
      </c>
      <c r="Y219" s="17" t="n">
        <v>45.9028595877863</v>
      </c>
      <c r="AA219" s="7" t="n">
        <v>-137355</v>
      </c>
      <c r="AB219" s="7" t="n">
        <v>-137355</v>
      </c>
      <c r="AC219" s="19" t="n">
        <v>0</v>
      </c>
      <c r="AD219" s="17" t="n">
        <v>-0.907140412213714</v>
      </c>
    </row>
    <row r="220" customFormat="false" ht="14.5" hidden="false" customHeight="false" outlineLevel="0" collapsed="false">
      <c r="A220" s="0" t="n">
        <v>193</v>
      </c>
      <c r="B220" s="0" t="s">
        <v>211</v>
      </c>
      <c r="C220" s="7" t="n">
        <v>554257700</v>
      </c>
      <c r="D220" s="7" t="n">
        <v>2076183.18642334</v>
      </c>
      <c r="E220" s="7" t="n">
        <v>53717000</v>
      </c>
      <c r="F220" s="7" t="n">
        <v>737351.096141076</v>
      </c>
      <c r="G220" s="7" t="n">
        <v>2813534</v>
      </c>
      <c r="H220" s="7" t="n">
        <v>1213819.93379356</v>
      </c>
      <c r="I220" s="17" t="n">
        <v>2.3179171157676</v>
      </c>
      <c r="J220" s="7" t="n">
        <v>1001401</v>
      </c>
      <c r="K220" s="7" t="n">
        <v>1001401</v>
      </c>
      <c r="L220" s="17" t="n">
        <v>82.5</v>
      </c>
      <c r="N220" s="7" t="n">
        <v>883822</v>
      </c>
      <c r="O220" s="18" t="n">
        <v>0.0343</v>
      </c>
      <c r="P220" s="7" t="n">
        <v>914137</v>
      </c>
      <c r="Q220" s="17" t="n">
        <v>75.3107585853396</v>
      </c>
      <c r="R220" s="17" t="n">
        <v>7.1892414146604</v>
      </c>
      <c r="S220" s="17" t="n">
        <v>0.01</v>
      </c>
      <c r="T220" s="7" t="n">
        <v>8838</v>
      </c>
      <c r="U220" s="7" t="n">
        <v>0</v>
      </c>
      <c r="V220" s="7" t="n">
        <v>0</v>
      </c>
      <c r="W220" s="7" t="n">
        <v>78426</v>
      </c>
      <c r="X220" s="7" t="n">
        <v>1001401</v>
      </c>
      <c r="Y220" s="17" t="n">
        <v>82.4999633075979</v>
      </c>
      <c r="AA220" s="7" t="n">
        <v>-87264</v>
      </c>
      <c r="AB220" s="7" t="n">
        <v>0</v>
      </c>
      <c r="AC220" s="19" t="n">
        <v>0</v>
      </c>
      <c r="AD220" s="17" t="n">
        <v>-3.66924020624992E-005</v>
      </c>
    </row>
    <row r="221" customFormat="false" ht="14.5" hidden="false" customHeight="false" outlineLevel="0" collapsed="false">
      <c r="A221" s="0" t="n">
        <v>194</v>
      </c>
      <c r="B221" s="0" t="s">
        <v>212</v>
      </c>
      <c r="C221" s="7" t="n">
        <v>130260900</v>
      </c>
      <c r="D221" s="7" t="n">
        <v>487941.783088212</v>
      </c>
      <c r="E221" s="7" t="n">
        <v>32542000</v>
      </c>
      <c r="F221" s="7" t="n">
        <v>446690.607640466</v>
      </c>
      <c r="G221" s="7" t="n">
        <v>934632</v>
      </c>
      <c r="H221" s="7" t="n">
        <v>1093205.48526105</v>
      </c>
      <c r="I221" s="17" t="n">
        <v>0.854946313937322</v>
      </c>
      <c r="J221" s="7" t="n">
        <v>901895</v>
      </c>
      <c r="K221" s="7" t="n">
        <v>901895</v>
      </c>
      <c r="L221" s="17" t="n">
        <v>82.5</v>
      </c>
      <c r="N221" s="7" t="n">
        <v>809175</v>
      </c>
      <c r="O221" s="18" t="n">
        <v>0.0373</v>
      </c>
      <c r="P221" s="7" t="n">
        <v>839357</v>
      </c>
      <c r="Q221" s="17" t="n">
        <v>76.779435459891</v>
      </c>
      <c r="R221" s="17" t="n">
        <v>5.72056454010895</v>
      </c>
      <c r="S221" s="17" t="n">
        <v>0.01</v>
      </c>
      <c r="T221" s="7" t="n">
        <v>8092</v>
      </c>
      <c r="U221" s="7" t="n">
        <v>0</v>
      </c>
      <c r="V221" s="7" t="n">
        <v>0</v>
      </c>
      <c r="W221" s="7" t="n">
        <v>0</v>
      </c>
      <c r="X221" s="7" t="n">
        <v>847449</v>
      </c>
      <c r="Y221" s="17" t="n">
        <v>77.5196439668094</v>
      </c>
      <c r="AA221" s="7" t="n">
        <v>-62538</v>
      </c>
      <c r="AB221" s="7" t="n">
        <v>-54446</v>
      </c>
      <c r="AC221" s="19" t="n">
        <v>0</v>
      </c>
      <c r="AD221" s="17" t="n">
        <v>-4.98035603319065</v>
      </c>
    </row>
    <row r="222" customFormat="false" ht="14.5" hidden="false" customHeight="false" outlineLevel="0" collapsed="false">
      <c r="A222" s="0" t="n">
        <v>195</v>
      </c>
      <c r="B222" s="0" t="s">
        <v>213</v>
      </c>
      <c r="C222" s="7" t="n">
        <v>98571900</v>
      </c>
      <c r="D222" s="7" t="n">
        <v>369238.571577449</v>
      </c>
      <c r="E222" s="7" t="n">
        <v>11686000</v>
      </c>
      <c r="F222" s="7" t="n">
        <v>160408.900525059</v>
      </c>
      <c r="G222" s="7" t="n">
        <v>529647</v>
      </c>
      <c r="H222" s="7" t="n">
        <v>71641.61</v>
      </c>
      <c r="I222" s="17" t="n">
        <v>7.39300805774744</v>
      </c>
      <c r="J222" s="7" t="n">
        <v>59104</v>
      </c>
      <c r="K222" s="7" t="n">
        <v>59104</v>
      </c>
      <c r="L222" s="17" t="n">
        <v>82.5</v>
      </c>
      <c r="N222" s="7" t="n">
        <v>65140</v>
      </c>
      <c r="O222" s="18" t="n">
        <v>0.0263</v>
      </c>
      <c r="P222" s="7" t="n">
        <v>66853</v>
      </c>
      <c r="Q222" s="17" t="n">
        <v>93.3158816503426</v>
      </c>
      <c r="R222" s="17" t="n">
        <v>0</v>
      </c>
      <c r="S222" s="17" t="n">
        <v>0</v>
      </c>
      <c r="T222" s="7" t="n">
        <v>0</v>
      </c>
      <c r="U222" s="7" t="n">
        <v>7749</v>
      </c>
      <c r="V222" s="7" t="n">
        <v>7749</v>
      </c>
      <c r="W222" s="7" t="n">
        <v>0</v>
      </c>
      <c r="X222" s="7" t="n">
        <v>59104</v>
      </c>
      <c r="Y222" s="17" t="n">
        <v>82.4995418165505</v>
      </c>
      <c r="AA222" s="7" t="n">
        <v>0</v>
      </c>
      <c r="AB222" s="7" t="n">
        <v>0</v>
      </c>
      <c r="AC222" s="19" t="n">
        <v>0</v>
      </c>
      <c r="AD222" s="17" t="n">
        <v>-0.000458183449552507</v>
      </c>
    </row>
    <row r="223" customFormat="false" ht="14.5" hidden="false" customHeight="false" outlineLevel="0" collapsed="false">
      <c r="A223" s="0" t="n">
        <v>196</v>
      </c>
      <c r="B223" s="0" t="s">
        <v>214</v>
      </c>
      <c r="C223" s="7" t="n">
        <v>1183644400</v>
      </c>
      <c r="D223" s="7" t="n">
        <v>4433790.63923539</v>
      </c>
      <c r="E223" s="7" t="n">
        <v>280072000</v>
      </c>
      <c r="F223" s="7" t="n">
        <v>3844432.79033497</v>
      </c>
      <c r="G223" s="7" t="n">
        <v>8278223</v>
      </c>
      <c r="H223" s="7" t="n">
        <v>3187006.12804281</v>
      </c>
      <c r="I223" s="17" t="n">
        <v>2.59749202461803</v>
      </c>
      <c r="J223" s="7" t="n">
        <v>2629280</v>
      </c>
      <c r="K223" s="7" t="n">
        <v>2629280</v>
      </c>
      <c r="L223" s="17" t="n">
        <v>82.5</v>
      </c>
      <c r="N223" s="7" t="n">
        <v>2600062</v>
      </c>
      <c r="O223" s="18" t="n">
        <v>0.0321</v>
      </c>
      <c r="P223" s="7" t="n">
        <v>2683524</v>
      </c>
      <c r="Q223" s="17" t="n">
        <v>84.2020345172035</v>
      </c>
      <c r="R223" s="17" t="n">
        <v>0</v>
      </c>
      <c r="S223" s="17" t="n">
        <v>0</v>
      </c>
      <c r="T223" s="7" t="n">
        <v>0</v>
      </c>
      <c r="U223" s="7" t="n">
        <v>54244</v>
      </c>
      <c r="V223" s="7" t="n">
        <v>54244</v>
      </c>
      <c r="W223" s="7" t="n">
        <v>0</v>
      </c>
      <c r="X223" s="7" t="n">
        <v>2629280</v>
      </c>
      <c r="Y223" s="17" t="n">
        <v>82.4999982543077</v>
      </c>
      <c r="AA223" s="7" t="n">
        <v>0</v>
      </c>
      <c r="AB223" s="7" t="n">
        <v>0</v>
      </c>
      <c r="AC223" s="19" t="n">
        <v>0</v>
      </c>
      <c r="AD223" s="17" t="n">
        <v>-1.74569234445698E-006</v>
      </c>
    </row>
    <row r="224" customFormat="false" ht="14.5" hidden="false" customHeight="false" outlineLevel="0" collapsed="false">
      <c r="A224" s="0" t="n">
        <v>197</v>
      </c>
      <c r="B224" s="0" t="s">
        <v>215</v>
      </c>
      <c r="C224" s="7" t="n">
        <v>26748129600</v>
      </c>
      <c r="D224" s="7" t="n">
        <v>100195300.748717</v>
      </c>
      <c r="E224" s="7" t="n">
        <v>1507292000</v>
      </c>
      <c r="F224" s="7" t="n">
        <v>20689975.3970749</v>
      </c>
      <c r="G224" s="7" t="n">
        <v>120885276</v>
      </c>
      <c r="H224" s="7" t="n">
        <v>25535123.51</v>
      </c>
      <c r="I224" s="17" t="n">
        <v>4.73407837454396</v>
      </c>
      <c r="J224" s="7" t="n">
        <v>21066477</v>
      </c>
      <c r="K224" s="7" t="n">
        <v>21066477</v>
      </c>
      <c r="L224" s="17" t="n">
        <v>82.5</v>
      </c>
      <c r="N224" s="7" t="n">
        <v>20791207</v>
      </c>
      <c r="O224" s="18" t="n">
        <v>0.0771</v>
      </c>
      <c r="P224" s="7" t="n">
        <v>22394209</v>
      </c>
      <c r="Q224" s="17" t="n">
        <v>87.6996306331945</v>
      </c>
      <c r="R224" s="17" t="n">
        <v>0</v>
      </c>
      <c r="S224" s="17" t="n">
        <v>0</v>
      </c>
      <c r="T224" s="7" t="n">
        <v>0</v>
      </c>
      <c r="U224" s="7" t="n">
        <v>1327732</v>
      </c>
      <c r="V224" s="7" t="n">
        <v>1327732</v>
      </c>
      <c r="W224" s="7" t="n">
        <v>0</v>
      </c>
      <c r="X224" s="7" t="n">
        <v>21066477</v>
      </c>
      <c r="Y224" s="17" t="n">
        <v>82.5000004082612</v>
      </c>
      <c r="AA224" s="7" t="n">
        <v>0</v>
      </c>
      <c r="AB224" s="7" t="n">
        <v>0</v>
      </c>
      <c r="AC224" s="19" t="n">
        <v>0</v>
      </c>
      <c r="AD224" s="17" t="n">
        <v>4.08261200846027E-007</v>
      </c>
    </row>
    <row r="225" customFormat="false" ht="14.5" hidden="false" customHeight="false" outlineLevel="0" collapsed="false">
      <c r="A225" s="0" t="n">
        <v>198</v>
      </c>
      <c r="B225" s="0" t="s">
        <v>216</v>
      </c>
      <c r="C225" s="7" t="n">
        <v>10516104300</v>
      </c>
      <c r="D225" s="7" t="n">
        <v>39392071.4756586</v>
      </c>
      <c r="E225" s="7" t="n">
        <v>2912473000</v>
      </c>
      <c r="F225" s="7" t="n">
        <v>39978315.2266748</v>
      </c>
      <c r="G225" s="7" t="n">
        <v>79370387</v>
      </c>
      <c r="H225" s="7" t="n">
        <v>69151927.246726</v>
      </c>
      <c r="I225" s="17" t="n">
        <v>1.14776825693976</v>
      </c>
      <c r="J225" s="7" t="n">
        <v>57050340</v>
      </c>
      <c r="K225" s="7" t="n">
        <v>57050340</v>
      </c>
      <c r="L225" s="17" t="n">
        <v>82.5</v>
      </c>
      <c r="N225" s="7" t="n">
        <v>52906812</v>
      </c>
      <c r="O225" s="18" t="n">
        <v>0.0549</v>
      </c>
      <c r="P225" s="7" t="n">
        <v>55811396</v>
      </c>
      <c r="Q225" s="17" t="n">
        <v>80.708373898057</v>
      </c>
      <c r="R225" s="17" t="n">
        <v>1.79162610194301</v>
      </c>
      <c r="S225" s="17" t="n">
        <v>0</v>
      </c>
      <c r="T225" s="7" t="n">
        <v>0</v>
      </c>
      <c r="U225" s="7" t="n">
        <v>0</v>
      </c>
      <c r="V225" s="7" t="n">
        <v>0</v>
      </c>
      <c r="W225" s="7" t="n">
        <v>0</v>
      </c>
      <c r="X225" s="7" t="n">
        <v>55811396</v>
      </c>
      <c r="Y225" s="17" t="n">
        <v>80.708373898057</v>
      </c>
      <c r="AA225" s="7" t="n">
        <v>-1238944</v>
      </c>
      <c r="AB225" s="7" t="n">
        <v>-1238944</v>
      </c>
      <c r="AC225" s="19" t="n">
        <v>0</v>
      </c>
      <c r="AD225" s="17" t="n">
        <v>-1.79162610194301</v>
      </c>
    </row>
    <row r="226" customFormat="false" ht="14.5" hidden="false" customHeight="false" outlineLevel="0" collapsed="false">
      <c r="A226" s="0" t="n">
        <v>199</v>
      </c>
      <c r="B226" s="0" t="s">
        <v>217</v>
      </c>
      <c r="C226" s="7" t="n">
        <v>12307796200</v>
      </c>
      <c r="D226" s="7" t="n">
        <v>46103535.4716137</v>
      </c>
      <c r="E226" s="7" t="n">
        <v>5455217000</v>
      </c>
      <c r="F226" s="7" t="n">
        <v>74881513.0151988</v>
      </c>
      <c r="G226" s="7" t="n">
        <v>120985048</v>
      </c>
      <c r="H226" s="7" t="n">
        <v>73813098.7587147</v>
      </c>
      <c r="I226" s="17" t="n">
        <v>1.63907287506631</v>
      </c>
      <c r="J226" s="7" t="n">
        <v>60895806</v>
      </c>
      <c r="K226" s="7" t="n">
        <v>60895806</v>
      </c>
      <c r="L226" s="17" t="n">
        <v>82.5</v>
      </c>
      <c r="N226" s="7" t="n">
        <v>58139306</v>
      </c>
      <c r="O226" s="18" t="n">
        <v>0.0582</v>
      </c>
      <c r="P226" s="7" t="n">
        <v>61523014</v>
      </c>
      <c r="Q226" s="17" t="n">
        <v>83.3497238763958</v>
      </c>
      <c r="R226" s="17" t="n">
        <v>0</v>
      </c>
      <c r="S226" s="17" t="n">
        <v>0</v>
      </c>
      <c r="T226" s="7" t="n">
        <v>0</v>
      </c>
      <c r="U226" s="7" t="n">
        <v>627208</v>
      </c>
      <c r="V226" s="7" t="n">
        <v>627208</v>
      </c>
      <c r="W226" s="7" t="n">
        <v>0</v>
      </c>
      <c r="X226" s="7" t="n">
        <v>60895806</v>
      </c>
      <c r="Y226" s="17" t="n">
        <v>82.4999993552099</v>
      </c>
      <c r="AA226" s="7" t="n">
        <v>0</v>
      </c>
      <c r="AB226" s="7" t="n">
        <v>0</v>
      </c>
      <c r="AC226" s="19" t="n">
        <v>0</v>
      </c>
      <c r="AD226" s="17" t="n">
        <v>-6.447901341744E-007</v>
      </c>
    </row>
    <row r="227" customFormat="false" ht="14.5" hidden="false" customHeight="false" outlineLevel="0" collapsed="false">
      <c r="A227" s="0" t="n">
        <v>200</v>
      </c>
      <c r="B227" s="0" t="s">
        <v>218</v>
      </c>
      <c r="C227" s="7" t="n">
        <v>42627400</v>
      </c>
      <c r="D227" s="7" t="n">
        <v>159677.152272205</v>
      </c>
      <c r="E227" s="7" t="n">
        <v>8667000</v>
      </c>
      <c r="F227" s="7" t="n">
        <v>118968.333120887</v>
      </c>
      <c r="G227" s="7" t="n">
        <v>278645</v>
      </c>
      <c r="H227" s="7" t="n">
        <v>183449.93</v>
      </c>
      <c r="I227" s="17" t="n">
        <v>1.51891581533991</v>
      </c>
      <c r="J227" s="7" t="n">
        <v>151346</v>
      </c>
      <c r="K227" s="7" t="n">
        <v>151346</v>
      </c>
      <c r="L227" s="17" t="n">
        <v>82.5</v>
      </c>
      <c r="N227" s="7" t="n">
        <v>184328</v>
      </c>
      <c r="O227" s="18" t="n">
        <v>0.0289</v>
      </c>
      <c r="P227" s="7" t="n">
        <v>189655</v>
      </c>
      <c r="Q227" s="17" t="n">
        <v>103.382432470811</v>
      </c>
      <c r="R227" s="17" t="n">
        <v>0</v>
      </c>
      <c r="S227" s="17" t="n">
        <v>0</v>
      </c>
      <c r="T227" s="7" t="n">
        <v>0</v>
      </c>
      <c r="U227" s="7" t="n">
        <v>38309</v>
      </c>
      <c r="V227" s="7" t="n">
        <v>38309</v>
      </c>
      <c r="W227" s="7" t="n">
        <v>0</v>
      </c>
      <c r="X227" s="7" t="n">
        <v>151346</v>
      </c>
      <c r="Y227" s="17" t="n">
        <v>82.4998952030126</v>
      </c>
      <c r="AA227" s="7" t="n">
        <v>0</v>
      </c>
      <c r="AB227" s="7" t="n">
        <v>0</v>
      </c>
      <c r="AC227" s="19" t="n">
        <v>0</v>
      </c>
      <c r="AD227" s="17" t="n">
        <v>-0.000104796987386635</v>
      </c>
    </row>
    <row r="228" customFormat="false" ht="14.5" hidden="false" customHeight="false" outlineLevel="0" collapsed="false">
      <c r="A228" s="0" t="n">
        <v>201</v>
      </c>
      <c r="B228" s="0" t="s">
        <v>219</v>
      </c>
      <c r="C228" s="7" t="n">
        <v>8074839600</v>
      </c>
      <c r="D228" s="7" t="n">
        <v>30247385.3057618</v>
      </c>
      <c r="E228" s="7" t="n">
        <v>2177490000</v>
      </c>
      <c r="F228" s="7" t="n">
        <v>29889506.8290528</v>
      </c>
      <c r="G228" s="7" t="n">
        <v>60136892</v>
      </c>
      <c r="H228" s="7" t="n">
        <v>313501021.175281</v>
      </c>
      <c r="I228" s="17" t="n">
        <v>0.191823592071737</v>
      </c>
      <c r="J228" s="7" t="n">
        <v>258638342</v>
      </c>
      <c r="K228" s="7" t="n">
        <v>60136892</v>
      </c>
      <c r="L228" s="17" t="n">
        <v>19.18</v>
      </c>
      <c r="N228" s="7" t="n">
        <v>40837707</v>
      </c>
      <c r="O228" s="18" t="n">
        <v>0.0558</v>
      </c>
      <c r="P228" s="7" t="n">
        <v>43116451</v>
      </c>
      <c r="Q228" s="17" t="n">
        <v>13.7532091086534</v>
      </c>
      <c r="R228" s="17" t="n">
        <v>5.42679089134665</v>
      </c>
      <c r="S228" s="17" t="n">
        <v>0.01</v>
      </c>
      <c r="T228" s="7" t="n">
        <v>408377</v>
      </c>
      <c r="U228" s="7" t="n">
        <v>0</v>
      </c>
      <c r="V228" s="7" t="n">
        <v>0</v>
      </c>
      <c r="W228" s="7" t="n">
        <v>0</v>
      </c>
      <c r="X228" s="7" t="n">
        <v>43524828</v>
      </c>
      <c r="Y228" s="17" t="n">
        <v>13.8834724801949</v>
      </c>
      <c r="AA228" s="7" t="n">
        <v>-17020441</v>
      </c>
      <c r="AB228" s="7" t="n">
        <v>-16612064</v>
      </c>
      <c r="AC228" s="19" t="n">
        <v>0</v>
      </c>
      <c r="AD228" s="17" t="n">
        <v>-5.29652751980513</v>
      </c>
    </row>
    <row r="229" customFormat="false" ht="14.5" hidden="false" customHeight="false" outlineLevel="0" collapsed="false">
      <c r="A229" s="0" t="n">
        <v>202</v>
      </c>
      <c r="B229" s="0" t="s">
        <v>220</v>
      </c>
      <c r="C229" s="7" t="n">
        <v>134349700</v>
      </c>
      <c r="D229" s="7" t="n">
        <v>503257.939837406</v>
      </c>
      <c r="E229" s="7" t="n">
        <v>46044000</v>
      </c>
      <c r="F229" s="7" t="n">
        <v>632026.990910135</v>
      </c>
      <c r="G229" s="7" t="n">
        <v>1135285</v>
      </c>
      <c r="H229" s="7" t="n">
        <v>1711097.23275945</v>
      </c>
      <c r="I229" s="17" t="n">
        <v>0.663483628086496</v>
      </c>
      <c r="J229" s="7" t="n">
        <v>1411655</v>
      </c>
      <c r="K229" s="7" t="n">
        <v>1135285</v>
      </c>
      <c r="L229" s="17" t="n">
        <v>66.35</v>
      </c>
      <c r="N229" s="7" t="n">
        <v>1078541</v>
      </c>
      <c r="O229" s="18" t="n">
        <v>0.0359</v>
      </c>
      <c r="P229" s="7" t="n">
        <v>1117261</v>
      </c>
      <c r="Q229" s="17" t="n">
        <v>65.2950036157922</v>
      </c>
      <c r="R229" s="17" t="n">
        <v>1.0549963842078</v>
      </c>
      <c r="S229" s="17" t="n">
        <v>0</v>
      </c>
      <c r="T229" s="7" t="n">
        <v>0</v>
      </c>
      <c r="U229" s="7" t="n">
        <v>0</v>
      </c>
      <c r="V229" s="7" t="n">
        <v>0</v>
      </c>
      <c r="W229" s="7" t="n">
        <v>0</v>
      </c>
      <c r="X229" s="7" t="n">
        <v>1117261</v>
      </c>
      <c r="Y229" s="17" t="n">
        <v>65.2950036157922</v>
      </c>
      <c r="AA229" s="7" t="n">
        <v>-18024</v>
      </c>
      <c r="AB229" s="7" t="n">
        <v>-18024</v>
      </c>
      <c r="AC229" s="19" t="n">
        <v>0</v>
      </c>
      <c r="AD229" s="17" t="n">
        <v>-1.0549963842078</v>
      </c>
    </row>
    <row r="230" customFormat="false" ht="14.5" hidden="false" customHeight="false" outlineLevel="0" collapsed="false">
      <c r="A230" s="0" t="n">
        <v>203</v>
      </c>
      <c r="B230" s="0" t="s">
        <v>221</v>
      </c>
      <c r="C230" s="7" t="n">
        <v>2013812100</v>
      </c>
      <c r="D230" s="7" t="n">
        <v>7543499.7522558</v>
      </c>
      <c r="E230" s="7" t="n">
        <v>852808000</v>
      </c>
      <c r="F230" s="7" t="n">
        <v>11706143.5597274</v>
      </c>
      <c r="G230" s="7" t="n">
        <v>19249643</v>
      </c>
      <c r="H230" s="7" t="n">
        <v>9020966.61299315</v>
      </c>
      <c r="I230" s="17" t="n">
        <v>2.13387808932517</v>
      </c>
      <c r="J230" s="7" t="n">
        <v>7442297</v>
      </c>
      <c r="K230" s="7" t="n">
        <v>7442297</v>
      </c>
      <c r="L230" s="17" t="n">
        <v>82.5</v>
      </c>
      <c r="N230" s="7" t="n">
        <v>6859253</v>
      </c>
      <c r="O230" s="18" t="n">
        <v>0.0432</v>
      </c>
      <c r="P230" s="7" t="n">
        <v>7155573</v>
      </c>
      <c r="Q230" s="17" t="n">
        <v>79.3215772431042</v>
      </c>
      <c r="R230" s="17" t="n">
        <v>3.17842275689578</v>
      </c>
      <c r="S230" s="17" t="n">
        <v>0.01</v>
      </c>
      <c r="T230" s="7" t="n">
        <v>68593</v>
      </c>
      <c r="U230" s="7" t="n">
        <v>0</v>
      </c>
      <c r="V230" s="7" t="n">
        <v>0</v>
      </c>
      <c r="W230" s="7" t="n">
        <v>218131</v>
      </c>
      <c r="X230" s="7" t="n">
        <v>7442297</v>
      </c>
      <c r="Y230" s="17" t="n">
        <v>82.4999949482205</v>
      </c>
      <c r="AA230" s="7" t="n">
        <v>-286724</v>
      </c>
      <c r="AB230" s="7" t="n">
        <v>0</v>
      </c>
      <c r="AC230" s="19" t="n">
        <v>0</v>
      </c>
      <c r="AD230" s="17" t="n">
        <v>-5.05177953868952E-006</v>
      </c>
    </row>
    <row r="231" customFormat="false" ht="14.5" hidden="false" customHeight="false" outlineLevel="0" collapsed="false">
      <c r="A231" s="0" t="n">
        <v>204</v>
      </c>
      <c r="B231" s="0" t="s">
        <v>222</v>
      </c>
      <c r="C231" s="7" t="n">
        <v>5656251800</v>
      </c>
      <c r="D231" s="7" t="n">
        <v>21187644.0964857</v>
      </c>
      <c r="E231" s="7" t="n">
        <v>1630726000</v>
      </c>
      <c r="F231" s="7" t="n">
        <v>22384302.987988</v>
      </c>
      <c r="G231" s="7" t="n">
        <v>43571947</v>
      </c>
      <c r="H231" s="7" t="n">
        <v>28196432.7776298</v>
      </c>
      <c r="I231" s="17" t="n">
        <v>1.54529997973959</v>
      </c>
      <c r="J231" s="7" t="n">
        <v>23262057</v>
      </c>
      <c r="K231" s="7" t="n">
        <v>23262057</v>
      </c>
      <c r="L231" s="17" t="n">
        <v>82.5</v>
      </c>
      <c r="N231" s="7" t="n">
        <v>22266865</v>
      </c>
      <c r="O231" s="18" t="n">
        <v>0.0431</v>
      </c>
      <c r="P231" s="7" t="n">
        <v>23226567</v>
      </c>
      <c r="Q231" s="17" t="n">
        <v>82.3741328670032</v>
      </c>
      <c r="R231" s="17" t="n">
        <v>0.125867132996802</v>
      </c>
      <c r="S231" s="17" t="n">
        <v>0</v>
      </c>
      <c r="T231" s="7" t="n">
        <v>0</v>
      </c>
      <c r="U231" s="7" t="n">
        <v>0</v>
      </c>
      <c r="V231" s="7" t="n">
        <v>0</v>
      </c>
      <c r="W231" s="7" t="n">
        <v>0</v>
      </c>
      <c r="X231" s="7" t="n">
        <v>23226567</v>
      </c>
      <c r="Y231" s="17" t="n">
        <v>82.3741328670032</v>
      </c>
      <c r="AA231" s="7" t="n">
        <v>-35490</v>
      </c>
      <c r="AB231" s="7" t="n">
        <v>-35490</v>
      </c>
      <c r="AC231" s="19" t="n">
        <v>0</v>
      </c>
      <c r="AD231" s="17" t="n">
        <v>-0.125867132996802</v>
      </c>
    </row>
    <row r="232" customFormat="false" ht="14.5" hidden="false" customHeight="false" outlineLevel="0" collapsed="false">
      <c r="A232" s="0" t="n">
        <v>205</v>
      </c>
      <c r="B232" s="0" t="s">
        <v>223</v>
      </c>
      <c r="C232" s="7" t="n">
        <v>606394600</v>
      </c>
      <c r="D232" s="7" t="n">
        <v>2271481.79061455</v>
      </c>
      <c r="E232" s="7" t="n">
        <v>64968000</v>
      </c>
      <c r="F232" s="7" t="n">
        <v>891788.931140857</v>
      </c>
      <c r="G232" s="7" t="n">
        <v>3163271</v>
      </c>
      <c r="H232" s="7" t="n">
        <v>1562618.76530679</v>
      </c>
      <c r="I232" s="17" t="n">
        <v>2.02433957036153</v>
      </c>
      <c r="J232" s="7" t="n">
        <v>1289160</v>
      </c>
      <c r="K232" s="7" t="n">
        <v>1289160</v>
      </c>
      <c r="L232" s="17" t="n">
        <v>82.5</v>
      </c>
      <c r="N232" s="7" t="n">
        <v>1342951</v>
      </c>
      <c r="O232" s="18" t="n">
        <v>0.0506</v>
      </c>
      <c r="P232" s="7" t="n">
        <v>1410904</v>
      </c>
      <c r="Q232" s="17" t="n">
        <v>90.2909930000104</v>
      </c>
      <c r="R232" s="17" t="n">
        <v>0</v>
      </c>
      <c r="S232" s="17" t="n">
        <v>0</v>
      </c>
      <c r="T232" s="7" t="n">
        <v>0</v>
      </c>
      <c r="U232" s="7" t="n">
        <v>121744</v>
      </c>
      <c r="V232" s="7" t="n">
        <v>121744</v>
      </c>
      <c r="W232" s="7" t="n">
        <v>0</v>
      </c>
      <c r="X232" s="7" t="n">
        <v>1289160</v>
      </c>
      <c r="Y232" s="17" t="n">
        <v>82.4999691941432</v>
      </c>
      <c r="AA232" s="7" t="n">
        <v>0</v>
      </c>
      <c r="AB232" s="7" t="n">
        <v>0</v>
      </c>
      <c r="AC232" s="19" t="n">
        <v>0</v>
      </c>
      <c r="AD232" s="17" t="n">
        <v>-3.08058567952685E-005</v>
      </c>
    </row>
    <row r="233" customFormat="false" ht="14.5" hidden="false" customHeight="false" outlineLevel="0" collapsed="false">
      <c r="A233" s="0" t="n">
        <v>206</v>
      </c>
      <c r="B233" s="0" t="s">
        <v>224</v>
      </c>
      <c r="C233" s="7" t="n">
        <v>134880400</v>
      </c>
      <c r="D233" s="7" t="n">
        <v>505245.878691544</v>
      </c>
      <c r="E233" s="7" t="n">
        <v>30469000</v>
      </c>
      <c r="F233" s="7" t="n">
        <v>418235.391930347</v>
      </c>
      <c r="G233" s="7" t="n">
        <v>923481</v>
      </c>
      <c r="H233" s="7" t="n">
        <v>1401358.2881666</v>
      </c>
      <c r="I233" s="17" t="n">
        <v>0.658989929840276</v>
      </c>
      <c r="J233" s="7" t="n">
        <v>1156121</v>
      </c>
      <c r="K233" s="7" t="n">
        <v>923481</v>
      </c>
      <c r="L233" s="17" t="n">
        <v>65.9</v>
      </c>
      <c r="N233" s="7" t="n">
        <v>865629</v>
      </c>
      <c r="O233" s="18" t="n">
        <v>0.0267</v>
      </c>
      <c r="P233" s="7" t="n">
        <v>888741</v>
      </c>
      <c r="Q233" s="17" t="n">
        <v>63.4199695755708</v>
      </c>
      <c r="R233" s="17" t="n">
        <v>2.48003042442922</v>
      </c>
      <c r="S233" s="17" t="n">
        <v>0</v>
      </c>
      <c r="T233" s="7" t="n">
        <v>0</v>
      </c>
      <c r="U233" s="7" t="n">
        <v>0</v>
      </c>
      <c r="V233" s="7" t="n">
        <v>0</v>
      </c>
      <c r="W233" s="7" t="n">
        <v>0</v>
      </c>
      <c r="X233" s="7" t="n">
        <v>888741</v>
      </c>
      <c r="Y233" s="17" t="n">
        <v>63.4199695755708</v>
      </c>
      <c r="AA233" s="7" t="n">
        <v>-34740</v>
      </c>
      <c r="AB233" s="7" t="n">
        <v>-34740</v>
      </c>
      <c r="AC233" s="19" t="n">
        <v>0</v>
      </c>
      <c r="AD233" s="17" t="n">
        <v>-2.48003042442922</v>
      </c>
    </row>
    <row r="234" customFormat="false" ht="14.5" hidden="false" customHeight="false" outlineLevel="0" collapsed="false">
      <c r="A234" s="0" t="n">
        <v>207</v>
      </c>
      <c r="B234" s="0" t="s">
        <v>225</v>
      </c>
      <c r="C234" s="7" t="n">
        <v>36300210300</v>
      </c>
      <c r="D234" s="7" t="n">
        <v>135976254.887377</v>
      </c>
      <c r="E234" s="7" t="n">
        <v>20914273000</v>
      </c>
      <c r="F234" s="7" t="n">
        <v>287081596.543808</v>
      </c>
      <c r="G234" s="7" t="n">
        <v>423057851</v>
      </c>
      <c r="H234" s="7" t="n">
        <v>159609730.3702</v>
      </c>
      <c r="I234" s="17" t="n">
        <v>2.65057681645572</v>
      </c>
      <c r="J234" s="7" t="n">
        <v>131678028</v>
      </c>
      <c r="K234" s="7" t="n">
        <v>131678028</v>
      </c>
      <c r="L234" s="17" t="n">
        <v>82.5</v>
      </c>
      <c r="N234" s="7" t="n">
        <v>129330798</v>
      </c>
      <c r="O234" s="18" t="n">
        <v>0.0432</v>
      </c>
      <c r="P234" s="7" t="n">
        <v>134917888</v>
      </c>
      <c r="Q234" s="17" t="n">
        <v>84.5298639920451</v>
      </c>
      <c r="R234" s="17" t="n">
        <v>0</v>
      </c>
      <c r="S234" s="17" t="n">
        <v>0</v>
      </c>
      <c r="T234" s="7" t="n">
        <v>0</v>
      </c>
      <c r="U234" s="7" t="n">
        <v>3239860</v>
      </c>
      <c r="V234" s="7" t="n">
        <v>3239860</v>
      </c>
      <c r="W234" s="7" t="n">
        <v>0</v>
      </c>
      <c r="X234" s="7" t="n">
        <v>131678028</v>
      </c>
      <c r="Y234" s="17" t="n">
        <v>82.500000278545</v>
      </c>
      <c r="AA234" s="7" t="n">
        <v>0</v>
      </c>
      <c r="AB234" s="7" t="n">
        <v>0</v>
      </c>
      <c r="AC234" s="19" t="n">
        <v>0</v>
      </c>
      <c r="AD234" s="17" t="n">
        <v>2.78545044807288E-007</v>
      </c>
    </row>
    <row r="235" customFormat="false" ht="14.5" hidden="false" customHeight="false" outlineLevel="0" collapsed="false">
      <c r="A235" s="0" t="n">
        <v>208</v>
      </c>
      <c r="B235" s="0" t="s">
        <v>226</v>
      </c>
      <c r="C235" s="7" t="n">
        <v>2184884400</v>
      </c>
      <c r="D235" s="7" t="n">
        <v>8184316.16837914</v>
      </c>
      <c r="E235" s="7" t="n">
        <v>856429000</v>
      </c>
      <c r="F235" s="7" t="n">
        <v>11755847.5327551</v>
      </c>
      <c r="G235" s="7" t="n">
        <v>19940164</v>
      </c>
      <c r="H235" s="7" t="n">
        <v>22961642.4544472</v>
      </c>
      <c r="I235" s="17" t="n">
        <v>0.86841191955491</v>
      </c>
      <c r="J235" s="7" t="n">
        <v>18943355</v>
      </c>
      <c r="K235" s="7" t="n">
        <v>18943355</v>
      </c>
      <c r="L235" s="17" t="n">
        <v>82.5</v>
      </c>
      <c r="N235" s="7" t="n">
        <v>16917341</v>
      </c>
      <c r="O235" s="18" t="n">
        <v>0.0474</v>
      </c>
      <c r="P235" s="7" t="n">
        <v>17719223</v>
      </c>
      <c r="Q235" s="17" t="n">
        <v>77.1687958958187</v>
      </c>
      <c r="R235" s="17" t="n">
        <v>5.33120410418134</v>
      </c>
      <c r="S235" s="17" t="n">
        <v>0.01</v>
      </c>
      <c r="T235" s="7" t="n">
        <v>169173</v>
      </c>
      <c r="U235" s="7" t="n">
        <v>0</v>
      </c>
      <c r="V235" s="7" t="n">
        <v>0</v>
      </c>
      <c r="W235" s="7" t="n">
        <v>0</v>
      </c>
      <c r="X235" s="7" t="n">
        <v>17888396</v>
      </c>
      <c r="Y235" s="17" t="n">
        <v>77.9055593931844</v>
      </c>
      <c r="AA235" s="7" t="n">
        <v>-1224132</v>
      </c>
      <c r="AB235" s="7" t="n">
        <v>-1054959</v>
      </c>
      <c r="AC235" s="19" t="n">
        <v>0</v>
      </c>
      <c r="AD235" s="17" t="n">
        <v>-4.59444060681561</v>
      </c>
    </row>
    <row r="236" customFormat="false" ht="14.5" hidden="false" customHeight="false" outlineLevel="0" collapsed="false">
      <c r="A236" s="0" t="n">
        <v>209</v>
      </c>
      <c r="B236" s="0" t="s">
        <v>227</v>
      </c>
      <c r="C236" s="7" t="n">
        <v>884487200</v>
      </c>
      <c r="D236" s="7" t="n">
        <v>3313183.47629028</v>
      </c>
      <c r="E236" s="7" t="n">
        <v>255310000</v>
      </c>
      <c r="F236" s="7" t="n">
        <v>3504535.03277879</v>
      </c>
      <c r="G236" s="7" t="n">
        <v>6817719</v>
      </c>
      <c r="H236" s="7" t="n">
        <v>25748604.746618</v>
      </c>
      <c r="I236" s="17" t="n">
        <v>0.264780133412685</v>
      </c>
      <c r="J236" s="7" t="n">
        <v>21242599</v>
      </c>
      <c r="K236" s="7" t="n">
        <v>6817719</v>
      </c>
      <c r="L236" s="17" t="n">
        <v>26.48</v>
      </c>
      <c r="N236" s="7" t="n">
        <v>6422403</v>
      </c>
      <c r="O236" s="18" t="n">
        <v>0.0407</v>
      </c>
      <c r="P236" s="7" t="n">
        <v>6683795</v>
      </c>
      <c r="Q236" s="17" t="n">
        <v>25.9578919548171</v>
      </c>
      <c r="R236" s="17" t="n">
        <v>0.522108045182943</v>
      </c>
      <c r="S236" s="17" t="n">
        <v>0</v>
      </c>
      <c r="T236" s="7" t="n">
        <v>0</v>
      </c>
      <c r="U236" s="7" t="n">
        <v>0</v>
      </c>
      <c r="V236" s="7" t="n">
        <v>0</v>
      </c>
      <c r="W236" s="7" t="n">
        <v>0</v>
      </c>
      <c r="X236" s="7" t="n">
        <v>6683795</v>
      </c>
      <c r="Y236" s="17" t="n">
        <v>25.9578919548171</v>
      </c>
      <c r="AA236" s="7" t="n">
        <v>-133924</v>
      </c>
      <c r="AB236" s="7" t="n">
        <v>-133924</v>
      </c>
      <c r="AC236" s="19" t="n">
        <v>0</v>
      </c>
      <c r="AD236" s="17" t="n">
        <v>-0.522108045182943</v>
      </c>
    </row>
    <row r="237" customFormat="false" ht="14.5" hidden="false" customHeight="false" outlineLevel="0" collapsed="false">
      <c r="A237" s="0" t="n">
        <v>210</v>
      </c>
      <c r="B237" s="0" t="s">
        <v>228</v>
      </c>
      <c r="C237" s="7" t="n">
        <v>4233284000</v>
      </c>
      <c r="D237" s="7" t="n">
        <v>15857376.5671725</v>
      </c>
      <c r="E237" s="7" t="n">
        <v>1345315000</v>
      </c>
      <c r="F237" s="7" t="n">
        <v>18466583.9474474</v>
      </c>
      <c r="G237" s="7" t="n">
        <v>34323961</v>
      </c>
      <c r="H237" s="7" t="n">
        <v>39772534.7</v>
      </c>
      <c r="I237" s="17" t="n">
        <v>0.863006626530142</v>
      </c>
      <c r="J237" s="7" t="n">
        <v>32812341</v>
      </c>
      <c r="K237" s="7" t="n">
        <v>32812341</v>
      </c>
      <c r="L237" s="17" t="n">
        <v>82.5</v>
      </c>
      <c r="N237" s="7" t="n">
        <v>30947493</v>
      </c>
      <c r="O237" s="18" t="n">
        <v>0.0385</v>
      </c>
      <c r="P237" s="7" t="n">
        <v>32138971</v>
      </c>
      <c r="Q237" s="17" t="n">
        <v>80.8069469105272</v>
      </c>
      <c r="R237" s="17" t="n">
        <v>1.69305308947281</v>
      </c>
      <c r="S237" s="17" t="n">
        <v>0</v>
      </c>
      <c r="T237" s="7" t="n">
        <v>0</v>
      </c>
      <c r="U237" s="7" t="n">
        <v>0</v>
      </c>
      <c r="V237" s="7" t="n">
        <v>0</v>
      </c>
      <c r="W237" s="7" t="n">
        <v>0</v>
      </c>
      <c r="X237" s="7" t="n">
        <v>32138971</v>
      </c>
      <c r="Y237" s="17" t="n">
        <v>80.8069469105272</v>
      </c>
      <c r="AA237" s="7" t="n">
        <v>-673370</v>
      </c>
      <c r="AB237" s="7" t="n">
        <v>-673370</v>
      </c>
      <c r="AC237" s="19" t="n">
        <v>0</v>
      </c>
      <c r="AD237" s="17" t="n">
        <v>-1.69305308947281</v>
      </c>
    </row>
    <row r="238" customFormat="false" ht="14.5" hidden="false" customHeight="false" outlineLevel="0" collapsed="false">
      <c r="A238" s="0" t="n">
        <v>211</v>
      </c>
      <c r="B238" s="0" t="s">
        <v>229</v>
      </c>
      <c r="C238" s="7" t="n">
        <v>6388823400</v>
      </c>
      <c r="D238" s="7" t="n">
        <v>23931769.8682544</v>
      </c>
      <c r="E238" s="7" t="n">
        <v>2541360000</v>
      </c>
      <c r="F238" s="7" t="n">
        <v>34884200.1915424</v>
      </c>
      <c r="G238" s="7" t="n">
        <v>58815970</v>
      </c>
      <c r="H238" s="7" t="n">
        <v>59954111.4166645</v>
      </c>
      <c r="I238" s="17" t="n">
        <v>0.981016457591129</v>
      </c>
      <c r="J238" s="7" t="n">
        <v>49462142</v>
      </c>
      <c r="K238" s="7" t="n">
        <v>49462142</v>
      </c>
      <c r="L238" s="17" t="n">
        <v>82.5</v>
      </c>
      <c r="N238" s="7" t="n">
        <v>46392256</v>
      </c>
      <c r="O238" s="18" t="n">
        <v>0.0409</v>
      </c>
      <c r="P238" s="7" t="n">
        <v>48289699</v>
      </c>
      <c r="Q238" s="17" t="n">
        <v>80.5444328319704</v>
      </c>
      <c r="R238" s="17" t="n">
        <v>1.95556716802959</v>
      </c>
      <c r="S238" s="17" t="n">
        <v>0</v>
      </c>
      <c r="T238" s="7" t="n">
        <v>0</v>
      </c>
      <c r="U238" s="7" t="n">
        <v>0</v>
      </c>
      <c r="V238" s="7" t="n">
        <v>0</v>
      </c>
      <c r="W238" s="7" t="n">
        <v>0</v>
      </c>
      <c r="X238" s="7" t="n">
        <v>48289699</v>
      </c>
      <c r="Y238" s="17" t="n">
        <v>80.5444328319704</v>
      </c>
      <c r="AA238" s="7" t="n">
        <v>-1172443</v>
      </c>
      <c r="AB238" s="7" t="n">
        <v>-1172443</v>
      </c>
      <c r="AC238" s="19" t="n">
        <v>0</v>
      </c>
      <c r="AD238" s="17" t="n">
        <v>-1.95556716802959</v>
      </c>
    </row>
    <row r="239" customFormat="false" ht="14.5" hidden="false" customHeight="false" outlineLevel="0" collapsed="false">
      <c r="A239" s="0" t="n">
        <v>212</v>
      </c>
      <c r="B239" s="0" t="s">
        <v>230</v>
      </c>
      <c r="C239" s="7" t="n">
        <v>4784669200</v>
      </c>
      <c r="D239" s="7" t="n">
        <v>17922799.7114656</v>
      </c>
      <c r="E239" s="7" t="n">
        <v>1705460000</v>
      </c>
      <c r="F239" s="7" t="n">
        <v>23410145.7718182</v>
      </c>
      <c r="G239" s="7" t="n">
        <v>41332945</v>
      </c>
      <c r="H239" s="7" t="n">
        <v>57861865.1735935</v>
      </c>
      <c r="I239" s="17" t="n">
        <v>0.714338275753737</v>
      </c>
      <c r="J239" s="7" t="n">
        <v>47736039</v>
      </c>
      <c r="K239" s="7" t="n">
        <v>41332945</v>
      </c>
      <c r="L239" s="17" t="n">
        <v>71.43</v>
      </c>
      <c r="N239" s="7" t="n">
        <v>35379415</v>
      </c>
      <c r="O239" s="18" t="n">
        <v>0.0506</v>
      </c>
      <c r="P239" s="7" t="n">
        <v>37169613</v>
      </c>
      <c r="Q239" s="17" t="n">
        <v>64.2385323882769</v>
      </c>
      <c r="R239" s="17" t="n">
        <v>7.19146761172308</v>
      </c>
      <c r="S239" s="17" t="n">
        <v>0.01</v>
      </c>
      <c r="T239" s="7" t="n">
        <v>353794</v>
      </c>
      <c r="U239" s="7" t="n">
        <v>0</v>
      </c>
      <c r="V239" s="7" t="n">
        <v>0</v>
      </c>
      <c r="W239" s="7" t="n">
        <v>0</v>
      </c>
      <c r="X239" s="7" t="n">
        <v>37523407</v>
      </c>
      <c r="Y239" s="17" t="n">
        <v>64.8499782843582</v>
      </c>
      <c r="AA239" s="7" t="n">
        <v>-4163332</v>
      </c>
      <c r="AB239" s="7" t="n">
        <v>-3809538</v>
      </c>
      <c r="AC239" s="19" t="n">
        <v>0</v>
      </c>
      <c r="AD239" s="17" t="n">
        <v>-6.58002171564185</v>
      </c>
    </row>
    <row r="240" customFormat="false" ht="14.5" hidden="false" customHeight="false" outlineLevel="0" collapsed="false">
      <c r="A240" s="0" t="n">
        <v>213</v>
      </c>
      <c r="B240" s="0" t="s">
        <v>231</v>
      </c>
      <c r="C240" s="7" t="n">
        <v>3635129100</v>
      </c>
      <c r="D240" s="7" t="n">
        <v>13616759.7092439</v>
      </c>
      <c r="E240" s="7" t="n">
        <v>1196132000</v>
      </c>
      <c r="F240" s="7" t="n">
        <v>16418810.4572001</v>
      </c>
      <c r="G240" s="7" t="n">
        <v>30035570</v>
      </c>
      <c r="H240" s="7" t="n">
        <v>32727820.8791018</v>
      </c>
      <c r="I240" s="17" t="n">
        <v>0.917738156504612</v>
      </c>
      <c r="J240" s="7" t="n">
        <v>27000452</v>
      </c>
      <c r="K240" s="7" t="n">
        <v>27000452</v>
      </c>
      <c r="L240" s="17" t="n">
        <v>82.5</v>
      </c>
      <c r="N240" s="7" t="n">
        <v>25007957</v>
      </c>
      <c r="O240" s="18" t="n">
        <v>0.037</v>
      </c>
      <c r="P240" s="7" t="n">
        <v>25933251</v>
      </c>
      <c r="Q240" s="17" t="n">
        <v>79.239161983313</v>
      </c>
      <c r="R240" s="17" t="n">
        <v>3.26083801668696</v>
      </c>
      <c r="S240" s="17" t="n">
        <v>0.01</v>
      </c>
      <c r="T240" s="7" t="n">
        <v>250080</v>
      </c>
      <c r="U240" s="7" t="n">
        <v>0</v>
      </c>
      <c r="V240" s="7" t="n">
        <v>0</v>
      </c>
      <c r="W240" s="7" t="n">
        <v>0</v>
      </c>
      <c r="X240" s="7" t="n">
        <v>26183331</v>
      </c>
      <c r="Y240" s="17" t="n">
        <v>80.0032825183276</v>
      </c>
      <c r="AA240" s="7" t="n">
        <v>-1067201</v>
      </c>
      <c r="AB240" s="7" t="n">
        <v>-817121</v>
      </c>
      <c r="AC240" s="19" t="n">
        <v>0</v>
      </c>
      <c r="AD240" s="17" t="n">
        <v>-2.49671748167239</v>
      </c>
    </row>
    <row r="241" customFormat="false" ht="14.5" hidden="false" customHeight="false" outlineLevel="0" collapsed="false">
      <c r="A241" s="0" t="n">
        <v>214</v>
      </c>
      <c r="B241" s="0" t="s">
        <v>232</v>
      </c>
      <c r="C241" s="7" t="n">
        <v>2148275600</v>
      </c>
      <c r="D241" s="7" t="n">
        <v>8047183.97330971</v>
      </c>
      <c r="E241" s="7" t="n">
        <v>735000000</v>
      </c>
      <c r="F241" s="7" t="n">
        <v>10089041.749608</v>
      </c>
      <c r="G241" s="7" t="n">
        <v>18136226</v>
      </c>
      <c r="H241" s="7" t="n">
        <v>30834490.3817607</v>
      </c>
      <c r="I241" s="17" t="n">
        <v>0.588179852348978</v>
      </c>
      <c r="J241" s="7" t="n">
        <v>25438455</v>
      </c>
      <c r="K241" s="7" t="n">
        <v>18136226</v>
      </c>
      <c r="L241" s="17" t="n">
        <v>58.82</v>
      </c>
      <c r="N241" s="7" t="n">
        <v>15882550</v>
      </c>
      <c r="O241" s="18" t="n">
        <v>0.0431</v>
      </c>
      <c r="P241" s="7" t="n">
        <v>16567088</v>
      </c>
      <c r="Q241" s="17" t="n">
        <v>53.7290799844054</v>
      </c>
      <c r="R241" s="17" t="n">
        <v>5.09092001559462</v>
      </c>
      <c r="S241" s="17" t="n">
        <v>0.01</v>
      </c>
      <c r="T241" s="7" t="n">
        <v>158826</v>
      </c>
      <c r="U241" s="7" t="n">
        <v>0</v>
      </c>
      <c r="V241" s="7" t="n">
        <v>0</v>
      </c>
      <c r="W241" s="7" t="n">
        <v>0</v>
      </c>
      <c r="X241" s="7" t="n">
        <v>16725914</v>
      </c>
      <c r="Y241" s="17" t="n">
        <v>54.2441720064676</v>
      </c>
      <c r="AA241" s="7" t="n">
        <v>-1569138</v>
      </c>
      <c r="AB241" s="7" t="n">
        <v>-1410312</v>
      </c>
      <c r="AC241" s="19" t="n">
        <v>0</v>
      </c>
      <c r="AD241" s="17" t="n">
        <v>-4.57582799353237</v>
      </c>
    </row>
    <row r="242" customFormat="false" ht="14.5" hidden="false" customHeight="false" outlineLevel="0" collapsed="false">
      <c r="A242" s="0" t="n">
        <v>215</v>
      </c>
      <c r="B242" s="0" t="s">
        <v>233</v>
      </c>
      <c r="C242" s="7" t="n">
        <v>548749600</v>
      </c>
      <c r="D242" s="7" t="n">
        <v>2055550.50128583</v>
      </c>
      <c r="E242" s="7" t="n">
        <v>162744000</v>
      </c>
      <c r="F242" s="7" t="n">
        <v>2233919.74217442</v>
      </c>
      <c r="G242" s="7" t="n">
        <v>4289470</v>
      </c>
      <c r="H242" s="7" t="n">
        <v>9194389.35118741</v>
      </c>
      <c r="I242" s="17" t="n">
        <v>0.466531254677184</v>
      </c>
      <c r="J242" s="7" t="n">
        <v>7585371</v>
      </c>
      <c r="K242" s="7" t="n">
        <v>4289470</v>
      </c>
      <c r="L242" s="17" t="n">
        <v>46.65</v>
      </c>
      <c r="N242" s="7" t="n">
        <v>3771259</v>
      </c>
      <c r="O242" s="18" t="n">
        <v>0.0425</v>
      </c>
      <c r="P242" s="7" t="n">
        <v>3931538</v>
      </c>
      <c r="Q242" s="17" t="n">
        <v>42.7601861290795</v>
      </c>
      <c r="R242" s="17" t="n">
        <v>3.88981387092053</v>
      </c>
      <c r="S242" s="17" t="n">
        <v>0.01</v>
      </c>
      <c r="T242" s="7" t="n">
        <v>37713</v>
      </c>
      <c r="U242" s="7" t="n">
        <v>0</v>
      </c>
      <c r="V242" s="7" t="n">
        <v>0</v>
      </c>
      <c r="W242" s="7" t="n">
        <v>0</v>
      </c>
      <c r="X242" s="7" t="n">
        <v>3969251</v>
      </c>
      <c r="Y242" s="17" t="n">
        <v>43.1703601880574</v>
      </c>
      <c r="AA242" s="7" t="n">
        <v>-357932</v>
      </c>
      <c r="AB242" s="7" t="n">
        <v>-320219</v>
      </c>
      <c r="AC242" s="19" t="n">
        <v>0</v>
      </c>
      <c r="AD242" s="17" t="n">
        <v>-3.4796398119426</v>
      </c>
    </row>
    <row r="243" customFormat="false" ht="14.5" hidden="false" customHeight="false" outlineLevel="0" collapsed="false">
      <c r="A243" s="0" t="n">
        <v>216</v>
      </c>
      <c r="B243" s="0" t="s">
        <v>234</v>
      </c>
      <c r="C243" s="7" t="n">
        <v>612926000</v>
      </c>
      <c r="D243" s="7" t="n">
        <v>2295947.63540806</v>
      </c>
      <c r="E243" s="7" t="n">
        <v>109660000</v>
      </c>
      <c r="F243" s="7" t="n">
        <v>1505257.57586668</v>
      </c>
      <c r="G243" s="7" t="n">
        <v>3801205</v>
      </c>
      <c r="H243" s="7" t="n">
        <v>4473229.42756558</v>
      </c>
      <c r="I243" s="17" t="n">
        <v>0.849767502774542</v>
      </c>
      <c r="J243" s="7" t="n">
        <v>3690414</v>
      </c>
      <c r="K243" s="7" t="n">
        <v>3690414</v>
      </c>
      <c r="L243" s="17" t="n">
        <v>82.5</v>
      </c>
      <c r="N243" s="7" t="n">
        <v>3339058</v>
      </c>
      <c r="O243" s="18" t="n">
        <v>0.0355</v>
      </c>
      <c r="P243" s="7" t="n">
        <v>3457595</v>
      </c>
      <c r="Q243" s="17" t="n">
        <v>77.2952752812791</v>
      </c>
      <c r="R243" s="17" t="n">
        <v>5.20472471872094</v>
      </c>
      <c r="S243" s="17" t="n">
        <v>0.01</v>
      </c>
      <c r="T243" s="7" t="n">
        <v>33391</v>
      </c>
      <c r="U243" s="7" t="n">
        <v>0</v>
      </c>
      <c r="V243" s="7" t="n">
        <v>0</v>
      </c>
      <c r="W243" s="7" t="n">
        <v>0</v>
      </c>
      <c r="X243" s="7" t="n">
        <v>3490986</v>
      </c>
      <c r="Y243" s="17" t="n">
        <v>78.0417382235604</v>
      </c>
      <c r="AA243" s="7" t="n">
        <v>-232819</v>
      </c>
      <c r="AB243" s="7" t="n">
        <v>-199428</v>
      </c>
      <c r="AC243" s="19" t="n">
        <v>0</v>
      </c>
      <c r="AD243" s="17" t="n">
        <v>-4.45826177643963</v>
      </c>
    </row>
    <row r="244" customFormat="false" ht="14.5" hidden="false" customHeight="false" outlineLevel="0" collapsed="false">
      <c r="A244" s="0" t="n">
        <v>217</v>
      </c>
      <c r="B244" s="0" t="s">
        <v>235</v>
      </c>
      <c r="C244" s="7" t="n">
        <v>4047916800</v>
      </c>
      <c r="D244" s="7" t="n">
        <v>15163013.1619291</v>
      </c>
      <c r="E244" s="7" t="n">
        <v>1326145000</v>
      </c>
      <c r="F244" s="7" t="n">
        <v>18203445.2667127</v>
      </c>
      <c r="G244" s="7" t="n">
        <v>33366458</v>
      </c>
      <c r="H244" s="7" t="n">
        <v>30625945.6370565</v>
      </c>
      <c r="I244" s="17" t="n">
        <v>1.08948335491158</v>
      </c>
      <c r="J244" s="7" t="n">
        <v>25266405</v>
      </c>
      <c r="K244" s="7" t="n">
        <v>25266405</v>
      </c>
      <c r="L244" s="17" t="n">
        <v>82.5</v>
      </c>
      <c r="N244" s="7" t="n">
        <v>23739727</v>
      </c>
      <c r="O244" s="18" t="n">
        <v>0.0454</v>
      </c>
      <c r="P244" s="7" t="n">
        <v>24817511</v>
      </c>
      <c r="Q244" s="17" t="n">
        <v>81.0342684405849</v>
      </c>
      <c r="R244" s="17" t="n">
        <v>1.46573155941506</v>
      </c>
      <c r="S244" s="17" t="n">
        <v>0</v>
      </c>
      <c r="T244" s="7" t="n">
        <v>0</v>
      </c>
      <c r="U244" s="7" t="n">
        <v>0</v>
      </c>
      <c r="V244" s="7" t="n">
        <v>0</v>
      </c>
      <c r="W244" s="7" t="n">
        <v>0</v>
      </c>
      <c r="X244" s="7" t="n">
        <v>24817511</v>
      </c>
      <c r="Y244" s="17" t="n">
        <v>81.0342684405849</v>
      </c>
      <c r="AA244" s="7" t="n">
        <v>-448894</v>
      </c>
      <c r="AB244" s="7" t="n">
        <v>-448894</v>
      </c>
      <c r="AC244" s="19" t="n">
        <v>0</v>
      </c>
      <c r="AD244" s="17" t="n">
        <v>-1.46573155941506</v>
      </c>
    </row>
    <row r="245" customFormat="false" ht="14.5" hidden="false" customHeight="false" outlineLevel="0" collapsed="false">
      <c r="A245" s="0" t="n">
        <v>218</v>
      </c>
      <c r="B245" s="0" t="s">
        <v>236</v>
      </c>
      <c r="C245" s="7" t="n">
        <v>3164775400</v>
      </c>
      <c r="D245" s="7" t="n">
        <v>11854870.8918003</v>
      </c>
      <c r="E245" s="7" t="n">
        <v>905209000</v>
      </c>
      <c r="F245" s="7" t="n">
        <v>12425430.4668311</v>
      </c>
      <c r="G245" s="7" t="n">
        <v>24280301</v>
      </c>
      <c r="H245" s="7" t="n">
        <v>31801424.4075318</v>
      </c>
      <c r="I245" s="17" t="n">
        <v>0.763497278890736</v>
      </c>
      <c r="J245" s="7" t="n">
        <v>26236175</v>
      </c>
      <c r="K245" s="7" t="n">
        <v>24280301</v>
      </c>
      <c r="L245" s="17" t="n">
        <v>76.35</v>
      </c>
      <c r="N245" s="7" t="n">
        <v>22765513</v>
      </c>
      <c r="O245" s="18" t="n">
        <v>0.049</v>
      </c>
      <c r="P245" s="7" t="n">
        <v>23881023</v>
      </c>
      <c r="Q245" s="17" t="n">
        <v>75.0941929328927</v>
      </c>
      <c r="R245" s="17" t="n">
        <v>1.25580706710726</v>
      </c>
      <c r="S245" s="17" t="n">
        <v>0</v>
      </c>
      <c r="T245" s="7" t="n">
        <v>0</v>
      </c>
      <c r="U245" s="7" t="n">
        <v>0</v>
      </c>
      <c r="V245" s="7" t="n">
        <v>0</v>
      </c>
      <c r="W245" s="7" t="n">
        <v>0</v>
      </c>
      <c r="X245" s="7" t="n">
        <v>23881023</v>
      </c>
      <c r="Y245" s="17" t="n">
        <v>75.0941929328927</v>
      </c>
      <c r="AA245" s="7" t="n">
        <v>-399278</v>
      </c>
      <c r="AB245" s="7" t="n">
        <v>-399278</v>
      </c>
      <c r="AC245" s="19" t="n">
        <v>0</v>
      </c>
      <c r="AD245" s="17" t="n">
        <v>-1.25580706710726</v>
      </c>
    </row>
    <row r="246" customFormat="false" ht="14.5" hidden="false" customHeight="false" outlineLevel="0" collapsed="false">
      <c r="A246" s="0" t="n">
        <v>219</v>
      </c>
      <c r="B246" s="0" t="s">
        <v>237</v>
      </c>
      <c r="C246" s="7" t="n">
        <v>3200575000</v>
      </c>
      <c r="D246" s="7" t="n">
        <v>11988971.9202582</v>
      </c>
      <c r="E246" s="7" t="n">
        <v>1492736000</v>
      </c>
      <c r="F246" s="7" t="n">
        <v>20490171.1906705</v>
      </c>
      <c r="G246" s="7" t="n">
        <v>32479143</v>
      </c>
      <c r="H246" s="7" t="n">
        <v>27156764.84931</v>
      </c>
      <c r="I246" s="17" t="n">
        <v>1.19598719435924</v>
      </c>
      <c r="J246" s="7" t="n">
        <v>22404331</v>
      </c>
      <c r="K246" s="7" t="n">
        <v>22404331</v>
      </c>
      <c r="L246" s="17" t="n">
        <v>82.5</v>
      </c>
      <c r="N246" s="7" t="n">
        <v>21380775</v>
      </c>
      <c r="O246" s="18" t="n">
        <v>0.0494</v>
      </c>
      <c r="P246" s="7" t="n">
        <v>22436985</v>
      </c>
      <c r="Q246" s="17" t="n">
        <v>82.6202425970119</v>
      </c>
      <c r="R246" s="17" t="n">
        <v>0</v>
      </c>
      <c r="S246" s="17" t="n">
        <v>0</v>
      </c>
      <c r="T246" s="7" t="n">
        <v>0</v>
      </c>
      <c r="U246" s="7" t="n">
        <v>32654</v>
      </c>
      <c r="V246" s="7" t="n">
        <v>32654</v>
      </c>
      <c r="W246" s="7" t="n">
        <v>0</v>
      </c>
      <c r="X246" s="7" t="n">
        <v>22404331</v>
      </c>
      <c r="Y246" s="17" t="n">
        <v>82.4999999974932</v>
      </c>
      <c r="AA246" s="7" t="n">
        <v>0</v>
      </c>
      <c r="AB246" s="7" t="n">
        <v>0</v>
      </c>
      <c r="AC246" s="19" t="n">
        <v>0</v>
      </c>
      <c r="AD246" s="17" t="n">
        <v>-2.50682319347106E-009</v>
      </c>
    </row>
    <row r="247" customFormat="false" ht="14.5" hidden="false" customHeight="false" outlineLevel="0" collapsed="false">
      <c r="A247" s="0" t="n">
        <v>220</v>
      </c>
      <c r="B247" s="0" t="s">
        <v>238</v>
      </c>
      <c r="C247" s="7" t="n">
        <v>7062039200</v>
      </c>
      <c r="D247" s="7" t="n">
        <v>26453555.8981003</v>
      </c>
      <c r="E247" s="7" t="n">
        <v>1654999000</v>
      </c>
      <c r="F247" s="7" t="n">
        <v>22717488.4442985</v>
      </c>
      <c r="G247" s="7" t="n">
        <v>49171044</v>
      </c>
      <c r="H247" s="7" t="n">
        <v>59201782.8865655</v>
      </c>
      <c r="I247" s="17" t="n">
        <v>0.830566945833623</v>
      </c>
      <c r="J247" s="7" t="n">
        <v>48841471</v>
      </c>
      <c r="K247" s="7" t="n">
        <v>48841471</v>
      </c>
      <c r="L247" s="17" t="n">
        <v>82.5</v>
      </c>
      <c r="N247" s="7" t="n">
        <v>38913033</v>
      </c>
      <c r="O247" s="18" t="n">
        <v>0.0327</v>
      </c>
      <c r="P247" s="7" t="n">
        <v>40185489</v>
      </c>
      <c r="Q247" s="17" t="n">
        <v>67.8788493194504</v>
      </c>
      <c r="R247" s="17" t="n">
        <v>14.6211506805496</v>
      </c>
      <c r="S247" s="17" t="n">
        <v>0.02</v>
      </c>
      <c r="T247" s="7" t="n">
        <v>778261</v>
      </c>
      <c r="U247" s="7" t="n">
        <v>0</v>
      </c>
      <c r="V247" s="7" t="n">
        <v>0</v>
      </c>
      <c r="W247" s="7" t="n">
        <v>0</v>
      </c>
      <c r="X247" s="7" t="n">
        <v>40963750</v>
      </c>
      <c r="Y247" s="17" t="n">
        <v>69.1934397963811</v>
      </c>
      <c r="AA247" s="7" t="n">
        <v>-8655982</v>
      </c>
      <c r="AB247" s="7" t="n">
        <v>-7877721</v>
      </c>
      <c r="AC247" s="19" t="n">
        <v>0</v>
      </c>
      <c r="AD247" s="17" t="n">
        <v>-13.3065602036189</v>
      </c>
    </row>
    <row r="248" customFormat="false" ht="14.5" hidden="false" customHeight="false" outlineLevel="0" collapsed="false">
      <c r="A248" s="0" t="n">
        <v>221</v>
      </c>
      <c r="B248" s="0" t="s">
        <v>239</v>
      </c>
      <c r="C248" s="7" t="n">
        <v>4343520600</v>
      </c>
      <c r="D248" s="7" t="n">
        <v>16270309.7126182</v>
      </c>
      <c r="E248" s="7" t="n">
        <v>188532000</v>
      </c>
      <c r="F248" s="7" t="n">
        <v>2587900.97841781</v>
      </c>
      <c r="G248" s="7" t="n">
        <v>18858211</v>
      </c>
      <c r="H248" s="7" t="n">
        <v>10071940.635885</v>
      </c>
      <c r="I248" s="17" t="n">
        <v>1.87235128579001</v>
      </c>
      <c r="J248" s="7" t="n">
        <v>8309351</v>
      </c>
      <c r="K248" s="7" t="n">
        <v>8309351</v>
      </c>
      <c r="L248" s="17" t="n">
        <v>82.5</v>
      </c>
      <c r="N248" s="7" t="n">
        <v>7488129</v>
      </c>
      <c r="O248" s="18" t="n">
        <v>0.0512</v>
      </c>
      <c r="P248" s="7" t="n">
        <v>7871521</v>
      </c>
      <c r="Q248" s="17" t="n">
        <v>78.1529725458744</v>
      </c>
      <c r="R248" s="17" t="n">
        <v>4.34702745412558</v>
      </c>
      <c r="S248" s="17" t="n">
        <v>0.01</v>
      </c>
      <c r="T248" s="7" t="n">
        <v>74881</v>
      </c>
      <c r="U248" s="7" t="n">
        <v>0</v>
      </c>
      <c r="V248" s="7" t="n">
        <v>0</v>
      </c>
      <c r="W248" s="7" t="n">
        <v>362949</v>
      </c>
      <c r="X248" s="7" t="n">
        <v>8309351</v>
      </c>
      <c r="Y248" s="17" t="n">
        <v>82.4999997557059</v>
      </c>
      <c r="AA248" s="7" t="n">
        <v>-437830</v>
      </c>
      <c r="AB248" s="7" t="n">
        <v>0</v>
      </c>
      <c r="AC248" s="19" t="n">
        <v>0</v>
      </c>
      <c r="AD248" s="17" t="n">
        <v>-2.44294056983563E-007</v>
      </c>
    </row>
    <row r="249" customFormat="false" ht="14.5" hidden="false" customHeight="false" outlineLevel="0" collapsed="false">
      <c r="A249" s="0" t="n">
        <v>222</v>
      </c>
      <c r="B249" s="0" t="s">
        <v>240</v>
      </c>
      <c r="C249" s="7" t="n">
        <v>269560200</v>
      </c>
      <c r="D249" s="7" t="n">
        <v>1009740.33372727</v>
      </c>
      <c r="E249" s="7" t="n">
        <v>77317000</v>
      </c>
      <c r="F249" s="7" t="n">
        <v>1061298.55912169</v>
      </c>
      <c r="G249" s="7" t="n">
        <v>2071039</v>
      </c>
      <c r="H249" s="7" t="n">
        <v>3578073.92318196</v>
      </c>
      <c r="I249" s="17" t="n">
        <v>0.578813921809149</v>
      </c>
      <c r="J249" s="7" t="n">
        <v>2951911</v>
      </c>
      <c r="K249" s="7" t="n">
        <v>2071039</v>
      </c>
      <c r="L249" s="17" t="n">
        <v>57.88</v>
      </c>
      <c r="N249" s="7" t="n">
        <v>1878847</v>
      </c>
      <c r="O249" s="18" t="n">
        <v>0.0392</v>
      </c>
      <c r="P249" s="7" t="n">
        <v>1952498</v>
      </c>
      <c r="Q249" s="17" t="n">
        <v>54.5684086443819</v>
      </c>
      <c r="R249" s="17" t="n">
        <v>3.31159135561812</v>
      </c>
      <c r="S249" s="17" t="n">
        <v>0.01</v>
      </c>
      <c r="T249" s="7" t="n">
        <v>18788</v>
      </c>
      <c r="U249" s="7" t="n">
        <v>0</v>
      </c>
      <c r="V249" s="7" t="n">
        <v>0</v>
      </c>
      <c r="W249" s="7" t="n">
        <v>0</v>
      </c>
      <c r="X249" s="7" t="n">
        <v>1971286</v>
      </c>
      <c r="Y249" s="17" t="n">
        <v>55.0934956158465</v>
      </c>
      <c r="AA249" s="7" t="n">
        <v>-118541</v>
      </c>
      <c r="AB249" s="7" t="n">
        <v>-99753</v>
      </c>
      <c r="AC249" s="19" t="n">
        <v>0</v>
      </c>
      <c r="AD249" s="17" t="n">
        <v>-2.78650438415355</v>
      </c>
    </row>
    <row r="250" customFormat="false" ht="14.5" hidden="false" customHeight="false" outlineLevel="0" collapsed="false">
      <c r="A250" s="0" t="n">
        <v>223</v>
      </c>
      <c r="B250" s="0" t="s">
        <v>241</v>
      </c>
      <c r="C250" s="7" t="n">
        <v>704170400</v>
      </c>
      <c r="D250" s="7" t="n">
        <v>2637738.26661676</v>
      </c>
      <c r="E250" s="7" t="n">
        <v>181835000</v>
      </c>
      <c r="F250" s="7" t="n">
        <v>2495974.02250335</v>
      </c>
      <c r="G250" s="7" t="n">
        <v>5133712</v>
      </c>
      <c r="H250" s="7" t="n">
        <v>18572757.8088177</v>
      </c>
      <c r="I250" s="17" t="n">
        <v>0.276410862234078</v>
      </c>
      <c r="J250" s="7" t="n">
        <v>15322525</v>
      </c>
      <c r="K250" s="7" t="n">
        <v>5133712</v>
      </c>
      <c r="L250" s="17" t="n">
        <v>27.64</v>
      </c>
      <c r="N250" s="7" t="n">
        <v>4569947</v>
      </c>
      <c r="O250" s="18" t="n">
        <v>0.0459</v>
      </c>
      <c r="P250" s="7" t="n">
        <v>4779708</v>
      </c>
      <c r="Q250" s="17" t="n">
        <v>25.7350472622367</v>
      </c>
      <c r="R250" s="17" t="n">
        <v>1.90495273776327</v>
      </c>
      <c r="S250" s="17" t="n">
        <v>0</v>
      </c>
      <c r="T250" s="7" t="n">
        <v>0</v>
      </c>
      <c r="U250" s="7" t="n">
        <v>0</v>
      </c>
      <c r="V250" s="7" t="n">
        <v>0</v>
      </c>
      <c r="W250" s="7" t="n">
        <v>0</v>
      </c>
      <c r="X250" s="7" t="n">
        <v>4779708</v>
      </c>
      <c r="Y250" s="17" t="n">
        <v>25.7350472622367</v>
      </c>
      <c r="AA250" s="7" t="n">
        <v>-354004</v>
      </c>
      <c r="AB250" s="7" t="n">
        <v>-354004</v>
      </c>
      <c r="AC250" s="19" t="n">
        <v>0</v>
      </c>
      <c r="AD250" s="17" t="n">
        <v>-1.90495273776327</v>
      </c>
    </row>
    <row r="251" customFormat="false" ht="14.5" hidden="false" customHeight="false" outlineLevel="0" collapsed="false">
      <c r="A251" s="0" t="n">
        <v>224</v>
      </c>
      <c r="B251" s="0" t="s">
        <v>242</v>
      </c>
      <c r="C251" s="7" t="n">
        <v>4865120300</v>
      </c>
      <c r="D251" s="7" t="n">
        <v>18224159.9291933</v>
      </c>
      <c r="E251" s="7" t="n">
        <v>480766000</v>
      </c>
      <c r="F251" s="7" t="n">
        <v>6599276.5248871</v>
      </c>
      <c r="G251" s="7" t="n">
        <v>24823436</v>
      </c>
      <c r="H251" s="7" t="n">
        <v>6180356.93385928</v>
      </c>
      <c r="I251" s="17" t="n">
        <v>4.01650523839554</v>
      </c>
      <c r="J251" s="7" t="n">
        <v>5098794</v>
      </c>
      <c r="K251" s="7" t="n">
        <v>5098794</v>
      </c>
      <c r="L251" s="17" t="n">
        <v>82.5</v>
      </c>
      <c r="N251" s="7" t="n">
        <v>4967297</v>
      </c>
      <c r="O251" s="18" t="n">
        <v>0.0459</v>
      </c>
      <c r="P251" s="7" t="n">
        <v>5195296</v>
      </c>
      <c r="Q251" s="17" t="n">
        <v>84.0614232413892</v>
      </c>
      <c r="R251" s="17" t="n">
        <v>0</v>
      </c>
      <c r="S251" s="17" t="n">
        <v>0</v>
      </c>
      <c r="T251" s="7" t="n">
        <v>0</v>
      </c>
      <c r="U251" s="7" t="n">
        <v>96502</v>
      </c>
      <c r="V251" s="7" t="n">
        <v>96502</v>
      </c>
      <c r="W251" s="7" t="n">
        <v>0</v>
      </c>
      <c r="X251" s="7" t="n">
        <v>5098794</v>
      </c>
      <c r="Y251" s="17" t="n">
        <v>82.4999923882404</v>
      </c>
      <c r="AA251" s="7" t="n">
        <v>0</v>
      </c>
      <c r="AB251" s="7" t="n">
        <v>0</v>
      </c>
      <c r="AC251" s="19" t="n">
        <v>0</v>
      </c>
      <c r="AD251" s="17" t="n">
        <v>-7.61175955688032E-006</v>
      </c>
    </row>
    <row r="252" customFormat="false" ht="14.5" hidden="false" customHeight="false" outlineLevel="0" collapsed="false">
      <c r="A252" s="0" t="n">
        <v>225</v>
      </c>
      <c r="B252" s="0" t="s">
        <v>243</v>
      </c>
      <c r="C252" s="7" t="n">
        <v>755586300</v>
      </c>
      <c r="D252" s="7" t="n">
        <v>2830336.09086859</v>
      </c>
      <c r="E252" s="7" t="n">
        <v>81743000</v>
      </c>
      <c r="F252" s="7" t="n">
        <v>1122052.43501796</v>
      </c>
      <c r="G252" s="7" t="n">
        <v>3952389</v>
      </c>
      <c r="H252" s="7" t="n">
        <v>1870547.65960541</v>
      </c>
      <c r="I252" s="17" t="n">
        <v>2.11295819152438</v>
      </c>
      <c r="J252" s="7" t="n">
        <v>1543202</v>
      </c>
      <c r="K252" s="7" t="n">
        <v>1543202</v>
      </c>
      <c r="L252" s="17" t="n">
        <v>82.5</v>
      </c>
      <c r="N252" s="7" t="n">
        <v>1443945</v>
      </c>
      <c r="O252" s="18" t="n">
        <v>0.0373</v>
      </c>
      <c r="P252" s="7" t="n">
        <v>1497804</v>
      </c>
      <c r="Q252" s="17" t="n">
        <v>80.0730199152456</v>
      </c>
      <c r="R252" s="17" t="n">
        <v>2.42698008475436</v>
      </c>
      <c r="S252" s="17" t="n">
        <v>0</v>
      </c>
      <c r="T252" s="7" t="n">
        <v>0</v>
      </c>
      <c r="U252" s="7" t="n">
        <v>0</v>
      </c>
      <c r="V252" s="7" t="n">
        <v>0</v>
      </c>
      <c r="W252" s="7" t="n">
        <v>45398</v>
      </c>
      <c r="X252" s="7" t="n">
        <v>1543202</v>
      </c>
      <c r="Y252" s="17" t="n">
        <v>82.5000096669837</v>
      </c>
      <c r="AA252" s="7" t="n">
        <v>-45398</v>
      </c>
      <c r="AB252" s="7" t="n">
        <v>0</v>
      </c>
      <c r="AC252" s="19" t="n">
        <v>0</v>
      </c>
      <c r="AD252" s="17" t="n">
        <v>9.66698372906194E-006</v>
      </c>
    </row>
    <row r="253" customFormat="false" ht="14.5" hidden="false" customHeight="false" outlineLevel="0" collapsed="false">
      <c r="A253" s="0" t="n">
        <v>226</v>
      </c>
      <c r="B253" s="0" t="s">
        <v>244</v>
      </c>
      <c r="C253" s="7" t="n">
        <v>1732020300</v>
      </c>
      <c r="D253" s="7" t="n">
        <v>6487941.30492712</v>
      </c>
      <c r="E253" s="7" t="n">
        <v>493678000</v>
      </c>
      <c r="F253" s="7" t="n">
        <v>6776514.22158226</v>
      </c>
      <c r="G253" s="7" t="n">
        <v>13264456</v>
      </c>
      <c r="H253" s="7" t="n">
        <v>26955865.8491747</v>
      </c>
      <c r="I253" s="17" t="n">
        <v>0.492080502040564</v>
      </c>
      <c r="J253" s="7" t="n">
        <v>22238589</v>
      </c>
      <c r="K253" s="7" t="n">
        <v>13264456</v>
      </c>
      <c r="L253" s="17" t="n">
        <v>49.21</v>
      </c>
      <c r="N253" s="7" t="n">
        <v>12544937</v>
      </c>
      <c r="O253" s="18" t="n">
        <v>0.0386</v>
      </c>
      <c r="P253" s="7" t="n">
        <v>13029172</v>
      </c>
      <c r="Q253" s="17" t="n">
        <v>48.3352012244819</v>
      </c>
      <c r="R253" s="17" t="n">
        <v>0.874798775518123</v>
      </c>
      <c r="S253" s="17" t="n">
        <v>0</v>
      </c>
      <c r="T253" s="7" t="n">
        <v>0</v>
      </c>
      <c r="U253" s="7" t="n">
        <v>0</v>
      </c>
      <c r="V253" s="7" t="n">
        <v>0</v>
      </c>
      <c r="W253" s="7" t="n">
        <v>0</v>
      </c>
      <c r="X253" s="7" t="n">
        <v>13029172</v>
      </c>
      <c r="Y253" s="17" t="n">
        <v>48.3352012244819</v>
      </c>
      <c r="AA253" s="7" t="n">
        <v>-235284</v>
      </c>
      <c r="AB253" s="7" t="n">
        <v>-235284</v>
      </c>
      <c r="AC253" s="19" t="n">
        <v>0</v>
      </c>
      <c r="AD253" s="17" t="n">
        <v>-0.874798775518123</v>
      </c>
    </row>
    <row r="254" customFormat="false" ht="14.5" hidden="false" customHeight="false" outlineLevel="0" collapsed="false">
      <c r="A254" s="0" t="n">
        <v>227</v>
      </c>
      <c r="B254" s="0" t="s">
        <v>245</v>
      </c>
      <c r="C254" s="7" t="n">
        <v>1131204500</v>
      </c>
      <c r="D254" s="7" t="n">
        <v>4237357.03321112</v>
      </c>
      <c r="E254" s="7" t="n">
        <v>367359000</v>
      </c>
      <c r="F254" s="7" t="n">
        <v>5042585.42597855</v>
      </c>
      <c r="G254" s="7" t="n">
        <v>9279942</v>
      </c>
      <c r="H254" s="7" t="n">
        <v>23138036.4304271</v>
      </c>
      <c r="I254" s="17" t="n">
        <v>0.401068691714767</v>
      </c>
      <c r="J254" s="7" t="n">
        <v>19088880</v>
      </c>
      <c r="K254" s="7" t="n">
        <v>9279942</v>
      </c>
      <c r="L254" s="17" t="n">
        <v>40.11</v>
      </c>
      <c r="N254" s="7" t="n">
        <v>8819498</v>
      </c>
      <c r="O254" s="18" t="n">
        <v>0.0414</v>
      </c>
      <c r="P254" s="7" t="n">
        <v>9184625</v>
      </c>
      <c r="Q254" s="17" t="n">
        <v>39.6949197811877</v>
      </c>
      <c r="R254" s="17" t="n">
        <v>0.415080218812335</v>
      </c>
      <c r="S254" s="17" t="n">
        <v>0</v>
      </c>
      <c r="T254" s="7" t="n">
        <v>0</v>
      </c>
      <c r="U254" s="7" t="n">
        <v>0</v>
      </c>
      <c r="V254" s="7" t="n">
        <v>0</v>
      </c>
      <c r="W254" s="7" t="n">
        <v>0</v>
      </c>
      <c r="X254" s="7" t="n">
        <v>9184625</v>
      </c>
      <c r="Y254" s="17" t="n">
        <v>39.6949197811877</v>
      </c>
      <c r="AA254" s="7" t="n">
        <v>-95317</v>
      </c>
      <c r="AB254" s="7" t="n">
        <v>-95317</v>
      </c>
      <c r="AC254" s="19" t="n">
        <v>0</v>
      </c>
      <c r="AD254" s="17" t="n">
        <v>-0.415080218812335</v>
      </c>
    </row>
    <row r="255" customFormat="false" ht="14.5" hidden="false" customHeight="false" outlineLevel="0" collapsed="false">
      <c r="A255" s="0" t="n">
        <v>228</v>
      </c>
      <c r="B255" s="0" t="s">
        <v>246</v>
      </c>
      <c r="C255" s="7" t="n">
        <v>657742900</v>
      </c>
      <c r="D255" s="7" t="n">
        <v>2463826.39333531</v>
      </c>
      <c r="E255" s="7" t="n">
        <v>239601000</v>
      </c>
      <c r="F255" s="7" t="n">
        <v>3288904.07108547</v>
      </c>
      <c r="G255" s="7" t="n">
        <v>5752730</v>
      </c>
      <c r="H255" s="7" t="n">
        <v>8662963.76343691</v>
      </c>
      <c r="I255" s="17" t="n">
        <v>0.664060263564774</v>
      </c>
      <c r="J255" s="7" t="n">
        <v>7146945</v>
      </c>
      <c r="K255" s="7" t="n">
        <v>5752730</v>
      </c>
      <c r="L255" s="17" t="n">
        <v>66.41</v>
      </c>
      <c r="N255" s="7" t="n">
        <v>5293757</v>
      </c>
      <c r="O255" s="18" t="n">
        <v>0.0337</v>
      </c>
      <c r="P255" s="7" t="n">
        <v>5472157</v>
      </c>
      <c r="Q255" s="17" t="n">
        <v>63.1672617989689</v>
      </c>
      <c r="R255" s="17" t="n">
        <v>3.24273820103114</v>
      </c>
      <c r="S255" s="17" t="n">
        <v>0.01</v>
      </c>
      <c r="T255" s="7" t="n">
        <v>52938</v>
      </c>
      <c r="U255" s="7" t="n">
        <v>0</v>
      </c>
      <c r="V255" s="7" t="n">
        <v>0</v>
      </c>
      <c r="W255" s="7" t="n">
        <v>0</v>
      </c>
      <c r="X255" s="7" t="n">
        <v>5525095</v>
      </c>
      <c r="Y255" s="17" t="n">
        <v>63.7783459665309</v>
      </c>
      <c r="AA255" s="7" t="n">
        <v>-280573</v>
      </c>
      <c r="AB255" s="7" t="n">
        <v>-227635</v>
      </c>
      <c r="AC255" s="19" t="n">
        <v>0</v>
      </c>
      <c r="AD255" s="17" t="n">
        <v>-2.6316540334691</v>
      </c>
    </row>
    <row r="256" customFormat="false" ht="14.5" hidden="false" customHeight="false" outlineLevel="0" collapsed="false">
      <c r="A256" s="0" t="n">
        <v>229</v>
      </c>
      <c r="B256" s="0" t="s">
        <v>247</v>
      </c>
      <c r="C256" s="7" t="n">
        <v>9902814600</v>
      </c>
      <c r="D256" s="7" t="n">
        <v>37094761.4634628</v>
      </c>
      <c r="E256" s="7" t="n">
        <v>2173171000</v>
      </c>
      <c r="F256" s="7" t="n">
        <v>29830221.6980099</v>
      </c>
      <c r="G256" s="7" t="n">
        <v>66924983</v>
      </c>
      <c r="H256" s="7" t="n">
        <v>103702813.051352</v>
      </c>
      <c r="I256" s="17" t="n">
        <v>0.645353592933489</v>
      </c>
      <c r="J256" s="7" t="n">
        <v>85554821</v>
      </c>
      <c r="K256" s="7" t="n">
        <v>66924983</v>
      </c>
      <c r="L256" s="17" t="n">
        <v>64.54</v>
      </c>
      <c r="N256" s="7" t="n">
        <v>60430874</v>
      </c>
      <c r="O256" s="18" t="n">
        <v>0.0387</v>
      </c>
      <c r="P256" s="7" t="n">
        <v>62769549</v>
      </c>
      <c r="Q256" s="17" t="n">
        <v>60.5282992361233</v>
      </c>
      <c r="R256" s="17" t="n">
        <v>4.01170076387667</v>
      </c>
      <c r="S256" s="17" t="n">
        <v>0.01</v>
      </c>
      <c r="T256" s="7" t="n">
        <v>604309</v>
      </c>
      <c r="U256" s="7" t="n">
        <v>0</v>
      </c>
      <c r="V256" s="7" t="n">
        <v>0</v>
      </c>
      <c r="W256" s="7" t="n">
        <v>0</v>
      </c>
      <c r="X256" s="7" t="n">
        <v>63373858</v>
      </c>
      <c r="Y256" s="17" t="n">
        <v>61.1110307765886</v>
      </c>
      <c r="AA256" s="7" t="n">
        <v>-4155434</v>
      </c>
      <c r="AB256" s="7" t="n">
        <v>-3551125</v>
      </c>
      <c r="AC256" s="19" t="n">
        <v>0</v>
      </c>
      <c r="AD256" s="17" t="n">
        <v>-3.42896922341136</v>
      </c>
    </row>
    <row r="257" customFormat="false" ht="14.5" hidden="false" customHeight="false" outlineLevel="0" collapsed="false">
      <c r="A257" s="0" t="n">
        <v>230</v>
      </c>
      <c r="B257" s="0" t="s">
        <v>248</v>
      </c>
      <c r="C257" s="7" t="n">
        <v>202643200</v>
      </c>
      <c r="D257" s="7" t="n">
        <v>759077.239130862</v>
      </c>
      <c r="E257" s="7" t="n">
        <v>69821000</v>
      </c>
      <c r="F257" s="7" t="n">
        <v>958404.059863099</v>
      </c>
      <c r="G257" s="7" t="n">
        <v>1717481</v>
      </c>
      <c r="H257" s="7" t="n">
        <v>1979736.81381884</v>
      </c>
      <c r="I257" s="17" t="n">
        <v>0.86752996055422</v>
      </c>
      <c r="J257" s="7" t="n">
        <v>1633283</v>
      </c>
      <c r="K257" s="7" t="n">
        <v>1633283</v>
      </c>
      <c r="L257" s="17" t="n">
        <v>82.5</v>
      </c>
      <c r="N257" s="7" t="n">
        <v>1373567</v>
      </c>
      <c r="O257" s="18" t="n">
        <v>0.0281</v>
      </c>
      <c r="P257" s="7" t="n">
        <v>1412164</v>
      </c>
      <c r="Q257" s="17" t="n">
        <v>71.3308956090979</v>
      </c>
      <c r="R257" s="17" t="n">
        <v>11.1691043909021</v>
      </c>
      <c r="S257" s="17" t="n">
        <v>0.02</v>
      </c>
      <c r="T257" s="7" t="n">
        <v>27471</v>
      </c>
      <c r="U257" s="7" t="n">
        <v>0</v>
      </c>
      <c r="V257" s="7" t="n">
        <v>0</v>
      </c>
      <c r="W257" s="7" t="n">
        <v>0</v>
      </c>
      <c r="X257" s="7" t="n">
        <v>1439635</v>
      </c>
      <c r="Y257" s="17" t="n">
        <v>72.7185042956793</v>
      </c>
      <c r="AA257" s="7" t="n">
        <v>-221119</v>
      </c>
      <c r="AB257" s="7" t="n">
        <v>-193648</v>
      </c>
      <c r="AC257" s="19" t="n">
        <v>0</v>
      </c>
      <c r="AD257" s="17" t="n">
        <v>-9.78149570432073</v>
      </c>
    </row>
    <row r="258" customFormat="false" ht="14.5" hidden="false" customHeight="false" outlineLevel="0" collapsed="false">
      <c r="A258" s="0" t="n">
        <v>231</v>
      </c>
      <c r="B258" s="0" t="s">
        <v>249</v>
      </c>
      <c r="C258" s="7" t="n">
        <v>3412515200</v>
      </c>
      <c r="D258" s="7" t="n">
        <v>12782874.6116726</v>
      </c>
      <c r="E258" s="7" t="n">
        <v>957432000</v>
      </c>
      <c r="F258" s="7" t="n">
        <v>13142274.041375</v>
      </c>
      <c r="G258" s="7" t="n">
        <v>25925149</v>
      </c>
      <c r="H258" s="7" t="n">
        <v>33089290.70774</v>
      </c>
      <c r="I258" s="17" t="n">
        <v>0.78349062326488</v>
      </c>
      <c r="J258" s="7" t="n">
        <v>27298665</v>
      </c>
      <c r="K258" s="7" t="n">
        <v>25925149</v>
      </c>
      <c r="L258" s="17" t="n">
        <v>78.35</v>
      </c>
      <c r="N258" s="7" t="n">
        <v>23884371</v>
      </c>
      <c r="O258" s="18" t="n">
        <v>0.0476</v>
      </c>
      <c r="P258" s="7" t="n">
        <v>25021267</v>
      </c>
      <c r="Q258" s="17" t="n">
        <v>75.617417190956</v>
      </c>
      <c r="R258" s="17" t="n">
        <v>2.73258280904396</v>
      </c>
      <c r="S258" s="17" t="n">
        <v>0.01</v>
      </c>
      <c r="T258" s="7" t="n">
        <v>238844</v>
      </c>
      <c r="U258" s="7" t="n">
        <v>0</v>
      </c>
      <c r="V258" s="7" t="n">
        <v>0</v>
      </c>
      <c r="W258" s="7" t="n">
        <v>0</v>
      </c>
      <c r="X258" s="7" t="n">
        <v>25260111</v>
      </c>
      <c r="Y258" s="17" t="n">
        <v>76.3392338116554</v>
      </c>
      <c r="AA258" s="7" t="n">
        <v>-903882</v>
      </c>
      <c r="AB258" s="7" t="n">
        <v>-665038</v>
      </c>
      <c r="AC258" s="19" t="n">
        <v>0</v>
      </c>
      <c r="AD258" s="17" t="n">
        <v>-2.01076618834459</v>
      </c>
    </row>
    <row r="259" customFormat="false" ht="14.5" hidden="false" customHeight="false" outlineLevel="0" collapsed="false">
      <c r="A259" s="0" t="n">
        <v>232</v>
      </c>
      <c r="B259" s="0" t="s">
        <v>250</v>
      </c>
      <c r="C259" s="7" t="n">
        <v>1671752500</v>
      </c>
      <c r="D259" s="7" t="n">
        <v>6262185.31986326</v>
      </c>
      <c r="E259" s="7" t="n">
        <v>574168000</v>
      </c>
      <c r="F259" s="7" t="n">
        <v>7881367.24256994</v>
      </c>
      <c r="G259" s="7" t="n">
        <v>14143553</v>
      </c>
      <c r="H259" s="7" t="n">
        <v>22801370.7684857</v>
      </c>
      <c r="I259" s="17" t="n">
        <v>0.620293978972007</v>
      </c>
      <c r="J259" s="7" t="n">
        <v>18811131</v>
      </c>
      <c r="K259" s="7" t="n">
        <v>14143553</v>
      </c>
      <c r="L259" s="17" t="n">
        <v>62.03</v>
      </c>
      <c r="N259" s="7" t="n">
        <v>12638892</v>
      </c>
      <c r="O259" s="18" t="n">
        <v>0.038</v>
      </c>
      <c r="P259" s="7" t="n">
        <v>13119170</v>
      </c>
      <c r="Q259" s="17" t="n">
        <v>57.536760106249</v>
      </c>
      <c r="R259" s="17" t="n">
        <v>4.49323989375097</v>
      </c>
      <c r="S259" s="17" t="n">
        <v>0.01</v>
      </c>
      <c r="T259" s="7" t="n">
        <v>126389</v>
      </c>
      <c r="U259" s="7" t="n">
        <v>0</v>
      </c>
      <c r="V259" s="7" t="n">
        <v>0</v>
      </c>
      <c r="W259" s="7" t="n">
        <v>0</v>
      </c>
      <c r="X259" s="7" t="n">
        <v>13245559</v>
      </c>
      <c r="Y259" s="17" t="n">
        <v>58.0910644999773</v>
      </c>
      <c r="AA259" s="7" t="n">
        <v>-1024383</v>
      </c>
      <c r="AB259" s="7" t="n">
        <v>-897994</v>
      </c>
      <c r="AC259" s="19" t="n">
        <v>0</v>
      </c>
      <c r="AD259" s="17" t="n">
        <v>-3.93893550002266</v>
      </c>
    </row>
    <row r="260" customFormat="false" ht="14.5" hidden="false" customHeight="false" outlineLevel="0" collapsed="false">
      <c r="A260" s="0" t="n">
        <v>233</v>
      </c>
      <c r="B260" s="0" t="s">
        <v>251</v>
      </c>
      <c r="C260" s="7" t="n">
        <v>114245700</v>
      </c>
      <c r="D260" s="7" t="n">
        <v>427950.755508069</v>
      </c>
      <c r="E260" s="7" t="n">
        <v>21151000</v>
      </c>
      <c r="F260" s="7" t="n">
        <v>290331.050402664</v>
      </c>
      <c r="G260" s="7" t="n">
        <v>718282</v>
      </c>
      <c r="H260" s="7" t="n">
        <v>1482291.44733715</v>
      </c>
      <c r="I260" s="17" t="n">
        <v>0.484575419557573</v>
      </c>
      <c r="J260" s="7" t="n">
        <v>1222890</v>
      </c>
      <c r="K260" s="7" t="n">
        <v>718282</v>
      </c>
      <c r="L260" s="17" t="n">
        <v>48.46</v>
      </c>
      <c r="N260" s="7" t="n">
        <v>634874</v>
      </c>
      <c r="O260" s="18" t="n">
        <v>0.0384</v>
      </c>
      <c r="P260" s="7" t="n">
        <v>659253</v>
      </c>
      <c r="Q260" s="17" t="n">
        <v>44.4752616757191</v>
      </c>
      <c r="R260" s="17" t="n">
        <v>3.9847383242809</v>
      </c>
      <c r="S260" s="17" t="n">
        <v>0.01</v>
      </c>
      <c r="T260" s="7" t="n">
        <v>6349</v>
      </c>
      <c r="U260" s="7" t="n">
        <v>0</v>
      </c>
      <c r="V260" s="7" t="n">
        <v>0</v>
      </c>
      <c r="W260" s="7" t="n">
        <v>0</v>
      </c>
      <c r="X260" s="7" t="n">
        <v>665602</v>
      </c>
      <c r="Y260" s="17" t="n">
        <v>44.9035849998134</v>
      </c>
      <c r="AA260" s="7" t="n">
        <v>-59029</v>
      </c>
      <c r="AB260" s="7" t="n">
        <v>-52680</v>
      </c>
      <c r="AC260" s="19" t="n">
        <v>0</v>
      </c>
      <c r="AD260" s="17" t="n">
        <v>-3.5564150001866</v>
      </c>
    </row>
    <row r="261" customFormat="false" ht="14.5" hidden="false" customHeight="false" outlineLevel="0" collapsed="false">
      <c r="A261" s="0" t="n">
        <v>234</v>
      </c>
      <c r="B261" s="0" t="s">
        <v>252</v>
      </c>
      <c r="C261" s="7" t="n">
        <v>190689500</v>
      </c>
      <c r="D261" s="7" t="n">
        <v>714300.105758517</v>
      </c>
      <c r="E261" s="7" t="n">
        <v>55544000</v>
      </c>
      <c r="F261" s="7" t="n">
        <v>762429.571347244</v>
      </c>
      <c r="G261" s="7" t="n">
        <v>1476730</v>
      </c>
      <c r="H261" s="7" t="n">
        <v>2376891.88125395</v>
      </c>
      <c r="I261" s="17" t="n">
        <v>0.621286147530167</v>
      </c>
      <c r="J261" s="7" t="n">
        <v>1960936</v>
      </c>
      <c r="K261" s="7" t="n">
        <v>1476730</v>
      </c>
      <c r="L261" s="17" t="n">
        <v>62.13</v>
      </c>
      <c r="N261" s="7" t="n">
        <v>1256560</v>
      </c>
      <c r="O261" s="18" t="n">
        <v>0.0268</v>
      </c>
      <c r="P261" s="7" t="n">
        <v>1290236</v>
      </c>
      <c r="Q261" s="17" t="n">
        <v>54.2824858873818</v>
      </c>
      <c r="R261" s="17" t="n">
        <v>7.84751411261823</v>
      </c>
      <c r="S261" s="17" t="n">
        <v>0.02</v>
      </c>
      <c r="T261" s="7" t="n">
        <v>25131</v>
      </c>
      <c r="U261" s="7" t="n">
        <v>0</v>
      </c>
      <c r="V261" s="7" t="n">
        <v>0</v>
      </c>
      <c r="W261" s="7" t="n">
        <v>0</v>
      </c>
      <c r="X261" s="7" t="n">
        <v>1315367</v>
      </c>
      <c r="Y261" s="17" t="n">
        <v>55.3397910260043</v>
      </c>
      <c r="AA261" s="7" t="n">
        <v>-186494</v>
      </c>
      <c r="AB261" s="7" t="n">
        <v>-161363</v>
      </c>
      <c r="AC261" s="19" t="n">
        <v>0</v>
      </c>
      <c r="AD261" s="17" t="n">
        <v>-6.79020897399569</v>
      </c>
    </row>
    <row r="262" customFormat="false" ht="14.5" hidden="false" customHeight="false" outlineLevel="0" collapsed="false">
      <c r="A262" s="0" t="n">
        <v>235</v>
      </c>
      <c r="B262" s="0" t="s">
        <v>253</v>
      </c>
      <c r="C262" s="7" t="n">
        <v>265707500</v>
      </c>
      <c r="D262" s="7" t="n">
        <v>995308.579396512</v>
      </c>
      <c r="E262" s="7" t="n">
        <v>63687000</v>
      </c>
      <c r="F262" s="7" t="n">
        <v>874205.172662969</v>
      </c>
      <c r="G262" s="7" t="n">
        <v>1869514</v>
      </c>
      <c r="H262" s="7" t="n">
        <v>3465236.94378099</v>
      </c>
      <c r="I262" s="17" t="n">
        <v>0.539505387461366</v>
      </c>
      <c r="J262" s="7" t="n">
        <v>2858820</v>
      </c>
      <c r="K262" s="7" t="n">
        <v>1869514</v>
      </c>
      <c r="L262" s="17" t="n">
        <v>53.95</v>
      </c>
      <c r="N262" s="7" t="n">
        <v>1678064</v>
      </c>
      <c r="O262" s="18" t="n">
        <v>0.0302</v>
      </c>
      <c r="P262" s="7" t="n">
        <v>1728742</v>
      </c>
      <c r="Q262" s="17" t="n">
        <v>49.8881325590895</v>
      </c>
      <c r="R262" s="17" t="n">
        <v>4.06186744091051</v>
      </c>
      <c r="S262" s="17" t="n">
        <v>0.01</v>
      </c>
      <c r="T262" s="7" t="n">
        <v>16781</v>
      </c>
      <c r="U262" s="7" t="n">
        <v>0</v>
      </c>
      <c r="V262" s="7" t="n">
        <v>0</v>
      </c>
      <c r="W262" s="7" t="n">
        <v>0</v>
      </c>
      <c r="X262" s="7" t="n">
        <v>1745523</v>
      </c>
      <c r="Y262" s="17" t="n">
        <v>50.3723995882205</v>
      </c>
      <c r="AA262" s="7" t="n">
        <v>-140772</v>
      </c>
      <c r="AB262" s="7" t="n">
        <v>-123991</v>
      </c>
      <c r="AC262" s="19" t="n">
        <v>0</v>
      </c>
      <c r="AD262" s="17" t="n">
        <v>-3.57760041177946</v>
      </c>
    </row>
    <row r="263" customFormat="false" ht="14.5" hidden="false" customHeight="false" outlineLevel="0" collapsed="false">
      <c r="A263" s="0" t="n">
        <v>236</v>
      </c>
      <c r="B263" s="0" t="s">
        <v>254</v>
      </c>
      <c r="C263" s="7" t="n">
        <v>4240409000</v>
      </c>
      <c r="D263" s="7" t="n">
        <v>15884065.9667122</v>
      </c>
      <c r="E263" s="7" t="n">
        <v>1364118000</v>
      </c>
      <c r="F263" s="7" t="n">
        <v>18724684.970601</v>
      </c>
      <c r="G263" s="7" t="n">
        <v>34608751</v>
      </c>
      <c r="H263" s="7" t="n">
        <v>97815674.27</v>
      </c>
      <c r="I263" s="17" t="n">
        <v>0.353816004012503</v>
      </c>
      <c r="J263" s="7" t="n">
        <v>80697931</v>
      </c>
      <c r="K263" s="7" t="n">
        <v>34608751</v>
      </c>
      <c r="L263" s="17" t="n">
        <v>35.38</v>
      </c>
      <c r="N263" s="7" t="n">
        <v>32068500</v>
      </c>
      <c r="O263" s="18" t="n">
        <v>0.0457</v>
      </c>
      <c r="P263" s="7" t="n">
        <v>33534030</v>
      </c>
      <c r="Q263" s="17" t="n">
        <v>34.2828797636626</v>
      </c>
      <c r="R263" s="17" t="n">
        <v>1.09712023633736</v>
      </c>
      <c r="S263" s="17" t="n">
        <v>0</v>
      </c>
      <c r="T263" s="7" t="n">
        <v>0</v>
      </c>
      <c r="U263" s="7" t="n">
        <v>0</v>
      </c>
      <c r="V263" s="7" t="n">
        <v>0</v>
      </c>
      <c r="W263" s="7" t="n">
        <v>0</v>
      </c>
      <c r="X263" s="7" t="n">
        <v>33534030</v>
      </c>
      <c r="Y263" s="17" t="n">
        <v>34.2828797636626</v>
      </c>
      <c r="AA263" s="7" t="n">
        <v>-1074721</v>
      </c>
      <c r="AB263" s="7" t="n">
        <v>-1074721</v>
      </c>
      <c r="AC263" s="19" t="n">
        <v>0</v>
      </c>
      <c r="AD263" s="17" t="n">
        <v>-1.09712023633736</v>
      </c>
    </row>
    <row r="264" customFormat="false" ht="14.5" hidden="false" customHeight="false" outlineLevel="0" collapsed="false">
      <c r="A264" s="0" t="n">
        <v>237</v>
      </c>
      <c r="B264" s="0" t="s">
        <v>255</v>
      </c>
      <c r="C264" s="7" t="n">
        <v>120158000</v>
      </c>
      <c r="D264" s="7" t="n">
        <v>450097.525599112</v>
      </c>
      <c r="E264" s="7" t="n">
        <v>20269000</v>
      </c>
      <c r="F264" s="7" t="n">
        <v>278224.200303134</v>
      </c>
      <c r="G264" s="7" t="n">
        <v>728322</v>
      </c>
      <c r="H264" s="7" t="n">
        <v>1010268.77212217</v>
      </c>
      <c r="I264" s="17" t="n">
        <v>0.720919046592018</v>
      </c>
      <c r="J264" s="7" t="n">
        <v>833472</v>
      </c>
      <c r="K264" s="7" t="n">
        <v>728322</v>
      </c>
      <c r="L264" s="17" t="n">
        <v>72.09</v>
      </c>
      <c r="N264" s="7" t="n">
        <v>649865</v>
      </c>
      <c r="O264" s="18" t="n">
        <v>0.051</v>
      </c>
      <c r="P264" s="7" t="n">
        <v>683008</v>
      </c>
      <c r="Q264" s="17" t="n">
        <v>67.6065636043839</v>
      </c>
      <c r="R264" s="17" t="n">
        <v>4.48343639561611</v>
      </c>
      <c r="S264" s="17" t="n">
        <v>0.01</v>
      </c>
      <c r="T264" s="7" t="n">
        <v>6499</v>
      </c>
      <c r="U264" s="7" t="n">
        <v>0</v>
      </c>
      <c r="V264" s="7" t="n">
        <v>0</v>
      </c>
      <c r="W264" s="7" t="n">
        <v>0</v>
      </c>
      <c r="X264" s="7" t="n">
        <v>689507</v>
      </c>
      <c r="Y264" s="17" t="n">
        <v>68.2498577632589</v>
      </c>
      <c r="AA264" s="7" t="n">
        <v>-45314</v>
      </c>
      <c r="AB264" s="7" t="n">
        <v>-38815</v>
      </c>
      <c r="AC264" s="19" t="n">
        <v>0</v>
      </c>
      <c r="AD264" s="17" t="n">
        <v>-3.84014223674112</v>
      </c>
    </row>
    <row r="265" customFormat="false" ht="14.5" hidden="false" customHeight="false" outlineLevel="0" collapsed="false">
      <c r="A265" s="0" t="n">
        <v>238</v>
      </c>
      <c r="B265" s="0" t="s">
        <v>256</v>
      </c>
      <c r="C265" s="7" t="n">
        <v>1865402800</v>
      </c>
      <c r="D265" s="7" t="n">
        <v>6987576.22901227</v>
      </c>
      <c r="E265" s="7" t="n">
        <v>498055000</v>
      </c>
      <c r="F265" s="7" t="n">
        <v>6836595.49469523</v>
      </c>
      <c r="G265" s="7" t="n">
        <v>13824172</v>
      </c>
      <c r="H265" s="7" t="n">
        <v>17742697.3652483</v>
      </c>
      <c r="I265" s="17" t="n">
        <v>0.779147145184173</v>
      </c>
      <c r="J265" s="7" t="n">
        <v>14637725</v>
      </c>
      <c r="K265" s="7" t="n">
        <v>13824172</v>
      </c>
      <c r="L265" s="17" t="n">
        <v>77.91</v>
      </c>
      <c r="N265" s="7" t="n">
        <v>12559428</v>
      </c>
      <c r="O265" s="18" t="n">
        <v>0.0663</v>
      </c>
      <c r="P265" s="7" t="n">
        <v>13392118</v>
      </c>
      <c r="Q265" s="17" t="n">
        <v>75.4796056333036</v>
      </c>
      <c r="R265" s="17" t="n">
        <v>2.43039436669638</v>
      </c>
      <c r="S265" s="17" t="n">
        <v>0</v>
      </c>
      <c r="T265" s="7" t="n">
        <v>0</v>
      </c>
      <c r="U265" s="7" t="n">
        <v>0</v>
      </c>
      <c r="V265" s="7" t="n">
        <v>0</v>
      </c>
      <c r="W265" s="7" t="n">
        <v>0</v>
      </c>
      <c r="X265" s="7" t="n">
        <v>13392118</v>
      </c>
      <c r="Y265" s="17" t="n">
        <v>75.4796056333036</v>
      </c>
      <c r="AA265" s="7" t="n">
        <v>-432054</v>
      </c>
      <c r="AB265" s="7" t="n">
        <v>-432054</v>
      </c>
      <c r="AC265" s="19" t="n">
        <v>0</v>
      </c>
      <c r="AD265" s="17" t="n">
        <v>-2.43039436669638</v>
      </c>
    </row>
    <row r="266" customFormat="false" ht="14.5" hidden="false" customHeight="false" outlineLevel="0" collapsed="false">
      <c r="A266" s="0" t="n">
        <v>239</v>
      </c>
      <c r="B266" s="0" t="s">
        <v>257</v>
      </c>
      <c r="C266" s="7" t="n">
        <v>13647134600</v>
      </c>
      <c r="D266" s="7" t="n">
        <v>51120537.2507701</v>
      </c>
      <c r="E266" s="7" t="n">
        <v>3121175000</v>
      </c>
      <c r="F266" s="7" t="n">
        <v>42843081.4732417</v>
      </c>
      <c r="G266" s="7" t="n">
        <v>93963619</v>
      </c>
      <c r="H266" s="7" t="n">
        <v>112170810.485</v>
      </c>
      <c r="I266" s="17" t="n">
        <v>0.837683338416862</v>
      </c>
      <c r="J266" s="7" t="n">
        <v>92540919</v>
      </c>
      <c r="K266" s="7" t="n">
        <v>92540919</v>
      </c>
      <c r="L266" s="17" t="n">
        <v>82.5</v>
      </c>
      <c r="N266" s="7" t="n">
        <v>83683584</v>
      </c>
      <c r="O266" s="18" t="n">
        <v>0.0476</v>
      </c>
      <c r="P266" s="7" t="n">
        <v>87666923</v>
      </c>
      <c r="Q266" s="17" t="n">
        <v>78.1548449377775</v>
      </c>
      <c r="R266" s="17" t="n">
        <v>4.34515506222252</v>
      </c>
      <c r="S266" s="17" t="n">
        <v>0.01</v>
      </c>
      <c r="T266" s="7" t="n">
        <v>836836</v>
      </c>
      <c r="U266" s="7" t="n">
        <v>0</v>
      </c>
      <c r="V266" s="7" t="n">
        <v>0</v>
      </c>
      <c r="W266" s="7" t="n">
        <v>0</v>
      </c>
      <c r="X266" s="7" t="n">
        <v>88503759</v>
      </c>
      <c r="Y266" s="17" t="n">
        <v>78.9008821611707</v>
      </c>
      <c r="AA266" s="7" t="n">
        <v>-4873996</v>
      </c>
      <c r="AB266" s="7" t="n">
        <v>-4037160</v>
      </c>
      <c r="AC266" s="19" t="n">
        <v>0</v>
      </c>
      <c r="AD266" s="17" t="n">
        <v>-3.59911783882926</v>
      </c>
    </row>
    <row r="267" customFormat="false" ht="14.5" hidden="false" customHeight="false" outlineLevel="0" collapsed="false">
      <c r="A267" s="0" t="n">
        <v>240</v>
      </c>
      <c r="B267" s="0" t="s">
        <v>258</v>
      </c>
      <c r="C267" s="7" t="n">
        <v>654578500</v>
      </c>
      <c r="D267" s="7" t="n">
        <v>2451972.9286471</v>
      </c>
      <c r="E267" s="7" t="n">
        <v>154653000</v>
      </c>
      <c r="F267" s="7" t="n">
        <v>2122857.92340424</v>
      </c>
      <c r="G267" s="7" t="n">
        <v>4574831</v>
      </c>
      <c r="H267" s="7" t="n">
        <v>6386487.23966941</v>
      </c>
      <c r="I267" s="17" t="n">
        <v>0.716329780099399</v>
      </c>
      <c r="J267" s="7" t="n">
        <v>5268852</v>
      </c>
      <c r="K267" s="7" t="n">
        <v>4574831</v>
      </c>
      <c r="L267" s="17" t="n">
        <v>71.63</v>
      </c>
      <c r="N267" s="7" t="n">
        <v>4135286</v>
      </c>
      <c r="O267" s="18" t="n">
        <v>0.0382</v>
      </c>
      <c r="P267" s="7" t="n">
        <v>4293254</v>
      </c>
      <c r="Q267" s="17" t="n">
        <v>67.2240284664256</v>
      </c>
      <c r="R267" s="17" t="n">
        <v>4.40597153357439</v>
      </c>
      <c r="S267" s="17" t="n">
        <v>0.01</v>
      </c>
      <c r="T267" s="7" t="n">
        <v>41353</v>
      </c>
      <c r="U267" s="7" t="n">
        <v>0</v>
      </c>
      <c r="V267" s="7" t="n">
        <v>0</v>
      </c>
      <c r="W267" s="7" t="n">
        <v>0</v>
      </c>
      <c r="X267" s="7" t="n">
        <v>4334607</v>
      </c>
      <c r="Y267" s="17" t="n">
        <v>67.8715362190934</v>
      </c>
      <c r="AA267" s="7" t="n">
        <v>-281577</v>
      </c>
      <c r="AB267" s="7" t="n">
        <v>-240224</v>
      </c>
      <c r="AC267" s="19" t="n">
        <v>0</v>
      </c>
      <c r="AD267" s="17" t="n">
        <v>-3.75846378090657</v>
      </c>
    </row>
    <row r="268" customFormat="false" ht="14.5" hidden="false" customHeight="false" outlineLevel="0" collapsed="false">
      <c r="A268" s="0" t="n">
        <v>241</v>
      </c>
      <c r="B268" s="0" t="s">
        <v>259</v>
      </c>
      <c r="C268" s="7" t="n">
        <v>639721900</v>
      </c>
      <c r="D268" s="7" t="n">
        <v>2396321.87837317</v>
      </c>
      <c r="E268" s="7" t="n">
        <v>254259000</v>
      </c>
      <c r="F268" s="7" t="n">
        <v>3490108.38940622</v>
      </c>
      <c r="G268" s="7" t="n">
        <v>5886430</v>
      </c>
      <c r="H268" s="7" t="n">
        <v>5878392.67984233</v>
      </c>
      <c r="I268" s="17" t="n">
        <v>1.0013672649303</v>
      </c>
      <c r="J268" s="7" t="n">
        <v>4849674</v>
      </c>
      <c r="K268" s="7" t="n">
        <v>4849674</v>
      </c>
      <c r="L268" s="17" t="n">
        <v>82.5</v>
      </c>
      <c r="N268" s="7" t="n">
        <v>4424289</v>
      </c>
      <c r="O268" s="18" t="n">
        <v>0.0346</v>
      </c>
      <c r="P268" s="7" t="n">
        <v>4577369</v>
      </c>
      <c r="Q268" s="17" t="n">
        <v>77.8676969930287</v>
      </c>
      <c r="R268" s="17" t="n">
        <v>4.63230300697134</v>
      </c>
      <c r="S268" s="17" t="n">
        <v>0.01</v>
      </c>
      <c r="T268" s="7" t="n">
        <v>44243</v>
      </c>
      <c r="U268" s="7" t="n">
        <v>0</v>
      </c>
      <c r="V268" s="7" t="n">
        <v>0</v>
      </c>
      <c r="W268" s="7" t="n">
        <v>0</v>
      </c>
      <c r="X268" s="7" t="n">
        <v>4621612</v>
      </c>
      <c r="Y268" s="17" t="n">
        <v>78.6203347021717</v>
      </c>
      <c r="AA268" s="7" t="n">
        <v>-272305</v>
      </c>
      <c r="AB268" s="7" t="n">
        <v>-228062</v>
      </c>
      <c r="AC268" s="19" t="n">
        <v>0</v>
      </c>
      <c r="AD268" s="17" t="n">
        <v>-3.87966529782827</v>
      </c>
    </row>
    <row r="269" customFormat="false" ht="14.5" hidden="false" customHeight="false" outlineLevel="0" collapsed="false">
      <c r="A269" s="0" t="n">
        <v>242</v>
      </c>
      <c r="B269" s="0" t="s">
        <v>260</v>
      </c>
      <c r="C269" s="7" t="n">
        <v>4042523100</v>
      </c>
      <c r="D269" s="7" t="n">
        <v>15142809.0055365</v>
      </c>
      <c r="E269" s="7" t="n">
        <v>386943000</v>
      </c>
      <c r="F269" s="7" t="n">
        <v>5311406.91390279</v>
      </c>
      <c r="G269" s="7" t="n">
        <v>20454216</v>
      </c>
      <c r="H269" s="7" t="n">
        <v>1711862.24091531</v>
      </c>
      <c r="I269" s="17" t="n">
        <v>11.9485175332003</v>
      </c>
      <c r="J269" s="7" t="n">
        <v>1412286</v>
      </c>
      <c r="K269" s="7" t="n">
        <v>1412286</v>
      </c>
      <c r="L269" s="17" t="n">
        <v>82.5</v>
      </c>
      <c r="N269" s="7" t="n">
        <v>1571417</v>
      </c>
      <c r="O269" s="18" t="n">
        <v>0.045</v>
      </c>
      <c r="P269" s="7" t="n">
        <v>1642131</v>
      </c>
      <c r="Q269" s="17" t="n">
        <v>95.9265857235089</v>
      </c>
      <c r="R269" s="17" t="n">
        <v>0</v>
      </c>
      <c r="S269" s="17" t="n">
        <v>0</v>
      </c>
      <c r="T269" s="7" t="n">
        <v>0</v>
      </c>
      <c r="U269" s="7" t="n">
        <v>229845</v>
      </c>
      <c r="V269" s="7" t="n">
        <v>229845</v>
      </c>
      <c r="W269" s="7" t="n">
        <v>0</v>
      </c>
      <c r="X269" s="7" t="n">
        <v>1412286</v>
      </c>
      <c r="Y269" s="17" t="n">
        <v>82.49997962715</v>
      </c>
      <c r="AA269" s="7" t="n">
        <v>0</v>
      </c>
      <c r="AB269" s="7" t="n">
        <v>0</v>
      </c>
      <c r="AC269" s="19" t="n">
        <v>0</v>
      </c>
      <c r="AD269" s="17" t="n">
        <v>-2.03728500309808E-005</v>
      </c>
    </row>
    <row r="270" customFormat="false" ht="14.5" hidden="false" customHeight="false" outlineLevel="0" collapsed="false">
      <c r="A270" s="0" t="n">
        <v>243</v>
      </c>
      <c r="B270" s="0" t="s">
        <v>261</v>
      </c>
      <c r="C270" s="7" t="n">
        <v>20526193400</v>
      </c>
      <c r="D270" s="7" t="n">
        <v>76888670.4115317</v>
      </c>
      <c r="E270" s="7" t="n">
        <v>4374250000</v>
      </c>
      <c r="F270" s="7" t="n">
        <v>60043524.9975818</v>
      </c>
      <c r="G270" s="7" t="n">
        <v>136932195</v>
      </c>
      <c r="H270" s="7" t="n">
        <v>168339599.26749</v>
      </c>
      <c r="I270" s="17" t="n">
        <v>0.813428305614629</v>
      </c>
      <c r="J270" s="7" t="n">
        <v>138880169</v>
      </c>
      <c r="K270" s="7" t="n">
        <v>136932195</v>
      </c>
      <c r="L270" s="17" t="n">
        <v>81.34</v>
      </c>
      <c r="N270" s="7" t="n">
        <v>119210415</v>
      </c>
      <c r="O270" s="18" t="n">
        <v>0.0523</v>
      </c>
      <c r="P270" s="7" t="n">
        <v>125445120</v>
      </c>
      <c r="Q270" s="17" t="n">
        <v>74.5190796139825</v>
      </c>
      <c r="R270" s="17" t="n">
        <v>6.82092038601749</v>
      </c>
      <c r="S270" s="17" t="n">
        <v>0.01</v>
      </c>
      <c r="T270" s="7" t="n">
        <v>1192104</v>
      </c>
      <c r="U270" s="7" t="n">
        <v>0</v>
      </c>
      <c r="V270" s="7" t="n">
        <v>0</v>
      </c>
      <c r="W270" s="7" t="n">
        <v>0</v>
      </c>
      <c r="X270" s="7" t="n">
        <v>126637224</v>
      </c>
      <c r="Y270" s="17" t="n">
        <v>75.227233848154</v>
      </c>
      <c r="AA270" s="7" t="n">
        <v>-11487075</v>
      </c>
      <c r="AB270" s="7" t="n">
        <v>-10294971</v>
      </c>
      <c r="AC270" s="19" t="n">
        <v>0</v>
      </c>
      <c r="AD270" s="17" t="n">
        <v>-6.11276615184603</v>
      </c>
    </row>
    <row r="271" customFormat="false" ht="14.5" hidden="false" customHeight="false" outlineLevel="0" collapsed="false">
      <c r="A271" s="0" t="n">
        <v>244</v>
      </c>
      <c r="B271" s="0" t="s">
        <v>262</v>
      </c>
      <c r="C271" s="7" t="n">
        <v>4869345300</v>
      </c>
      <c r="D271" s="7" t="n">
        <v>18239986.2748853</v>
      </c>
      <c r="E271" s="7" t="n">
        <v>1160321000</v>
      </c>
      <c r="F271" s="7" t="n">
        <v>15927247.6353018</v>
      </c>
      <c r="G271" s="7" t="n">
        <v>34167234</v>
      </c>
      <c r="H271" s="7" t="n">
        <v>60191203.3879145</v>
      </c>
      <c r="I271" s="17" t="n">
        <v>0.567644972634992</v>
      </c>
      <c r="J271" s="7" t="n">
        <v>49657743</v>
      </c>
      <c r="K271" s="7" t="n">
        <v>34167234</v>
      </c>
      <c r="L271" s="17" t="n">
        <v>56.76</v>
      </c>
      <c r="N271" s="7" t="n">
        <v>29524145</v>
      </c>
      <c r="O271" s="18" t="n">
        <v>0.034</v>
      </c>
      <c r="P271" s="7" t="n">
        <v>30527966</v>
      </c>
      <c r="Q271" s="17" t="n">
        <v>50.7183180958458</v>
      </c>
      <c r="R271" s="17" t="n">
        <v>6.04168190415419</v>
      </c>
      <c r="S271" s="17" t="n">
        <v>0.01</v>
      </c>
      <c r="T271" s="7" t="n">
        <v>295241</v>
      </c>
      <c r="U271" s="7" t="n">
        <v>0</v>
      </c>
      <c r="V271" s="7" t="n">
        <v>0</v>
      </c>
      <c r="W271" s="7" t="n">
        <v>0</v>
      </c>
      <c r="X271" s="7" t="n">
        <v>30823207</v>
      </c>
      <c r="Y271" s="17" t="n">
        <v>51.2088233248196</v>
      </c>
      <c r="AA271" s="7" t="n">
        <v>-3639268</v>
      </c>
      <c r="AB271" s="7" t="n">
        <v>-3344027</v>
      </c>
      <c r="AC271" s="19" t="n">
        <v>0</v>
      </c>
      <c r="AD271" s="17" t="n">
        <v>-5.55117667518035</v>
      </c>
    </row>
    <row r="272" customFormat="false" ht="14.5" hidden="false" customHeight="false" outlineLevel="0" collapsed="false">
      <c r="A272" s="0" t="n">
        <v>245</v>
      </c>
      <c r="B272" s="0" t="s">
        <v>263</v>
      </c>
      <c r="C272" s="7" t="n">
        <v>2735332900</v>
      </c>
      <c r="D272" s="7" t="n">
        <v>10246230.5462794</v>
      </c>
      <c r="E272" s="7" t="n">
        <v>753244000</v>
      </c>
      <c r="F272" s="7" t="n">
        <v>10339469.6103969</v>
      </c>
      <c r="G272" s="7" t="n">
        <v>20585700</v>
      </c>
      <c r="H272" s="7" t="n">
        <v>33423479.0299863</v>
      </c>
      <c r="I272" s="17" t="n">
        <v>0.615905363458163</v>
      </c>
      <c r="J272" s="7" t="n">
        <v>27574370</v>
      </c>
      <c r="K272" s="7" t="n">
        <v>20585700</v>
      </c>
      <c r="L272" s="17" t="n">
        <v>61.59</v>
      </c>
      <c r="N272" s="7" t="n">
        <v>18916571</v>
      </c>
      <c r="O272" s="18" t="n">
        <v>0.0411</v>
      </c>
      <c r="P272" s="7" t="n">
        <v>19694042</v>
      </c>
      <c r="Q272" s="17" t="n">
        <v>58.9227769566754</v>
      </c>
      <c r="R272" s="17" t="n">
        <v>2.66722304332457</v>
      </c>
      <c r="S272" s="17" t="n">
        <v>0.01</v>
      </c>
      <c r="T272" s="7" t="n">
        <v>189166</v>
      </c>
      <c r="U272" s="7" t="n">
        <v>0</v>
      </c>
      <c r="V272" s="7" t="n">
        <v>0</v>
      </c>
      <c r="W272" s="7" t="n">
        <v>0</v>
      </c>
      <c r="X272" s="7" t="n">
        <v>19883208</v>
      </c>
      <c r="Y272" s="17" t="n">
        <v>59.4887443708704</v>
      </c>
      <c r="AA272" s="7" t="n">
        <v>-891658</v>
      </c>
      <c r="AB272" s="7" t="n">
        <v>-702492</v>
      </c>
      <c r="AC272" s="19" t="n">
        <v>0</v>
      </c>
      <c r="AD272" s="17" t="n">
        <v>-2.10125562912963</v>
      </c>
    </row>
    <row r="273" customFormat="false" ht="14.5" hidden="false" customHeight="false" outlineLevel="0" collapsed="false">
      <c r="A273" s="0" t="n">
        <v>246</v>
      </c>
      <c r="B273" s="0" t="s">
        <v>264</v>
      </c>
      <c r="C273" s="7" t="n">
        <v>6543953300</v>
      </c>
      <c r="D273" s="7" t="n">
        <v>24512867.956908</v>
      </c>
      <c r="E273" s="7" t="n">
        <v>2120815000</v>
      </c>
      <c r="F273" s="7" t="n">
        <v>29111552.4873399</v>
      </c>
      <c r="G273" s="7" t="n">
        <v>53624420</v>
      </c>
      <c r="H273" s="7" t="n">
        <v>47895950.0586486</v>
      </c>
      <c r="I273" s="17" t="n">
        <v>1.1196023867224</v>
      </c>
      <c r="J273" s="7" t="n">
        <v>39514159</v>
      </c>
      <c r="K273" s="7" t="n">
        <v>39514159</v>
      </c>
      <c r="L273" s="17" t="n">
        <v>82.5</v>
      </c>
      <c r="N273" s="7" t="n">
        <v>37861804</v>
      </c>
      <c r="O273" s="18" t="n">
        <v>0.0489</v>
      </c>
      <c r="P273" s="7" t="n">
        <v>39713246</v>
      </c>
      <c r="Q273" s="17" t="n">
        <v>82.9156660456075</v>
      </c>
      <c r="R273" s="17" t="n">
        <v>0</v>
      </c>
      <c r="S273" s="17" t="n">
        <v>0</v>
      </c>
      <c r="T273" s="7" t="n">
        <v>0</v>
      </c>
      <c r="U273" s="7" t="n">
        <v>199087</v>
      </c>
      <c r="V273" s="7" t="n">
        <v>199087</v>
      </c>
      <c r="W273" s="7" t="n">
        <v>0</v>
      </c>
      <c r="X273" s="7" t="n">
        <v>39514159</v>
      </c>
      <c r="Y273" s="17" t="n">
        <v>82.5000004209435</v>
      </c>
      <c r="AA273" s="7" t="n">
        <v>0</v>
      </c>
      <c r="AB273" s="7" t="n">
        <v>0</v>
      </c>
      <c r="AC273" s="19" t="n">
        <v>0</v>
      </c>
      <c r="AD273" s="17" t="n">
        <v>4.20943536028062E-007</v>
      </c>
    </row>
    <row r="274" customFormat="false" ht="14.5" hidden="false" customHeight="false" outlineLevel="0" collapsed="false">
      <c r="A274" s="0" t="n">
        <v>247</v>
      </c>
      <c r="B274" s="0" t="s">
        <v>265</v>
      </c>
      <c r="C274" s="7" t="n">
        <v>2389985700</v>
      </c>
      <c r="D274" s="7" t="n">
        <v>8952601.15670419</v>
      </c>
      <c r="E274" s="7" t="n">
        <v>723201000</v>
      </c>
      <c r="F274" s="7" t="n">
        <v>9927081.74470507</v>
      </c>
      <c r="G274" s="7" t="n">
        <v>18879683</v>
      </c>
      <c r="H274" s="7" t="n">
        <v>21323569.5175771</v>
      </c>
      <c r="I274" s="17" t="n">
        <v>0.885390365081111</v>
      </c>
      <c r="J274" s="7" t="n">
        <v>17591945</v>
      </c>
      <c r="K274" s="7" t="n">
        <v>17591945</v>
      </c>
      <c r="L274" s="17" t="n">
        <v>82.5</v>
      </c>
      <c r="N274" s="7" t="n">
        <v>16839351</v>
      </c>
      <c r="O274" s="18" t="n">
        <v>0.058</v>
      </c>
      <c r="P274" s="7" t="n">
        <v>17816033</v>
      </c>
      <c r="Q274" s="17" t="n">
        <v>83.5508941657925</v>
      </c>
      <c r="R274" s="17" t="n">
        <v>0</v>
      </c>
      <c r="S274" s="17" t="n">
        <v>0</v>
      </c>
      <c r="T274" s="7" t="n">
        <v>0</v>
      </c>
      <c r="U274" s="7" t="n">
        <v>224088</v>
      </c>
      <c r="V274" s="7" t="n">
        <v>224088</v>
      </c>
      <c r="W274" s="7" t="n">
        <v>0</v>
      </c>
      <c r="X274" s="7" t="n">
        <v>17591945</v>
      </c>
      <c r="Y274" s="17" t="n">
        <v>82.5000006940626</v>
      </c>
      <c r="AA274" s="7" t="n">
        <v>0</v>
      </c>
      <c r="AB274" s="7" t="n">
        <v>0</v>
      </c>
      <c r="AC274" s="19" t="n">
        <v>0</v>
      </c>
      <c r="AD274" s="17" t="n">
        <v>6.94062592287992E-007</v>
      </c>
    </row>
    <row r="275" customFormat="false" ht="14.5" hidden="false" customHeight="false" outlineLevel="0" collapsed="false">
      <c r="A275" s="0" t="n">
        <v>248</v>
      </c>
      <c r="B275" s="0" t="s">
        <v>266</v>
      </c>
      <c r="C275" s="7" t="n">
        <v>9389475300</v>
      </c>
      <c r="D275" s="7" t="n">
        <v>35171853.7193028</v>
      </c>
      <c r="E275" s="7" t="n">
        <v>1767210000</v>
      </c>
      <c r="F275" s="7" t="n">
        <v>24257762.5446594</v>
      </c>
      <c r="G275" s="7" t="n">
        <v>59429616</v>
      </c>
      <c r="H275" s="7" t="n">
        <v>157271350.796007</v>
      </c>
      <c r="I275" s="17" t="n">
        <v>0.377879478361477</v>
      </c>
      <c r="J275" s="7" t="n">
        <v>129748864</v>
      </c>
      <c r="K275" s="7" t="n">
        <v>59429616</v>
      </c>
      <c r="L275" s="17" t="n">
        <v>37.79</v>
      </c>
      <c r="N275" s="7" t="n">
        <v>46384194</v>
      </c>
      <c r="O275" s="18" t="n">
        <v>0.0716</v>
      </c>
      <c r="P275" s="7" t="n">
        <v>49705302</v>
      </c>
      <c r="Q275" s="17" t="n">
        <v>31.6048038936675</v>
      </c>
      <c r="R275" s="17" t="n">
        <v>6.18519610633246</v>
      </c>
      <c r="S275" s="17" t="n">
        <v>0.01</v>
      </c>
      <c r="T275" s="7" t="n">
        <v>463842</v>
      </c>
      <c r="U275" s="7" t="n">
        <v>0</v>
      </c>
      <c r="V275" s="7" t="n">
        <v>0</v>
      </c>
      <c r="W275" s="7" t="n">
        <v>0</v>
      </c>
      <c r="X275" s="7" t="n">
        <v>50169144</v>
      </c>
      <c r="Y275" s="17" t="n">
        <v>31.8997349142586</v>
      </c>
      <c r="AA275" s="7" t="n">
        <v>-9724314</v>
      </c>
      <c r="AB275" s="7" t="n">
        <v>-9260472</v>
      </c>
      <c r="AC275" s="19" t="n">
        <v>0</v>
      </c>
      <c r="AD275" s="17" t="n">
        <v>-5.89026508574141</v>
      </c>
    </row>
    <row r="276" customFormat="false" ht="14.5" hidden="false" customHeight="false" outlineLevel="0" collapsed="false">
      <c r="A276" s="0" t="n">
        <v>249</v>
      </c>
      <c r="B276" s="0" t="s">
        <v>267</v>
      </c>
      <c r="C276" s="7" t="n">
        <v>507363800</v>
      </c>
      <c r="D276" s="7" t="n">
        <v>1900524.23441271</v>
      </c>
      <c r="E276" s="7" t="n">
        <v>82471000</v>
      </c>
      <c r="F276" s="7" t="n">
        <v>1132045.39065567</v>
      </c>
      <c r="G276" s="7" t="n">
        <v>3032570</v>
      </c>
      <c r="H276" s="7" t="n">
        <v>1660447.39</v>
      </c>
      <c r="I276" s="17" t="n">
        <v>1.82635717232812</v>
      </c>
      <c r="J276" s="7" t="n">
        <v>1369869</v>
      </c>
      <c r="K276" s="7" t="n">
        <v>1369869</v>
      </c>
      <c r="L276" s="17" t="n">
        <v>82.5</v>
      </c>
      <c r="N276" s="7" t="n">
        <v>1364099</v>
      </c>
      <c r="O276" s="18" t="n">
        <v>0.0309</v>
      </c>
      <c r="P276" s="7" t="n">
        <v>1406250</v>
      </c>
      <c r="Q276" s="17" t="n">
        <v>84.6910301686824</v>
      </c>
      <c r="R276" s="17" t="n">
        <v>0</v>
      </c>
      <c r="S276" s="17" t="n">
        <v>0</v>
      </c>
      <c r="T276" s="7" t="n">
        <v>0</v>
      </c>
      <c r="U276" s="7" t="n">
        <v>36381</v>
      </c>
      <c r="V276" s="7" t="n">
        <v>36381</v>
      </c>
      <c r="W276" s="7" t="n">
        <v>0</v>
      </c>
      <c r="X276" s="7" t="n">
        <v>1369869</v>
      </c>
      <c r="Y276" s="17" t="n">
        <v>82.4999941732571</v>
      </c>
      <c r="AA276" s="7" t="n">
        <v>0</v>
      </c>
      <c r="AB276" s="7" t="n">
        <v>0</v>
      </c>
      <c r="AC276" s="19" t="n">
        <v>0</v>
      </c>
      <c r="AD276" s="17" t="n">
        <v>-5.82674286420115E-006</v>
      </c>
    </row>
    <row r="277" customFormat="false" ht="14.5" hidden="false" customHeight="false" outlineLevel="0" collapsed="false">
      <c r="A277" s="0" t="n">
        <v>250</v>
      </c>
      <c r="B277" s="0" t="s">
        <v>268</v>
      </c>
      <c r="C277" s="7" t="n">
        <v>1249707700</v>
      </c>
      <c r="D277" s="7" t="n">
        <v>4681255.87553187</v>
      </c>
      <c r="E277" s="7" t="n">
        <v>307271000</v>
      </c>
      <c r="F277" s="7" t="n">
        <v>4217782.24142012</v>
      </c>
      <c r="G277" s="7" t="n">
        <v>8899038</v>
      </c>
      <c r="H277" s="7" t="n">
        <v>12600651.5046027</v>
      </c>
      <c r="I277" s="17" t="n">
        <v>0.706236339982056</v>
      </c>
      <c r="J277" s="7" t="n">
        <v>10395537</v>
      </c>
      <c r="K277" s="7" t="n">
        <v>8899038</v>
      </c>
      <c r="L277" s="17" t="n">
        <v>70.62</v>
      </c>
      <c r="N277" s="7" t="n">
        <v>7784107</v>
      </c>
      <c r="O277" s="18" t="n">
        <v>0.0505</v>
      </c>
      <c r="P277" s="7" t="n">
        <v>8177204</v>
      </c>
      <c r="Q277" s="17" t="n">
        <v>64.8950889326086</v>
      </c>
      <c r="R277" s="17" t="n">
        <v>5.72491106739142</v>
      </c>
      <c r="S277" s="17" t="n">
        <v>0.01</v>
      </c>
      <c r="T277" s="7" t="n">
        <v>77841</v>
      </c>
      <c r="U277" s="7" t="n">
        <v>0</v>
      </c>
      <c r="V277" s="7" t="n">
        <v>0</v>
      </c>
      <c r="W277" s="7" t="n">
        <v>0</v>
      </c>
      <c r="X277" s="7" t="n">
        <v>8255045</v>
      </c>
      <c r="Y277" s="17" t="n">
        <v>65.5128427048764</v>
      </c>
      <c r="AA277" s="7" t="n">
        <v>-721834</v>
      </c>
      <c r="AB277" s="7" t="n">
        <v>-643993</v>
      </c>
      <c r="AC277" s="19" t="n">
        <v>0</v>
      </c>
      <c r="AD277" s="17" t="n">
        <v>-5.10715729512364</v>
      </c>
    </row>
    <row r="278" customFormat="false" ht="14.5" hidden="false" customHeight="false" outlineLevel="0" collapsed="false">
      <c r="A278" s="0" t="n">
        <v>251</v>
      </c>
      <c r="B278" s="0" t="s">
        <v>269</v>
      </c>
      <c r="C278" s="7" t="n">
        <v>2667214100</v>
      </c>
      <c r="D278" s="7" t="n">
        <v>9991065.65233329</v>
      </c>
      <c r="E278" s="7" t="n">
        <v>636847000</v>
      </c>
      <c r="F278" s="7" t="n">
        <v>8741736.01511916</v>
      </c>
      <c r="G278" s="7" t="n">
        <v>18732802</v>
      </c>
      <c r="H278" s="7" t="n">
        <v>38566690.4381351</v>
      </c>
      <c r="I278" s="17" t="n">
        <v>0.485724903723572</v>
      </c>
      <c r="J278" s="7" t="n">
        <v>31817520</v>
      </c>
      <c r="K278" s="7" t="n">
        <v>18732802</v>
      </c>
      <c r="L278" s="17" t="n">
        <v>48.57</v>
      </c>
      <c r="N278" s="7" t="n">
        <v>17636587</v>
      </c>
      <c r="O278" s="18" t="n">
        <v>0.0386</v>
      </c>
      <c r="P278" s="7" t="n">
        <v>18317359</v>
      </c>
      <c r="Q278" s="17" t="n">
        <v>47.4952836033024</v>
      </c>
      <c r="R278" s="17" t="n">
        <v>1.07471639669758</v>
      </c>
      <c r="S278" s="17" t="n">
        <v>0</v>
      </c>
      <c r="T278" s="7" t="n">
        <v>0</v>
      </c>
      <c r="U278" s="7" t="n">
        <v>0</v>
      </c>
      <c r="V278" s="7" t="n">
        <v>0</v>
      </c>
      <c r="W278" s="7" t="n">
        <v>0</v>
      </c>
      <c r="X278" s="7" t="n">
        <v>18317359</v>
      </c>
      <c r="Y278" s="17" t="n">
        <v>47.4952836033024</v>
      </c>
      <c r="AA278" s="7" t="n">
        <v>-415443</v>
      </c>
      <c r="AB278" s="7" t="n">
        <v>-415443</v>
      </c>
      <c r="AC278" s="19" t="n">
        <v>0</v>
      </c>
      <c r="AD278" s="17" t="n">
        <v>-1.07471639669758</v>
      </c>
    </row>
    <row r="279" customFormat="false" ht="14.5" hidden="false" customHeight="false" outlineLevel="0" collapsed="false">
      <c r="A279" s="0" t="n">
        <v>252</v>
      </c>
      <c r="B279" s="0" t="s">
        <v>270</v>
      </c>
      <c r="C279" s="7" t="n">
        <v>2710915200</v>
      </c>
      <c r="D279" s="7" t="n">
        <v>10154764.7566456</v>
      </c>
      <c r="E279" s="7" t="n">
        <v>482365000</v>
      </c>
      <c r="F279" s="7" t="n">
        <v>6621225.33816278</v>
      </c>
      <c r="G279" s="7" t="n">
        <v>16775990</v>
      </c>
      <c r="H279" s="7" t="n">
        <v>7955448.6653712</v>
      </c>
      <c r="I279" s="17" t="n">
        <v>2.10874215970033</v>
      </c>
      <c r="J279" s="7" t="n">
        <v>6563245</v>
      </c>
      <c r="K279" s="7" t="n">
        <v>6563245</v>
      </c>
      <c r="L279" s="17" t="n">
        <v>82.5</v>
      </c>
      <c r="N279" s="7" t="n">
        <v>6902130</v>
      </c>
      <c r="O279" s="18" t="n">
        <v>0.0506</v>
      </c>
      <c r="P279" s="7" t="n">
        <v>7251378</v>
      </c>
      <c r="Q279" s="17" t="n">
        <v>91.1498308268155</v>
      </c>
      <c r="R279" s="17" t="n">
        <v>0</v>
      </c>
      <c r="S279" s="17" t="n">
        <v>0</v>
      </c>
      <c r="T279" s="7" t="n">
        <v>0</v>
      </c>
      <c r="U279" s="7" t="n">
        <v>688133</v>
      </c>
      <c r="V279" s="7" t="n">
        <v>688133</v>
      </c>
      <c r="W279" s="7" t="n">
        <v>0</v>
      </c>
      <c r="X279" s="7" t="n">
        <v>6563245</v>
      </c>
      <c r="Y279" s="17" t="n">
        <v>82.4999981279342</v>
      </c>
      <c r="AA279" s="7" t="n">
        <v>0</v>
      </c>
      <c r="AB279" s="7" t="n">
        <v>0</v>
      </c>
      <c r="AC279" s="19" t="n">
        <v>0</v>
      </c>
      <c r="AD279" s="17" t="n">
        <v>-1.87206583746047E-006</v>
      </c>
    </row>
    <row r="280" customFormat="false" ht="14.5" hidden="false" customHeight="false" outlineLevel="0" collapsed="false">
      <c r="A280" s="0" t="n">
        <v>253</v>
      </c>
      <c r="B280" s="0" t="s">
        <v>271</v>
      </c>
      <c r="C280" s="7" t="n">
        <v>539813700</v>
      </c>
      <c r="D280" s="7" t="n">
        <v>2022077.68650029</v>
      </c>
      <c r="E280" s="7" t="n">
        <v>14934000</v>
      </c>
      <c r="F280" s="7" t="n">
        <v>204992.856447136</v>
      </c>
      <c r="G280" s="7" t="n">
        <v>2227071</v>
      </c>
      <c r="H280" s="7" t="n">
        <v>784243.28</v>
      </c>
      <c r="I280" s="17" t="n">
        <v>2.83977058751463</v>
      </c>
      <c r="J280" s="7" t="n">
        <v>647001</v>
      </c>
      <c r="K280" s="7" t="n">
        <v>647001</v>
      </c>
      <c r="L280" s="17" t="n">
        <v>82.5</v>
      </c>
      <c r="N280" s="7" t="n">
        <v>619878</v>
      </c>
      <c r="O280" s="18" t="n">
        <v>0.064</v>
      </c>
      <c r="P280" s="7" t="n">
        <v>659550</v>
      </c>
      <c r="Q280" s="17" t="n">
        <v>84.1001787098514</v>
      </c>
      <c r="R280" s="17" t="n">
        <v>0</v>
      </c>
      <c r="S280" s="17" t="n">
        <v>0</v>
      </c>
      <c r="T280" s="7" t="n">
        <v>0</v>
      </c>
      <c r="U280" s="7" t="n">
        <v>12549</v>
      </c>
      <c r="V280" s="7" t="n">
        <v>12549</v>
      </c>
      <c r="W280" s="7" t="n">
        <v>0</v>
      </c>
      <c r="X280" s="7" t="n">
        <v>647001</v>
      </c>
      <c r="Y280" s="17" t="n">
        <v>82.5000374883671</v>
      </c>
      <c r="AA280" s="7" t="n">
        <v>0</v>
      </c>
      <c r="AB280" s="7" t="n">
        <v>0</v>
      </c>
      <c r="AC280" s="19" t="n">
        <v>0</v>
      </c>
      <c r="AD280" s="17" t="n">
        <v>3.74883671270254E-005</v>
      </c>
    </row>
    <row r="281" customFormat="false" ht="14.5" hidden="false" customHeight="false" outlineLevel="0" collapsed="false">
      <c r="A281" s="0" t="n">
        <v>254</v>
      </c>
      <c r="B281" s="0" t="s">
        <v>272</v>
      </c>
      <c r="C281" s="7" t="n">
        <v>1360711500</v>
      </c>
      <c r="D281" s="7" t="n">
        <v>5097062.86060235</v>
      </c>
      <c r="E281" s="7" t="n">
        <v>375487000</v>
      </c>
      <c r="F281" s="7" t="n">
        <v>5154155.12848305</v>
      </c>
      <c r="G281" s="7" t="n">
        <v>10251218</v>
      </c>
      <c r="H281" s="7" t="n">
        <v>10407446.4121527</v>
      </c>
      <c r="I281" s="17" t="n">
        <v>0.984988785340246</v>
      </c>
      <c r="J281" s="7" t="n">
        <v>8586143</v>
      </c>
      <c r="K281" s="7" t="n">
        <v>8586143</v>
      </c>
      <c r="L281" s="17" t="n">
        <v>82.5</v>
      </c>
      <c r="N281" s="7" t="n">
        <v>7732886</v>
      </c>
      <c r="O281" s="18" t="n">
        <v>0.0412</v>
      </c>
      <c r="P281" s="7" t="n">
        <v>8051481</v>
      </c>
      <c r="Q281" s="17" t="n">
        <v>77.3626947586138</v>
      </c>
      <c r="R281" s="17" t="n">
        <v>5.13730524138622</v>
      </c>
      <c r="S281" s="17" t="n">
        <v>0.01</v>
      </c>
      <c r="T281" s="7" t="n">
        <v>77329</v>
      </c>
      <c r="U281" s="7" t="n">
        <v>0</v>
      </c>
      <c r="V281" s="7" t="n">
        <v>0</v>
      </c>
      <c r="W281" s="7" t="n">
        <v>0</v>
      </c>
      <c r="X281" s="7" t="n">
        <v>8128810</v>
      </c>
      <c r="Y281" s="17" t="n">
        <v>78.1057108351578</v>
      </c>
      <c r="AA281" s="7" t="n">
        <v>-534662</v>
      </c>
      <c r="AB281" s="7" t="n">
        <v>-457333</v>
      </c>
      <c r="AC281" s="19" t="n">
        <v>0</v>
      </c>
      <c r="AD281" s="17" t="n">
        <v>-4.39428916484218</v>
      </c>
    </row>
    <row r="282" customFormat="false" ht="14.5" hidden="false" customHeight="false" outlineLevel="0" collapsed="false">
      <c r="A282" s="0" t="n">
        <v>255</v>
      </c>
      <c r="B282" s="0" t="s">
        <v>273</v>
      </c>
      <c r="C282" s="7" t="n">
        <v>173106900</v>
      </c>
      <c r="D282" s="7" t="n">
        <v>648437.784867699</v>
      </c>
      <c r="E282" s="7" t="n">
        <v>37799000</v>
      </c>
      <c r="F282" s="7" t="n">
        <v>518851.277678138</v>
      </c>
      <c r="G282" s="7" t="n">
        <v>1167289</v>
      </c>
      <c r="H282" s="7" t="n">
        <v>2111166.04359899</v>
      </c>
      <c r="I282" s="17" t="n">
        <v>0.552911981290715</v>
      </c>
      <c r="J282" s="7" t="n">
        <v>1741712</v>
      </c>
      <c r="K282" s="7" t="n">
        <v>1167289</v>
      </c>
      <c r="L282" s="17" t="n">
        <v>55.29</v>
      </c>
      <c r="N282" s="7" t="n">
        <v>715490</v>
      </c>
      <c r="O282" s="18" t="n">
        <v>0.0389</v>
      </c>
      <c r="P282" s="7" t="n">
        <v>743323</v>
      </c>
      <c r="Q282" s="17" t="n">
        <v>35.2091206778234</v>
      </c>
      <c r="R282" s="17" t="n">
        <v>20.0808793221765</v>
      </c>
      <c r="S282" s="17" t="n">
        <v>0.02</v>
      </c>
      <c r="T282" s="7" t="n">
        <v>14310</v>
      </c>
      <c r="U282" s="7" t="n">
        <v>0</v>
      </c>
      <c r="V282" s="7" t="n">
        <v>0</v>
      </c>
      <c r="W282" s="7" t="n">
        <v>0</v>
      </c>
      <c r="X282" s="7" t="n">
        <v>757633</v>
      </c>
      <c r="Y282" s="17" t="n">
        <v>35.8869451456519</v>
      </c>
      <c r="AA282" s="7" t="n">
        <v>-423966</v>
      </c>
      <c r="AB282" s="7" t="n">
        <v>-409656</v>
      </c>
      <c r="AC282" s="19" t="n">
        <v>0</v>
      </c>
      <c r="AD282" s="17" t="n">
        <v>-19.4030548543481</v>
      </c>
    </row>
    <row r="283" customFormat="false" ht="14.5" hidden="false" customHeight="false" outlineLevel="0" collapsed="false">
      <c r="A283" s="0" t="n">
        <v>256</v>
      </c>
      <c r="B283" s="0" t="s">
        <v>274</v>
      </c>
      <c r="C283" s="7" t="n">
        <v>189182200</v>
      </c>
      <c r="D283" s="7" t="n">
        <v>708653.939874136</v>
      </c>
      <c r="E283" s="7" t="n">
        <v>60372000</v>
      </c>
      <c r="F283" s="7" t="n">
        <v>828701.535384125</v>
      </c>
      <c r="G283" s="7" t="n">
        <v>1537355</v>
      </c>
      <c r="H283" s="7" t="n">
        <v>3504905.47271334</v>
      </c>
      <c r="I283" s="17" t="n">
        <v>0.43862951853302</v>
      </c>
      <c r="J283" s="7" t="n">
        <v>2891547</v>
      </c>
      <c r="K283" s="7" t="n">
        <v>1537355</v>
      </c>
      <c r="L283" s="17" t="n">
        <v>43.86</v>
      </c>
      <c r="N283" s="7" t="n">
        <v>1321630</v>
      </c>
      <c r="O283" s="18" t="n">
        <v>0.0429</v>
      </c>
      <c r="P283" s="7" t="n">
        <v>1378328</v>
      </c>
      <c r="Q283" s="17" t="n">
        <v>39.3256825535143</v>
      </c>
      <c r="R283" s="17" t="n">
        <v>4.53431744648567</v>
      </c>
      <c r="S283" s="17" t="n">
        <v>0.01</v>
      </c>
      <c r="T283" s="7" t="n">
        <v>13216</v>
      </c>
      <c r="U283" s="7" t="n">
        <v>0</v>
      </c>
      <c r="V283" s="7" t="n">
        <v>0</v>
      </c>
      <c r="W283" s="7" t="n">
        <v>0</v>
      </c>
      <c r="X283" s="7" t="n">
        <v>1391544</v>
      </c>
      <c r="Y283" s="17" t="n">
        <v>39.7027540637987</v>
      </c>
      <c r="AA283" s="7" t="n">
        <v>-159027</v>
      </c>
      <c r="AB283" s="7" t="n">
        <v>-145811</v>
      </c>
      <c r="AC283" s="19" t="n">
        <v>0</v>
      </c>
      <c r="AD283" s="17" t="n">
        <v>-4.15724593620129</v>
      </c>
    </row>
    <row r="284" customFormat="false" ht="14.5" hidden="false" customHeight="false" outlineLevel="0" collapsed="false">
      <c r="A284" s="0" t="n">
        <v>257</v>
      </c>
      <c r="B284" s="0" t="s">
        <v>275</v>
      </c>
      <c r="C284" s="7" t="n">
        <v>1250864000</v>
      </c>
      <c r="D284" s="7" t="n">
        <v>4685587.23731261</v>
      </c>
      <c r="E284" s="7" t="n">
        <v>434549000</v>
      </c>
      <c r="F284" s="7" t="n">
        <v>5964874.83435427</v>
      </c>
      <c r="G284" s="7" t="n">
        <v>10650462</v>
      </c>
      <c r="H284" s="7" t="n">
        <v>22331499.77541</v>
      </c>
      <c r="I284" s="17" t="n">
        <v>0.47692551360691</v>
      </c>
      <c r="J284" s="7" t="n">
        <v>18423487</v>
      </c>
      <c r="K284" s="7" t="n">
        <v>10650462</v>
      </c>
      <c r="L284" s="17" t="n">
        <v>47.69</v>
      </c>
      <c r="N284" s="7" t="n">
        <v>9214982</v>
      </c>
      <c r="O284" s="18" t="n">
        <v>0.0548</v>
      </c>
      <c r="P284" s="7" t="n">
        <v>9719963</v>
      </c>
      <c r="Q284" s="17" t="n">
        <v>43.5257958388581</v>
      </c>
      <c r="R284" s="17" t="n">
        <v>4.16420416114194</v>
      </c>
      <c r="S284" s="17" t="n">
        <v>0.01</v>
      </c>
      <c r="T284" s="7" t="n">
        <v>92150</v>
      </c>
      <c r="U284" s="7" t="n">
        <v>0</v>
      </c>
      <c r="V284" s="7" t="n">
        <v>0</v>
      </c>
      <c r="W284" s="7" t="n">
        <v>0</v>
      </c>
      <c r="X284" s="7" t="n">
        <v>9812113</v>
      </c>
      <c r="Y284" s="17" t="n">
        <v>43.9384416572167</v>
      </c>
      <c r="AA284" s="7" t="n">
        <v>-930499</v>
      </c>
      <c r="AB284" s="7" t="n">
        <v>-838349</v>
      </c>
      <c r="AC284" s="19" t="n">
        <v>0</v>
      </c>
      <c r="AD284" s="17" t="n">
        <v>-3.75155834278329</v>
      </c>
    </row>
    <row r="285" customFormat="false" ht="14.5" hidden="false" customHeight="false" outlineLevel="0" collapsed="false">
      <c r="A285" s="0" t="n">
        <v>258</v>
      </c>
      <c r="B285" s="0" t="s">
        <v>276</v>
      </c>
      <c r="C285" s="7" t="n">
        <v>7783083000</v>
      </c>
      <c r="D285" s="7" t="n">
        <v>29154499.90706</v>
      </c>
      <c r="E285" s="7" t="n">
        <v>1770413000</v>
      </c>
      <c r="F285" s="7" t="n">
        <v>24301728.8041479</v>
      </c>
      <c r="G285" s="7" t="n">
        <v>53456229</v>
      </c>
      <c r="H285" s="7" t="n">
        <v>78620937.6560305</v>
      </c>
      <c r="I285" s="17" t="n">
        <v>0.679923574988039</v>
      </c>
      <c r="J285" s="7" t="n">
        <v>64862274</v>
      </c>
      <c r="K285" s="7" t="n">
        <v>53456229</v>
      </c>
      <c r="L285" s="17" t="n">
        <v>67.99</v>
      </c>
      <c r="N285" s="7" t="n">
        <v>44719657</v>
      </c>
      <c r="O285" s="18" t="n">
        <v>0.045</v>
      </c>
      <c r="P285" s="7" t="n">
        <v>46732042</v>
      </c>
      <c r="Q285" s="17" t="n">
        <v>59.439690486082</v>
      </c>
      <c r="R285" s="17" t="n">
        <v>8.55030951391804</v>
      </c>
      <c r="S285" s="17" t="n">
        <v>0.02</v>
      </c>
      <c r="T285" s="7" t="n">
        <v>894393</v>
      </c>
      <c r="U285" s="7" t="n">
        <v>0</v>
      </c>
      <c r="V285" s="7" t="n">
        <v>0</v>
      </c>
      <c r="W285" s="7" t="n">
        <v>0</v>
      </c>
      <c r="X285" s="7" t="n">
        <v>47626435</v>
      </c>
      <c r="Y285" s="17" t="n">
        <v>60.5772920292142</v>
      </c>
      <c r="AA285" s="7" t="n">
        <v>-6724187</v>
      </c>
      <c r="AB285" s="7" t="n">
        <v>-5829794</v>
      </c>
      <c r="AC285" s="19" t="n">
        <v>0</v>
      </c>
      <c r="AD285" s="17" t="n">
        <v>-7.41270797078585</v>
      </c>
    </row>
    <row r="286" customFormat="false" ht="14.5" hidden="false" customHeight="false" outlineLevel="0" collapsed="false">
      <c r="A286" s="0" t="n">
        <v>259</v>
      </c>
      <c r="B286" s="0" t="s">
        <v>277</v>
      </c>
      <c r="C286" s="7" t="n">
        <v>2258891500</v>
      </c>
      <c r="D286" s="7" t="n">
        <v>8461537.93128104</v>
      </c>
      <c r="E286" s="7" t="n">
        <v>384208000</v>
      </c>
      <c r="F286" s="7" t="n">
        <v>5273864.69732432</v>
      </c>
      <c r="G286" s="7" t="n">
        <v>13735403</v>
      </c>
      <c r="H286" s="7" t="n">
        <v>12787169.4894384</v>
      </c>
      <c r="I286" s="17" t="n">
        <v>1.0741550748463</v>
      </c>
      <c r="J286" s="7" t="n">
        <v>10549415</v>
      </c>
      <c r="K286" s="7" t="n">
        <v>10549415</v>
      </c>
      <c r="L286" s="17" t="n">
        <v>82.5</v>
      </c>
      <c r="N286" s="7" t="n">
        <v>9780389</v>
      </c>
      <c r="O286" s="18" t="n">
        <v>0.0383</v>
      </c>
      <c r="P286" s="7" t="n">
        <v>10154978</v>
      </c>
      <c r="Q286" s="17" t="n">
        <v>79.4153702927574</v>
      </c>
      <c r="R286" s="17" t="n">
        <v>3.08462970724263</v>
      </c>
      <c r="S286" s="17" t="n">
        <v>0.01</v>
      </c>
      <c r="T286" s="7" t="n">
        <v>97804</v>
      </c>
      <c r="U286" s="7" t="n">
        <v>0</v>
      </c>
      <c r="V286" s="7" t="n">
        <v>0</v>
      </c>
      <c r="W286" s="7" t="n">
        <v>0</v>
      </c>
      <c r="X286" s="7" t="n">
        <v>10252782</v>
      </c>
      <c r="Y286" s="17" t="n">
        <v>80.1802307263411</v>
      </c>
      <c r="AA286" s="7" t="n">
        <v>-394437</v>
      </c>
      <c r="AB286" s="7" t="n">
        <v>-296633</v>
      </c>
      <c r="AC286" s="19" t="n">
        <v>0</v>
      </c>
      <c r="AD286" s="17" t="n">
        <v>-2.31976927365893</v>
      </c>
    </row>
    <row r="287" customFormat="false" ht="14.5" hidden="false" customHeight="false" outlineLevel="0" collapsed="false">
      <c r="A287" s="0" t="n">
        <v>260</v>
      </c>
      <c r="B287" s="0" t="s">
        <v>278</v>
      </c>
      <c r="C287" s="7" t="n">
        <v>262006000</v>
      </c>
      <c r="D287" s="7" t="n">
        <v>981443.202218088</v>
      </c>
      <c r="E287" s="7" t="n">
        <v>28970000</v>
      </c>
      <c r="F287" s="7" t="n">
        <v>397659.237396112</v>
      </c>
      <c r="G287" s="7" t="n">
        <v>1379102</v>
      </c>
      <c r="H287" s="7" t="n">
        <v>1371734.95039459</v>
      </c>
      <c r="I287" s="17" t="n">
        <v>1.00537060720315</v>
      </c>
      <c r="J287" s="7" t="n">
        <v>1131681</v>
      </c>
      <c r="K287" s="7" t="n">
        <v>1131681</v>
      </c>
      <c r="L287" s="17" t="n">
        <v>82.5</v>
      </c>
      <c r="N287" s="7" t="n">
        <v>907243</v>
      </c>
      <c r="O287" s="18" t="n">
        <v>0.0426</v>
      </c>
      <c r="P287" s="7" t="n">
        <v>945892</v>
      </c>
      <c r="Q287" s="17" t="n">
        <v>68.9558868298796</v>
      </c>
      <c r="R287" s="17" t="n">
        <v>13.5441131701204</v>
      </c>
      <c r="S287" s="17" t="n">
        <v>0.02</v>
      </c>
      <c r="T287" s="7" t="n">
        <v>18145</v>
      </c>
      <c r="U287" s="7" t="n">
        <v>0</v>
      </c>
      <c r="V287" s="7" t="n">
        <v>0</v>
      </c>
      <c r="W287" s="7" t="n">
        <v>0</v>
      </c>
      <c r="X287" s="7" t="n">
        <v>964037</v>
      </c>
      <c r="Y287" s="17" t="n">
        <v>70.2786642363152</v>
      </c>
      <c r="AA287" s="7" t="n">
        <v>-185789</v>
      </c>
      <c r="AB287" s="7" t="n">
        <v>-167644</v>
      </c>
      <c r="AC287" s="19" t="n">
        <v>0</v>
      </c>
      <c r="AD287" s="17" t="n">
        <v>-12.2213357636848</v>
      </c>
    </row>
    <row r="288" customFormat="false" ht="14.5" hidden="false" customHeight="false" outlineLevel="0" collapsed="false">
      <c r="A288" s="0" t="n">
        <v>261</v>
      </c>
      <c r="B288" s="0" t="s">
        <v>279</v>
      </c>
      <c r="C288" s="7" t="n">
        <v>5437055800</v>
      </c>
      <c r="D288" s="7" t="n">
        <v>20366562.0443441</v>
      </c>
      <c r="E288" s="7" t="n">
        <v>1189274000</v>
      </c>
      <c r="F288" s="7" t="n">
        <v>16324673.5207119</v>
      </c>
      <c r="G288" s="7" t="n">
        <v>36691236</v>
      </c>
      <c r="H288" s="7" t="n">
        <v>32810503.3157453</v>
      </c>
      <c r="I288" s="17" t="n">
        <v>1.11827714579411</v>
      </c>
      <c r="J288" s="7" t="n">
        <v>27068665</v>
      </c>
      <c r="K288" s="7" t="n">
        <v>27068665</v>
      </c>
      <c r="L288" s="17" t="n">
        <v>82.5</v>
      </c>
      <c r="N288" s="7" t="n">
        <v>26684634</v>
      </c>
      <c r="O288" s="18" t="n">
        <v>0.0357</v>
      </c>
      <c r="P288" s="7" t="n">
        <v>27637275</v>
      </c>
      <c r="Q288" s="17" t="n">
        <v>84.2330114050315</v>
      </c>
      <c r="R288" s="17" t="n">
        <v>0</v>
      </c>
      <c r="S288" s="17" t="n">
        <v>0</v>
      </c>
      <c r="T288" s="7" t="n">
        <v>0</v>
      </c>
      <c r="U288" s="7" t="n">
        <v>568610</v>
      </c>
      <c r="V288" s="7" t="n">
        <v>568610</v>
      </c>
      <c r="W288" s="7" t="n">
        <v>0</v>
      </c>
      <c r="X288" s="7" t="n">
        <v>27068665</v>
      </c>
      <c r="Y288" s="17" t="n">
        <v>82.4999992822728</v>
      </c>
      <c r="AA288" s="7" t="n">
        <v>0</v>
      </c>
      <c r="AB288" s="7" t="n">
        <v>0</v>
      </c>
      <c r="AC288" s="19" t="n">
        <v>0</v>
      </c>
      <c r="AD288" s="17" t="n">
        <v>-7.17727218102482E-007</v>
      </c>
    </row>
    <row r="289" customFormat="false" ht="14.5" hidden="false" customHeight="false" outlineLevel="0" collapsed="false">
      <c r="A289" s="0" t="n">
        <v>262</v>
      </c>
      <c r="B289" s="0" t="s">
        <v>280</v>
      </c>
      <c r="C289" s="7" t="n">
        <v>6097491800</v>
      </c>
      <c r="D289" s="7" t="n">
        <v>22840476.4688234</v>
      </c>
      <c r="E289" s="7" t="n">
        <v>1272860000</v>
      </c>
      <c r="F289" s="7" t="n">
        <v>17472024.0563347</v>
      </c>
      <c r="G289" s="7" t="n">
        <v>40312501</v>
      </c>
      <c r="H289" s="7" t="n">
        <v>49312371.4349806</v>
      </c>
      <c r="I289" s="17" t="n">
        <v>0.817492645900286</v>
      </c>
      <c r="J289" s="7" t="n">
        <v>40682706</v>
      </c>
      <c r="K289" s="7" t="n">
        <v>40312501</v>
      </c>
      <c r="L289" s="17" t="n">
        <v>81.75</v>
      </c>
      <c r="N289" s="7" t="n">
        <v>32464556</v>
      </c>
      <c r="O289" s="18" t="n">
        <v>0.0377</v>
      </c>
      <c r="P289" s="7" t="n">
        <v>33688470</v>
      </c>
      <c r="Q289" s="17" t="n">
        <v>68.3164670845711</v>
      </c>
      <c r="R289" s="17" t="n">
        <v>13.4335329154289</v>
      </c>
      <c r="S289" s="17" t="n">
        <v>0.02</v>
      </c>
      <c r="T289" s="7" t="n">
        <v>649291</v>
      </c>
      <c r="U289" s="7" t="n">
        <v>0</v>
      </c>
      <c r="V289" s="7" t="n">
        <v>0</v>
      </c>
      <c r="W289" s="7" t="n">
        <v>0</v>
      </c>
      <c r="X289" s="7" t="n">
        <v>34337761</v>
      </c>
      <c r="Y289" s="17" t="n">
        <v>69.6331569559072</v>
      </c>
      <c r="AA289" s="7" t="n">
        <v>-6624031</v>
      </c>
      <c r="AB289" s="7" t="n">
        <v>-5974740</v>
      </c>
      <c r="AC289" s="19" t="n">
        <v>0</v>
      </c>
      <c r="AD289" s="17" t="n">
        <v>-12.1168430440928</v>
      </c>
    </row>
    <row r="290" customFormat="false" ht="14.5" hidden="false" customHeight="false" outlineLevel="0" collapsed="false">
      <c r="A290" s="0" t="n">
        <v>263</v>
      </c>
      <c r="B290" s="0" t="s">
        <v>281</v>
      </c>
      <c r="C290" s="7" t="n">
        <v>82500500</v>
      </c>
      <c r="D290" s="7" t="n">
        <v>309037.025505498</v>
      </c>
      <c r="E290" s="7" t="n">
        <v>21471000</v>
      </c>
      <c r="F290" s="7" t="n">
        <v>294723.558375282</v>
      </c>
      <c r="G290" s="7" t="n">
        <v>603761</v>
      </c>
      <c r="H290" s="7" t="n">
        <v>863458.13208399</v>
      </c>
      <c r="I290" s="17" t="n">
        <v>0.699235987902273</v>
      </c>
      <c r="J290" s="7" t="n">
        <v>712353</v>
      </c>
      <c r="K290" s="7" t="n">
        <v>603761</v>
      </c>
      <c r="L290" s="17" t="n">
        <v>69.92</v>
      </c>
      <c r="N290" s="7" t="n">
        <v>571931</v>
      </c>
      <c r="O290" s="18" t="n">
        <v>0.0221</v>
      </c>
      <c r="P290" s="7" t="n">
        <v>584571</v>
      </c>
      <c r="Q290" s="17" t="n">
        <v>67.7011401339304</v>
      </c>
      <c r="R290" s="17" t="n">
        <v>2.21885986606959</v>
      </c>
      <c r="S290" s="17" t="n">
        <v>0</v>
      </c>
      <c r="T290" s="7" t="n">
        <v>0</v>
      </c>
      <c r="U290" s="7" t="n">
        <v>0</v>
      </c>
      <c r="V290" s="7" t="n">
        <v>0</v>
      </c>
      <c r="W290" s="7" t="n">
        <v>0</v>
      </c>
      <c r="X290" s="7" t="n">
        <v>584571</v>
      </c>
      <c r="Y290" s="17" t="n">
        <v>67.7011401339304</v>
      </c>
      <c r="AA290" s="7" t="n">
        <v>-19190</v>
      </c>
      <c r="AB290" s="7" t="n">
        <v>-19190</v>
      </c>
      <c r="AC290" s="19" t="n">
        <v>0</v>
      </c>
      <c r="AD290" s="17" t="n">
        <v>-2.21885986606959</v>
      </c>
    </row>
    <row r="291" customFormat="false" ht="14.5" hidden="false" customHeight="false" outlineLevel="0" collapsed="false">
      <c r="A291" s="0" t="n">
        <v>264</v>
      </c>
      <c r="B291" s="0" t="s">
        <v>282</v>
      </c>
      <c r="C291" s="7" t="n">
        <v>5952520200</v>
      </c>
      <c r="D291" s="7" t="n">
        <v>22297430.1594462</v>
      </c>
      <c r="E291" s="7" t="n">
        <v>1823029000</v>
      </c>
      <c r="F291" s="7" t="n">
        <v>25023966.9275456</v>
      </c>
      <c r="G291" s="7" t="n">
        <v>47321397</v>
      </c>
      <c r="H291" s="7" t="n">
        <v>36178568.025969</v>
      </c>
      <c r="I291" s="17" t="n">
        <v>1.30799530169444</v>
      </c>
      <c r="J291" s="7" t="n">
        <v>29847319</v>
      </c>
      <c r="K291" s="7" t="n">
        <v>29847319</v>
      </c>
      <c r="L291" s="17" t="n">
        <v>82.5</v>
      </c>
      <c r="N291" s="7" t="n">
        <v>28428654</v>
      </c>
      <c r="O291" s="18" t="n">
        <v>0.0554</v>
      </c>
      <c r="P291" s="7" t="n">
        <v>30003601</v>
      </c>
      <c r="Q291" s="17" t="n">
        <v>82.9319750258313</v>
      </c>
      <c r="R291" s="17" t="n">
        <v>0</v>
      </c>
      <c r="S291" s="17" t="n">
        <v>0</v>
      </c>
      <c r="T291" s="7" t="n">
        <v>0</v>
      </c>
      <c r="U291" s="7" t="n">
        <v>156282</v>
      </c>
      <c r="V291" s="7" t="n">
        <v>156282</v>
      </c>
      <c r="W291" s="7" t="n">
        <v>0</v>
      </c>
      <c r="X291" s="7" t="n">
        <v>29847319</v>
      </c>
      <c r="Y291" s="17" t="n">
        <v>82.5000010464084</v>
      </c>
      <c r="AA291" s="7" t="n">
        <v>0</v>
      </c>
      <c r="AB291" s="7" t="n">
        <v>0</v>
      </c>
      <c r="AC291" s="19" t="n">
        <v>0</v>
      </c>
      <c r="AD291" s="17" t="n">
        <v>1.04640837150782E-006</v>
      </c>
    </row>
    <row r="292" customFormat="false" ht="14.5" hidden="false" customHeight="false" outlineLevel="0" collapsed="false">
      <c r="A292" s="0" t="n">
        <v>265</v>
      </c>
      <c r="B292" s="0" t="s">
        <v>283</v>
      </c>
      <c r="C292" s="7" t="n">
        <v>2959677700</v>
      </c>
      <c r="D292" s="7" t="n">
        <v>11086599.3886456</v>
      </c>
      <c r="E292" s="7" t="n">
        <v>759541000</v>
      </c>
      <c r="F292" s="7" t="n">
        <v>10425905.9313456</v>
      </c>
      <c r="G292" s="7" t="n">
        <v>21512505</v>
      </c>
      <c r="H292" s="7" t="n">
        <v>28829091.1085988</v>
      </c>
      <c r="I292" s="17" t="n">
        <v>0.746208228312251</v>
      </c>
      <c r="J292" s="7" t="n">
        <v>23784000</v>
      </c>
      <c r="K292" s="7" t="n">
        <v>21512505</v>
      </c>
      <c r="L292" s="17" t="n">
        <v>74.62</v>
      </c>
      <c r="N292" s="7" t="n">
        <v>19616337</v>
      </c>
      <c r="O292" s="18" t="n">
        <v>0.0475</v>
      </c>
      <c r="P292" s="7" t="n">
        <v>20548113</v>
      </c>
      <c r="Q292" s="17" t="n">
        <v>71.2756185153237</v>
      </c>
      <c r="R292" s="17" t="n">
        <v>3.34438148467629</v>
      </c>
      <c r="S292" s="17" t="n">
        <v>0.01</v>
      </c>
      <c r="T292" s="7" t="n">
        <v>196163</v>
      </c>
      <c r="U292" s="7" t="n">
        <v>0</v>
      </c>
      <c r="V292" s="7" t="n">
        <v>0</v>
      </c>
      <c r="W292" s="7" t="n">
        <v>0</v>
      </c>
      <c r="X292" s="7" t="n">
        <v>20744276</v>
      </c>
      <c r="Y292" s="17" t="n">
        <v>71.9560527310992</v>
      </c>
      <c r="AA292" s="7" t="n">
        <v>-964392</v>
      </c>
      <c r="AB292" s="7" t="n">
        <v>-768229</v>
      </c>
      <c r="AC292" s="19" t="n">
        <v>0</v>
      </c>
      <c r="AD292" s="17" t="n">
        <v>-2.66394726890078</v>
      </c>
    </row>
    <row r="293" customFormat="false" ht="14.5" hidden="false" customHeight="false" outlineLevel="0" collapsed="false">
      <c r="A293" s="0" t="n">
        <v>266</v>
      </c>
      <c r="B293" s="0" t="s">
        <v>284</v>
      </c>
      <c r="C293" s="7" t="n">
        <v>4292191400</v>
      </c>
      <c r="D293" s="7" t="n">
        <v>16078036.6562176</v>
      </c>
      <c r="E293" s="7" t="n">
        <v>1652071000</v>
      </c>
      <c r="F293" s="7" t="n">
        <v>22677296.9963491</v>
      </c>
      <c r="G293" s="7" t="n">
        <v>38755334</v>
      </c>
      <c r="H293" s="7" t="n">
        <v>46282111.7663313</v>
      </c>
      <c r="I293" s="17" t="n">
        <v>0.837371773260208</v>
      </c>
      <c r="J293" s="7" t="n">
        <v>38182742</v>
      </c>
      <c r="K293" s="7" t="n">
        <v>38182742</v>
      </c>
      <c r="L293" s="17" t="n">
        <v>82.5</v>
      </c>
      <c r="N293" s="7" t="n">
        <v>34104990</v>
      </c>
      <c r="O293" s="18" t="n">
        <v>0.0427</v>
      </c>
      <c r="P293" s="7" t="n">
        <v>35561273</v>
      </c>
      <c r="Q293" s="17" t="n">
        <v>76.8358911095963</v>
      </c>
      <c r="R293" s="17" t="n">
        <v>5.66410889040371</v>
      </c>
      <c r="S293" s="17" t="n">
        <v>0.01</v>
      </c>
      <c r="T293" s="7" t="n">
        <v>341050</v>
      </c>
      <c r="U293" s="7" t="n">
        <v>0</v>
      </c>
      <c r="V293" s="7" t="n">
        <v>0</v>
      </c>
      <c r="W293" s="7" t="n">
        <v>0</v>
      </c>
      <c r="X293" s="7" t="n">
        <v>35902323</v>
      </c>
      <c r="Y293" s="17" t="n">
        <v>77.5727848834195</v>
      </c>
      <c r="AA293" s="7" t="n">
        <v>-2621469</v>
      </c>
      <c r="AB293" s="7" t="n">
        <v>-2280419</v>
      </c>
      <c r="AC293" s="19" t="n">
        <v>0</v>
      </c>
      <c r="AD293" s="17" t="n">
        <v>-4.92721511658048</v>
      </c>
    </row>
    <row r="294" customFormat="false" ht="14.5" hidden="false" customHeight="false" outlineLevel="0" collapsed="false">
      <c r="A294" s="0" t="n">
        <v>267</v>
      </c>
      <c r="B294" s="0" t="s">
        <v>285</v>
      </c>
      <c r="C294" s="7" t="n">
        <v>788173500</v>
      </c>
      <c r="D294" s="7" t="n">
        <v>2952403.85236765</v>
      </c>
      <c r="E294" s="7" t="n">
        <v>188328000</v>
      </c>
      <c r="F294" s="7" t="n">
        <v>2585100.75458526</v>
      </c>
      <c r="G294" s="7" t="n">
        <v>5537505</v>
      </c>
      <c r="H294" s="7" t="n">
        <v>4830855.68878051</v>
      </c>
      <c r="I294" s="17" t="n">
        <v>1.14627829037838</v>
      </c>
      <c r="J294" s="7" t="n">
        <v>3985456</v>
      </c>
      <c r="K294" s="7" t="n">
        <v>3985456</v>
      </c>
      <c r="L294" s="17" t="n">
        <v>82.5</v>
      </c>
      <c r="N294" s="7" t="n">
        <v>3962675</v>
      </c>
      <c r="O294" s="18" t="n">
        <v>0.0385</v>
      </c>
      <c r="P294" s="7" t="n">
        <v>4115238</v>
      </c>
      <c r="Q294" s="17" t="n">
        <v>85.1865231569119</v>
      </c>
      <c r="R294" s="17" t="n">
        <v>0</v>
      </c>
      <c r="S294" s="17" t="n">
        <v>0</v>
      </c>
      <c r="T294" s="7" t="n">
        <v>0</v>
      </c>
      <c r="U294" s="7" t="n">
        <v>129782</v>
      </c>
      <c r="V294" s="7" t="n">
        <v>129782</v>
      </c>
      <c r="W294" s="7" t="n">
        <v>0</v>
      </c>
      <c r="X294" s="7" t="n">
        <v>3985456</v>
      </c>
      <c r="Y294" s="17" t="n">
        <v>82.500001174866</v>
      </c>
      <c r="AA294" s="7" t="n">
        <v>0</v>
      </c>
      <c r="AB294" s="7" t="n">
        <v>0</v>
      </c>
      <c r="AC294" s="19" t="n">
        <v>0</v>
      </c>
      <c r="AD294" s="17" t="n">
        <v>1.17486604267469E-006</v>
      </c>
    </row>
    <row r="295" customFormat="false" ht="14.5" hidden="false" customHeight="false" outlineLevel="0" collapsed="false">
      <c r="A295" s="0" t="n">
        <v>268</v>
      </c>
      <c r="B295" s="0" t="s">
        <v>286</v>
      </c>
      <c r="C295" s="7" t="n">
        <v>315346600</v>
      </c>
      <c r="D295" s="7" t="n">
        <v>1181250.72293225</v>
      </c>
      <c r="E295" s="7" t="n">
        <v>47828535.5</v>
      </c>
      <c r="F295" s="7" t="n">
        <v>656522.573445043</v>
      </c>
      <c r="G295" s="7" t="n">
        <v>1837773</v>
      </c>
      <c r="H295" s="7" t="n">
        <v>2383364.0120237</v>
      </c>
      <c r="I295" s="17" t="n">
        <v>0.77108364090786</v>
      </c>
      <c r="J295" s="7" t="n">
        <v>1966275</v>
      </c>
      <c r="K295" s="7" t="n">
        <v>1837773</v>
      </c>
      <c r="L295" s="17" t="n">
        <v>77.11</v>
      </c>
      <c r="N295" s="7" t="n">
        <v>1719064</v>
      </c>
      <c r="O295" s="18" t="n">
        <v>0.0432</v>
      </c>
      <c r="P295" s="7" t="n">
        <v>1793328</v>
      </c>
      <c r="Q295" s="17" t="n">
        <v>75.243562920013</v>
      </c>
      <c r="R295" s="17" t="n">
        <v>1.86643707998699</v>
      </c>
      <c r="S295" s="17" t="n">
        <v>0</v>
      </c>
      <c r="T295" s="7" t="n">
        <v>0</v>
      </c>
      <c r="U295" s="7" t="n">
        <v>0</v>
      </c>
      <c r="V295" s="7" t="n">
        <v>0</v>
      </c>
      <c r="W295" s="7" t="n">
        <v>0</v>
      </c>
      <c r="X295" s="7" t="n">
        <v>1793328</v>
      </c>
      <c r="Y295" s="17" t="n">
        <v>75.243562920013</v>
      </c>
      <c r="AA295" s="7" t="n">
        <v>-44445</v>
      </c>
      <c r="AB295" s="7" t="n">
        <v>-44445</v>
      </c>
      <c r="AC295" s="19" t="n">
        <v>0</v>
      </c>
      <c r="AD295" s="17" t="n">
        <v>-1.86643707998699</v>
      </c>
    </row>
    <row r="296" customFormat="false" ht="14.5" hidden="false" customHeight="false" outlineLevel="0" collapsed="false">
      <c r="A296" s="0" t="n">
        <v>269</v>
      </c>
      <c r="B296" s="0" t="s">
        <v>287</v>
      </c>
      <c r="C296" s="7" t="n">
        <v>1468975200</v>
      </c>
      <c r="D296" s="7" t="n">
        <v>5502605.75813896</v>
      </c>
      <c r="E296" s="7" t="n">
        <v>1434070000</v>
      </c>
      <c r="F296" s="7" t="n">
        <v>19684887.2134154</v>
      </c>
      <c r="G296" s="7" t="n">
        <v>25187493</v>
      </c>
      <c r="H296" s="7" t="n">
        <v>11955577.0814938</v>
      </c>
      <c r="I296" s="17" t="n">
        <v>2.10675677370589</v>
      </c>
      <c r="J296" s="7" t="n">
        <v>9863351</v>
      </c>
      <c r="K296" s="7" t="n">
        <v>9863351</v>
      </c>
      <c r="L296" s="17" t="n">
        <v>82.5</v>
      </c>
      <c r="N296" s="7" t="n">
        <v>9642913</v>
      </c>
      <c r="O296" s="18" t="n">
        <v>0.0402</v>
      </c>
      <c r="P296" s="7" t="n">
        <v>10030558</v>
      </c>
      <c r="Q296" s="17" t="n">
        <v>83.8985682717601</v>
      </c>
      <c r="R296" s="17" t="n">
        <v>0</v>
      </c>
      <c r="S296" s="17" t="n">
        <v>0</v>
      </c>
      <c r="T296" s="7" t="n">
        <v>0</v>
      </c>
      <c r="U296" s="7" t="n">
        <v>167207</v>
      </c>
      <c r="V296" s="7" t="n">
        <v>167207</v>
      </c>
      <c r="W296" s="7" t="n">
        <v>0</v>
      </c>
      <c r="X296" s="7" t="n">
        <v>9863351</v>
      </c>
      <c r="Y296" s="17" t="n">
        <v>82.4999992285408</v>
      </c>
      <c r="AA296" s="7" t="n">
        <v>0</v>
      </c>
      <c r="AB296" s="7" t="n">
        <v>0</v>
      </c>
      <c r="AC296" s="19" t="n">
        <v>0</v>
      </c>
      <c r="AD296" s="17" t="n">
        <v>-7.71459255588525E-007</v>
      </c>
    </row>
    <row r="297" customFormat="false" ht="14.5" hidden="false" customHeight="false" outlineLevel="0" collapsed="false">
      <c r="A297" s="0" t="n">
        <v>270</v>
      </c>
      <c r="B297" s="0" t="s">
        <v>288</v>
      </c>
      <c r="C297" s="7" t="n">
        <v>847533600</v>
      </c>
      <c r="D297" s="7" t="n">
        <v>3174759.70157716</v>
      </c>
      <c r="E297" s="7" t="n">
        <v>265457000</v>
      </c>
      <c r="F297" s="7" t="n">
        <v>3643818.71527303</v>
      </c>
      <c r="G297" s="7" t="n">
        <v>6818578</v>
      </c>
      <c r="H297" s="7" t="n">
        <v>11231023.436803</v>
      </c>
      <c r="I297" s="17" t="n">
        <v>0.607119915506203</v>
      </c>
      <c r="J297" s="7" t="n">
        <v>9265594</v>
      </c>
      <c r="K297" s="7" t="n">
        <v>6818578</v>
      </c>
      <c r="L297" s="17" t="n">
        <v>60.71</v>
      </c>
      <c r="N297" s="7" t="n">
        <v>6239530</v>
      </c>
      <c r="O297" s="18" t="n">
        <v>0.0341</v>
      </c>
      <c r="P297" s="7" t="n">
        <v>6452298</v>
      </c>
      <c r="Q297" s="17" t="n">
        <v>57.4506681096974</v>
      </c>
      <c r="R297" s="17" t="n">
        <v>3.25933189030258</v>
      </c>
      <c r="S297" s="17" t="n">
        <v>0.01</v>
      </c>
      <c r="T297" s="7" t="n">
        <v>62395</v>
      </c>
      <c r="U297" s="7" t="n">
        <v>0</v>
      </c>
      <c r="V297" s="7" t="n">
        <v>0</v>
      </c>
      <c r="W297" s="7" t="n">
        <v>0</v>
      </c>
      <c r="X297" s="7" t="n">
        <v>6514693</v>
      </c>
      <c r="Y297" s="17" t="n">
        <v>58.00622745254</v>
      </c>
      <c r="AA297" s="7" t="n">
        <v>-366280</v>
      </c>
      <c r="AB297" s="7" t="n">
        <v>-303885</v>
      </c>
      <c r="AC297" s="19" t="n">
        <v>0</v>
      </c>
      <c r="AD297" s="17" t="n">
        <v>-2.70377254745998</v>
      </c>
    </row>
    <row r="298" customFormat="false" ht="14.5" hidden="false" customHeight="false" outlineLevel="0" collapsed="false">
      <c r="A298" s="0" t="n">
        <v>271</v>
      </c>
      <c r="B298" s="0" t="s">
        <v>289</v>
      </c>
      <c r="C298" s="7" t="n">
        <v>7215094200</v>
      </c>
      <c r="D298" s="7" t="n">
        <v>27026881.6590199</v>
      </c>
      <c r="E298" s="7" t="n">
        <v>2891218000</v>
      </c>
      <c r="F298" s="7" t="n">
        <v>39686556.611181</v>
      </c>
      <c r="G298" s="7" t="n">
        <v>66713438</v>
      </c>
      <c r="H298" s="7" t="n">
        <v>77754351.17</v>
      </c>
      <c r="I298" s="17" t="n">
        <v>0.858002632600452</v>
      </c>
      <c r="J298" s="7" t="n">
        <v>64147340</v>
      </c>
      <c r="K298" s="7" t="n">
        <v>64147340</v>
      </c>
      <c r="L298" s="17" t="n">
        <v>82.5</v>
      </c>
      <c r="N298" s="7" t="n">
        <v>57993834</v>
      </c>
      <c r="O298" s="18" t="n">
        <v>0.0394</v>
      </c>
      <c r="P298" s="7" t="n">
        <v>60278791</v>
      </c>
      <c r="Q298" s="17" t="n">
        <v>77.5246530810965</v>
      </c>
      <c r="R298" s="17" t="n">
        <v>4.97534691890348</v>
      </c>
      <c r="S298" s="17" t="n">
        <v>0.01</v>
      </c>
      <c r="T298" s="7" t="n">
        <v>579938</v>
      </c>
      <c r="U298" s="7" t="n">
        <v>0</v>
      </c>
      <c r="V298" s="7" t="n">
        <v>0</v>
      </c>
      <c r="W298" s="7" t="n">
        <v>0</v>
      </c>
      <c r="X298" s="7" t="n">
        <v>60858729</v>
      </c>
      <c r="Y298" s="17" t="n">
        <v>78.2705123047585</v>
      </c>
      <c r="AA298" s="7" t="n">
        <v>-3868549</v>
      </c>
      <c r="AB298" s="7" t="n">
        <v>-3288611</v>
      </c>
      <c r="AC298" s="19" t="n">
        <v>0</v>
      </c>
      <c r="AD298" s="17" t="n">
        <v>-4.22948769524147</v>
      </c>
    </row>
    <row r="299" customFormat="false" ht="14.5" hidden="false" customHeight="false" outlineLevel="0" collapsed="false">
      <c r="A299" s="0" t="n">
        <v>272</v>
      </c>
      <c r="B299" s="0" t="s">
        <v>290</v>
      </c>
      <c r="C299" s="7" t="n">
        <v>258085500</v>
      </c>
      <c r="D299" s="7" t="n">
        <v>966757.477180127</v>
      </c>
      <c r="E299" s="7" t="n">
        <v>63654000</v>
      </c>
      <c r="F299" s="7" t="n">
        <v>873752.195278293</v>
      </c>
      <c r="G299" s="7" t="n">
        <v>1840510</v>
      </c>
      <c r="H299" s="7" t="n">
        <v>2833614.90741891</v>
      </c>
      <c r="I299" s="17" t="n">
        <v>0.64952721528293</v>
      </c>
      <c r="J299" s="7" t="n">
        <v>2337732</v>
      </c>
      <c r="K299" s="7" t="n">
        <v>1840510</v>
      </c>
      <c r="L299" s="17" t="n">
        <v>64.95</v>
      </c>
      <c r="N299" s="7" t="n">
        <v>1659860</v>
      </c>
      <c r="O299" s="18" t="n">
        <v>0.0453</v>
      </c>
      <c r="P299" s="7" t="n">
        <v>1735052</v>
      </c>
      <c r="Q299" s="17" t="n">
        <v>61.2310443263594</v>
      </c>
      <c r="R299" s="17" t="n">
        <v>3.71895567364059</v>
      </c>
      <c r="S299" s="17" t="n">
        <v>0.01</v>
      </c>
      <c r="T299" s="7" t="n">
        <v>16599</v>
      </c>
      <c r="U299" s="7" t="n">
        <v>0</v>
      </c>
      <c r="V299" s="7" t="n">
        <v>0</v>
      </c>
      <c r="W299" s="7" t="n">
        <v>0</v>
      </c>
      <c r="X299" s="7" t="n">
        <v>1751651</v>
      </c>
      <c r="Y299" s="17" t="n">
        <v>61.8168331700213</v>
      </c>
      <c r="AA299" s="7" t="n">
        <v>-105458</v>
      </c>
      <c r="AB299" s="7" t="n">
        <v>-88859</v>
      </c>
      <c r="AC299" s="19" t="n">
        <v>0</v>
      </c>
      <c r="AD299" s="17" t="n">
        <v>-3.1331668299787</v>
      </c>
    </row>
    <row r="300" customFormat="false" ht="14.5" hidden="false" customHeight="false" outlineLevel="0" collapsed="false">
      <c r="A300" s="0" t="n">
        <v>273</v>
      </c>
      <c r="B300" s="0" t="s">
        <v>291</v>
      </c>
      <c r="C300" s="7" t="n">
        <v>2845873800</v>
      </c>
      <c r="D300" s="7" t="n">
        <v>10660303.563203</v>
      </c>
      <c r="E300" s="7" t="n">
        <v>719659000</v>
      </c>
      <c r="F300" s="7" t="n">
        <v>9878462.17208315</v>
      </c>
      <c r="G300" s="7" t="n">
        <v>20538766</v>
      </c>
      <c r="H300" s="7" t="n">
        <v>35671878.4269259</v>
      </c>
      <c r="I300" s="17" t="n">
        <v>0.575769118581008</v>
      </c>
      <c r="J300" s="7" t="n">
        <v>29429300</v>
      </c>
      <c r="K300" s="7" t="n">
        <v>20538766</v>
      </c>
      <c r="L300" s="17" t="n">
        <v>57.58</v>
      </c>
      <c r="N300" s="7" t="n">
        <v>17574152</v>
      </c>
      <c r="O300" s="18" t="n">
        <v>0.0361</v>
      </c>
      <c r="P300" s="7" t="n">
        <v>18208579</v>
      </c>
      <c r="Q300" s="17" t="n">
        <v>51.0446318023324</v>
      </c>
      <c r="R300" s="17" t="n">
        <v>6.53536819766755</v>
      </c>
      <c r="S300" s="17" t="n">
        <v>0.01</v>
      </c>
      <c r="T300" s="7" t="n">
        <v>175742</v>
      </c>
      <c r="U300" s="7" t="n">
        <v>0</v>
      </c>
      <c r="V300" s="7" t="n">
        <v>0</v>
      </c>
      <c r="W300" s="7" t="n">
        <v>0</v>
      </c>
      <c r="X300" s="7" t="n">
        <v>18384321</v>
      </c>
      <c r="Y300" s="17" t="n">
        <v>51.5372943918846</v>
      </c>
      <c r="AA300" s="7" t="n">
        <v>-2330187</v>
      </c>
      <c r="AB300" s="7" t="n">
        <v>-2154445</v>
      </c>
      <c r="AC300" s="19" t="n">
        <v>0</v>
      </c>
      <c r="AD300" s="17" t="n">
        <v>-6.04270560811537</v>
      </c>
    </row>
    <row r="301" customFormat="false" ht="14.5" hidden="false" customHeight="false" outlineLevel="0" collapsed="false">
      <c r="A301" s="0" t="n">
        <v>274</v>
      </c>
      <c r="B301" s="0" t="s">
        <v>292</v>
      </c>
      <c r="C301" s="7" t="n">
        <v>22812899800</v>
      </c>
      <c r="D301" s="7" t="n">
        <v>85454399.6381472</v>
      </c>
      <c r="E301" s="7" t="n">
        <v>4758117000</v>
      </c>
      <c r="F301" s="7" t="n">
        <v>65312708.9285978</v>
      </c>
      <c r="G301" s="7" t="n">
        <v>150767109</v>
      </c>
      <c r="H301" s="7" t="n">
        <v>92273702.113</v>
      </c>
      <c r="I301" s="17" t="n">
        <v>1.63391199819173</v>
      </c>
      <c r="J301" s="7" t="n">
        <v>76125804</v>
      </c>
      <c r="K301" s="7" t="n">
        <v>76125804</v>
      </c>
      <c r="L301" s="17" t="n">
        <v>82.5</v>
      </c>
      <c r="N301" s="7" t="n">
        <v>71896983</v>
      </c>
      <c r="O301" s="18" t="n">
        <v>0.0806</v>
      </c>
      <c r="P301" s="7" t="n">
        <v>77691880</v>
      </c>
      <c r="Q301" s="17" t="n">
        <v>84.197207027477</v>
      </c>
      <c r="R301" s="17" t="n">
        <v>0</v>
      </c>
      <c r="S301" s="17" t="n">
        <v>0</v>
      </c>
      <c r="T301" s="7" t="n">
        <v>0</v>
      </c>
      <c r="U301" s="7" t="n">
        <v>1566076</v>
      </c>
      <c r="V301" s="7" t="n">
        <v>1566076</v>
      </c>
      <c r="W301" s="7" t="n">
        <v>0</v>
      </c>
      <c r="X301" s="7" t="n">
        <v>76125804</v>
      </c>
      <c r="Y301" s="17" t="n">
        <v>82.4999997364092</v>
      </c>
      <c r="AA301" s="7" t="n">
        <v>0</v>
      </c>
      <c r="AB301" s="7" t="n">
        <v>0</v>
      </c>
      <c r="AC301" s="19" t="n">
        <v>0</v>
      </c>
      <c r="AD301" s="17" t="n">
        <v>-2.63590806071079E-007</v>
      </c>
    </row>
    <row r="302" customFormat="false" ht="14.5" hidden="false" customHeight="false" outlineLevel="0" collapsed="false">
      <c r="A302" s="0" t="n">
        <v>275</v>
      </c>
      <c r="B302" s="0" t="s">
        <v>293</v>
      </c>
      <c r="C302" s="7" t="n">
        <v>940959000</v>
      </c>
      <c r="D302" s="7" t="n">
        <v>3524720.09845549</v>
      </c>
      <c r="E302" s="7" t="n">
        <v>340974000</v>
      </c>
      <c r="F302" s="7" t="n">
        <v>4680409.41704874</v>
      </c>
      <c r="G302" s="7" t="n">
        <v>8205130</v>
      </c>
      <c r="H302" s="7" t="n">
        <v>10553922.6752678</v>
      </c>
      <c r="I302" s="17" t="n">
        <v>0.777448371800945</v>
      </c>
      <c r="J302" s="7" t="n">
        <v>8706986</v>
      </c>
      <c r="K302" s="7" t="n">
        <v>8205130</v>
      </c>
      <c r="L302" s="17" t="n">
        <v>77.74</v>
      </c>
      <c r="N302" s="7" t="n">
        <v>7201435</v>
      </c>
      <c r="O302" s="18" t="n">
        <v>0.044</v>
      </c>
      <c r="P302" s="7" t="n">
        <v>7518298</v>
      </c>
      <c r="Q302" s="17" t="n">
        <v>71.2370009837054</v>
      </c>
      <c r="R302" s="17" t="n">
        <v>6.50299901629464</v>
      </c>
      <c r="S302" s="17" t="n">
        <v>0.01</v>
      </c>
      <c r="T302" s="7" t="n">
        <v>72014</v>
      </c>
      <c r="U302" s="7" t="n">
        <v>0</v>
      </c>
      <c r="V302" s="7" t="n">
        <v>0</v>
      </c>
      <c r="W302" s="7" t="n">
        <v>0</v>
      </c>
      <c r="X302" s="7" t="n">
        <v>7590312</v>
      </c>
      <c r="Y302" s="17" t="n">
        <v>71.9193444328265</v>
      </c>
      <c r="AA302" s="7" t="n">
        <v>-686832</v>
      </c>
      <c r="AB302" s="7" t="n">
        <v>-614818</v>
      </c>
      <c r="AC302" s="19" t="n">
        <v>0</v>
      </c>
      <c r="AD302" s="17" t="n">
        <v>-5.82065556717349</v>
      </c>
    </row>
    <row r="303" customFormat="false" ht="14.5" hidden="false" customHeight="false" outlineLevel="0" collapsed="false">
      <c r="A303" s="0" t="n">
        <v>276</v>
      </c>
      <c r="B303" s="0" t="s">
        <v>294</v>
      </c>
      <c r="C303" s="7" t="n">
        <v>3033118400</v>
      </c>
      <c r="D303" s="7" t="n">
        <v>11361699.4847546</v>
      </c>
      <c r="E303" s="7" t="n">
        <v>1609518000</v>
      </c>
      <c r="F303" s="7" t="n">
        <v>22093189.5221027</v>
      </c>
      <c r="G303" s="7" t="n">
        <v>33454889</v>
      </c>
      <c r="H303" s="7" t="n">
        <v>21851961.9042756</v>
      </c>
      <c r="I303" s="17" t="n">
        <v>1.53097873529855</v>
      </c>
      <c r="J303" s="7" t="n">
        <v>18027869</v>
      </c>
      <c r="K303" s="7" t="n">
        <v>18027869</v>
      </c>
      <c r="L303" s="17" t="n">
        <v>82.5</v>
      </c>
      <c r="N303" s="7" t="n">
        <v>16980669</v>
      </c>
      <c r="O303" s="18" t="n">
        <v>0.0416</v>
      </c>
      <c r="P303" s="7" t="n">
        <v>17687065</v>
      </c>
      <c r="Q303" s="17" t="n">
        <v>80.9403982922893</v>
      </c>
      <c r="R303" s="17" t="n">
        <v>1.55960170771068</v>
      </c>
      <c r="S303" s="17" t="n">
        <v>0</v>
      </c>
      <c r="T303" s="7" t="n">
        <v>0</v>
      </c>
      <c r="U303" s="7" t="n">
        <v>0</v>
      </c>
      <c r="V303" s="7" t="n">
        <v>0</v>
      </c>
      <c r="W303" s="7" t="n">
        <v>0</v>
      </c>
      <c r="X303" s="7" t="n">
        <v>17687065</v>
      </c>
      <c r="Y303" s="17" t="n">
        <v>80.9403982922893</v>
      </c>
      <c r="AA303" s="7" t="n">
        <v>-340804</v>
      </c>
      <c r="AB303" s="7" t="n">
        <v>-340804</v>
      </c>
      <c r="AC303" s="19" t="n">
        <v>0</v>
      </c>
      <c r="AD303" s="17" t="n">
        <v>-1.55960170771068</v>
      </c>
    </row>
    <row r="304" customFormat="false" ht="14.5" hidden="false" customHeight="false" outlineLevel="0" collapsed="false">
      <c r="A304" s="0" t="n">
        <v>277</v>
      </c>
      <c r="B304" s="0" t="s">
        <v>295</v>
      </c>
      <c r="C304" s="7" t="n">
        <v>1422813300</v>
      </c>
      <c r="D304" s="7" t="n">
        <v>5329688.79075474</v>
      </c>
      <c r="E304" s="7" t="n">
        <v>433215000</v>
      </c>
      <c r="F304" s="7" t="n">
        <v>5946563.56674342</v>
      </c>
      <c r="G304" s="7" t="n">
        <v>11276252</v>
      </c>
      <c r="H304" s="7" t="n">
        <v>46174208.0389393</v>
      </c>
      <c r="I304" s="17" t="n">
        <v>0.244211053722688</v>
      </c>
      <c r="J304" s="7" t="n">
        <v>38093722</v>
      </c>
      <c r="K304" s="7" t="n">
        <v>11276252</v>
      </c>
      <c r="L304" s="17" t="n">
        <v>24.42</v>
      </c>
      <c r="N304" s="7" t="n">
        <v>10113381</v>
      </c>
      <c r="O304" s="18" t="n">
        <v>0.0558</v>
      </c>
      <c r="P304" s="7" t="n">
        <v>10677708</v>
      </c>
      <c r="Q304" s="17" t="n">
        <v>23.1248319213084</v>
      </c>
      <c r="R304" s="17" t="n">
        <v>1.29516807869158</v>
      </c>
      <c r="S304" s="17" t="n">
        <v>0</v>
      </c>
      <c r="T304" s="7" t="n">
        <v>0</v>
      </c>
      <c r="U304" s="7" t="n">
        <v>0</v>
      </c>
      <c r="V304" s="7" t="n">
        <v>0</v>
      </c>
      <c r="W304" s="7" t="n">
        <v>0</v>
      </c>
      <c r="X304" s="7" t="n">
        <v>10677708</v>
      </c>
      <c r="Y304" s="17" t="n">
        <v>23.1248319213084</v>
      </c>
      <c r="AA304" s="7" t="n">
        <v>-598544</v>
      </c>
      <c r="AB304" s="7" t="n">
        <v>-598544</v>
      </c>
      <c r="AC304" s="19" t="n">
        <v>0</v>
      </c>
      <c r="AD304" s="17" t="n">
        <v>-1.29516807869158</v>
      </c>
    </row>
    <row r="305" customFormat="false" ht="14.5" hidden="false" customHeight="false" outlineLevel="0" collapsed="false">
      <c r="A305" s="0" t="n">
        <v>278</v>
      </c>
      <c r="B305" s="0" t="s">
        <v>296</v>
      </c>
      <c r="C305" s="7" t="n">
        <v>1917250100</v>
      </c>
      <c r="D305" s="7" t="n">
        <v>7181790.02617096</v>
      </c>
      <c r="E305" s="7" t="n">
        <v>699816000</v>
      </c>
      <c r="F305" s="7" t="n">
        <v>9606085.49801857</v>
      </c>
      <c r="G305" s="7" t="n">
        <v>16787876</v>
      </c>
      <c r="H305" s="7" t="n">
        <v>26078106.46</v>
      </c>
      <c r="I305" s="17" t="n">
        <v>0.643753641613134</v>
      </c>
      <c r="J305" s="7" t="n">
        <v>21514438</v>
      </c>
      <c r="K305" s="7" t="n">
        <v>16787876</v>
      </c>
      <c r="L305" s="17" t="n">
        <v>64.38</v>
      </c>
      <c r="N305" s="7" t="n">
        <v>15249839</v>
      </c>
      <c r="O305" s="18" t="n">
        <v>0.0349</v>
      </c>
      <c r="P305" s="7" t="n">
        <v>15782058</v>
      </c>
      <c r="Q305" s="17" t="n">
        <v>60.5184200172178</v>
      </c>
      <c r="R305" s="17" t="n">
        <v>3.86157998278223</v>
      </c>
      <c r="S305" s="17" t="n">
        <v>0.01</v>
      </c>
      <c r="T305" s="7" t="n">
        <v>152498</v>
      </c>
      <c r="U305" s="7" t="n">
        <v>0</v>
      </c>
      <c r="V305" s="7" t="n">
        <v>0</v>
      </c>
      <c r="W305" s="7" t="n">
        <v>0</v>
      </c>
      <c r="X305" s="7" t="n">
        <v>15934556</v>
      </c>
      <c r="Y305" s="17" t="n">
        <v>61.1031940698658</v>
      </c>
      <c r="AA305" s="7" t="n">
        <v>-1005818</v>
      </c>
      <c r="AB305" s="7" t="n">
        <v>-853320</v>
      </c>
      <c r="AC305" s="19" t="n">
        <v>0</v>
      </c>
      <c r="AD305" s="17" t="n">
        <v>-3.27680593013424</v>
      </c>
    </row>
    <row r="306" customFormat="false" ht="14.5" hidden="false" customHeight="false" outlineLevel="0" collapsed="false">
      <c r="A306" s="0" t="n">
        <v>279</v>
      </c>
      <c r="B306" s="0" t="s">
        <v>297</v>
      </c>
      <c r="C306" s="7" t="n">
        <v>1295630000</v>
      </c>
      <c r="D306" s="7" t="n">
        <v>4853275.32991543</v>
      </c>
      <c r="E306" s="7" t="n">
        <v>432271000</v>
      </c>
      <c r="F306" s="7" t="n">
        <v>5933605.66822419</v>
      </c>
      <c r="G306" s="7" t="n">
        <v>10786881</v>
      </c>
      <c r="H306" s="7" t="n">
        <v>15700995.5150831</v>
      </c>
      <c r="I306" s="17" t="n">
        <v>0.687018921165709</v>
      </c>
      <c r="J306" s="7" t="n">
        <v>12953321</v>
      </c>
      <c r="K306" s="7" t="n">
        <v>10786881</v>
      </c>
      <c r="L306" s="17" t="n">
        <v>68.7</v>
      </c>
      <c r="N306" s="7" t="n">
        <v>10057190</v>
      </c>
      <c r="O306" s="18" t="n">
        <v>0.0339</v>
      </c>
      <c r="P306" s="7" t="n">
        <v>10398129</v>
      </c>
      <c r="Q306" s="17" t="n">
        <v>66.2259217258619</v>
      </c>
      <c r="R306" s="17" t="n">
        <v>2.47407827413808</v>
      </c>
      <c r="S306" s="17" t="n">
        <v>0</v>
      </c>
      <c r="T306" s="7" t="n">
        <v>0</v>
      </c>
      <c r="U306" s="7" t="n">
        <v>0</v>
      </c>
      <c r="V306" s="7" t="n">
        <v>0</v>
      </c>
      <c r="W306" s="7" t="n">
        <v>0</v>
      </c>
      <c r="X306" s="7" t="n">
        <v>10398129</v>
      </c>
      <c r="Y306" s="17" t="n">
        <v>66.2259217258619</v>
      </c>
      <c r="AA306" s="7" t="n">
        <v>-388752</v>
      </c>
      <c r="AB306" s="7" t="n">
        <v>-388752</v>
      </c>
      <c r="AC306" s="19" t="n">
        <v>0</v>
      </c>
      <c r="AD306" s="17" t="n">
        <v>-2.47407827413808</v>
      </c>
    </row>
    <row r="307" customFormat="false" ht="14.5" hidden="false" customHeight="false" outlineLevel="0" collapsed="false">
      <c r="A307" s="0" t="n">
        <v>280</v>
      </c>
      <c r="B307" s="0" t="s">
        <v>298</v>
      </c>
      <c r="C307" s="7" t="n">
        <v>1407446100</v>
      </c>
      <c r="D307" s="7" t="n">
        <v>5272125.09382747</v>
      </c>
      <c r="E307" s="7" t="n">
        <v>401399000</v>
      </c>
      <c r="F307" s="7" t="n">
        <v>5509838.46156583</v>
      </c>
      <c r="G307" s="7" t="n">
        <v>10781964</v>
      </c>
      <c r="H307" s="7" t="n">
        <v>22729470.5929945</v>
      </c>
      <c r="I307" s="17" t="n">
        <v>0.474360542445855</v>
      </c>
      <c r="J307" s="7" t="n">
        <v>18751813</v>
      </c>
      <c r="K307" s="7" t="n">
        <v>10781964</v>
      </c>
      <c r="L307" s="17" t="n">
        <v>47.44</v>
      </c>
      <c r="N307" s="7" t="n">
        <v>9695363</v>
      </c>
      <c r="O307" s="18" t="n">
        <v>0.0332</v>
      </c>
      <c r="P307" s="7" t="n">
        <v>10017249</v>
      </c>
      <c r="Q307" s="17" t="n">
        <v>44.0716336045567</v>
      </c>
      <c r="R307" s="17" t="n">
        <v>3.36836639544335</v>
      </c>
      <c r="S307" s="17" t="n">
        <v>0.01</v>
      </c>
      <c r="T307" s="7" t="n">
        <v>96954</v>
      </c>
      <c r="U307" s="7" t="n">
        <v>0</v>
      </c>
      <c r="V307" s="7" t="n">
        <v>0</v>
      </c>
      <c r="W307" s="7" t="n">
        <v>0</v>
      </c>
      <c r="X307" s="7" t="n">
        <v>10114203</v>
      </c>
      <c r="Y307" s="17" t="n">
        <v>44.4981899539592</v>
      </c>
      <c r="AA307" s="7" t="n">
        <v>-764715</v>
      </c>
      <c r="AB307" s="7" t="n">
        <v>-667761</v>
      </c>
      <c r="AC307" s="19" t="n">
        <v>0</v>
      </c>
      <c r="AD307" s="17" t="n">
        <v>-2.94181004604081</v>
      </c>
    </row>
    <row r="308" customFormat="false" ht="14.5" hidden="false" customHeight="false" outlineLevel="0" collapsed="false">
      <c r="A308" s="0" t="n">
        <v>281</v>
      </c>
      <c r="B308" s="0" t="s">
        <v>299</v>
      </c>
      <c r="C308" s="7" t="n">
        <v>11356806000</v>
      </c>
      <c r="D308" s="7" t="n">
        <v>42541239.6953108</v>
      </c>
      <c r="E308" s="7" t="n">
        <v>2966689000</v>
      </c>
      <c r="F308" s="7" t="n">
        <v>40722515.8899356</v>
      </c>
      <c r="G308" s="7" t="n">
        <v>83263756</v>
      </c>
      <c r="H308" s="7" t="n">
        <v>557622637.53</v>
      </c>
      <c r="I308" s="17" t="n">
        <v>0.14931918181948</v>
      </c>
      <c r="J308" s="7" t="n">
        <v>460038676</v>
      </c>
      <c r="K308" s="7" t="n">
        <v>83263756</v>
      </c>
      <c r="L308" s="17" t="n">
        <v>14.93</v>
      </c>
      <c r="N308" s="7" t="n">
        <v>48026085</v>
      </c>
      <c r="O308" s="18" t="n">
        <v>0.0624</v>
      </c>
      <c r="P308" s="7" t="n">
        <v>51022913</v>
      </c>
      <c r="Q308" s="17" t="n">
        <v>9.15007920517843</v>
      </c>
      <c r="R308" s="17" t="n">
        <v>5.77992079482157</v>
      </c>
      <c r="S308" s="17" t="n">
        <v>0.01</v>
      </c>
      <c r="T308" s="7" t="n">
        <v>480261</v>
      </c>
      <c r="U308" s="7" t="n">
        <v>0</v>
      </c>
      <c r="V308" s="7" t="n">
        <v>0</v>
      </c>
      <c r="W308" s="7" t="n">
        <v>0</v>
      </c>
      <c r="X308" s="7" t="n">
        <v>51503174</v>
      </c>
      <c r="Y308" s="17" t="n">
        <v>9.23620573012141</v>
      </c>
      <c r="AA308" s="7" t="n">
        <v>-32240843</v>
      </c>
      <c r="AB308" s="7" t="n">
        <v>-31760582</v>
      </c>
      <c r="AC308" s="19" t="n">
        <v>0</v>
      </c>
      <c r="AD308" s="17" t="n">
        <v>-5.69379426987859</v>
      </c>
    </row>
    <row r="309" customFormat="false" ht="14.5" hidden="false" customHeight="false" outlineLevel="0" collapsed="false">
      <c r="A309" s="0" t="n">
        <v>282</v>
      </c>
      <c r="B309" s="0" t="s">
        <v>300</v>
      </c>
      <c r="C309" s="7" t="n">
        <v>1439088200</v>
      </c>
      <c r="D309" s="7" t="n">
        <v>5390652.62353635</v>
      </c>
      <c r="E309" s="7" t="n">
        <v>487890000</v>
      </c>
      <c r="F309" s="7" t="n">
        <v>6697064.73362752</v>
      </c>
      <c r="G309" s="7" t="n">
        <v>12087717</v>
      </c>
      <c r="H309" s="7" t="n">
        <v>13096360.6375965</v>
      </c>
      <c r="I309" s="17" t="n">
        <v>0.922982906052468</v>
      </c>
      <c r="J309" s="7" t="n">
        <v>10804498</v>
      </c>
      <c r="K309" s="7" t="n">
        <v>10804498</v>
      </c>
      <c r="L309" s="17" t="n">
        <v>82.5</v>
      </c>
      <c r="N309" s="7" t="n">
        <v>10317629</v>
      </c>
      <c r="O309" s="18" t="n">
        <v>0.0429</v>
      </c>
      <c r="P309" s="7" t="n">
        <v>10760255</v>
      </c>
      <c r="Q309" s="17" t="n">
        <v>82.1621769418129</v>
      </c>
      <c r="R309" s="17" t="n">
        <v>0.33782305818707</v>
      </c>
      <c r="S309" s="17" t="n">
        <v>0</v>
      </c>
      <c r="T309" s="7" t="n">
        <v>0</v>
      </c>
      <c r="U309" s="7" t="n">
        <v>0</v>
      </c>
      <c r="V309" s="7" t="n">
        <v>0</v>
      </c>
      <c r="W309" s="7" t="n">
        <v>0</v>
      </c>
      <c r="X309" s="7" t="n">
        <v>10760255</v>
      </c>
      <c r="Y309" s="17" t="n">
        <v>82.1621769418129</v>
      </c>
      <c r="AA309" s="7" t="n">
        <v>-44243</v>
      </c>
      <c r="AB309" s="7" t="n">
        <v>-44243</v>
      </c>
      <c r="AC309" s="19" t="n">
        <v>0</v>
      </c>
      <c r="AD309" s="17" t="n">
        <v>-0.33782305818707</v>
      </c>
    </row>
    <row r="310" customFormat="false" ht="14.5" hidden="false" customHeight="false" outlineLevel="0" collapsed="false">
      <c r="A310" s="0" t="n">
        <v>283</v>
      </c>
      <c r="B310" s="0" t="s">
        <v>301</v>
      </c>
      <c r="C310" s="7" t="n">
        <v>1037162900</v>
      </c>
      <c r="D310" s="7" t="n">
        <v>3885088.42468416</v>
      </c>
      <c r="E310" s="7" t="n">
        <v>136665000</v>
      </c>
      <c r="F310" s="7" t="n">
        <v>1875944.06899343</v>
      </c>
      <c r="G310" s="7" t="n">
        <v>5761032</v>
      </c>
      <c r="H310" s="7" t="n">
        <v>2052919.68604848</v>
      </c>
      <c r="I310" s="17" t="n">
        <v>2.80626272871347</v>
      </c>
      <c r="J310" s="7" t="n">
        <v>1693659</v>
      </c>
      <c r="K310" s="7" t="n">
        <v>1693659</v>
      </c>
      <c r="L310" s="17" t="n">
        <v>82.5</v>
      </c>
      <c r="N310" s="7" t="n">
        <v>1569211</v>
      </c>
      <c r="O310" s="18" t="n">
        <v>0.0286</v>
      </c>
      <c r="P310" s="7" t="n">
        <v>1614090</v>
      </c>
      <c r="Q310" s="17" t="n">
        <v>78.624118175166</v>
      </c>
      <c r="R310" s="17" t="n">
        <v>3.87588182483402</v>
      </c>
      <c r="S310" s="17" t="n">
        <v>0.01</v>
      </c>
      <c r="T310" s="7" t="n">
        <v>15692</v>
      </c>
      <c r="U310" s="7" t="n">
        <v>0</v>
      </c>
      <c r="V310" s="7" t="n">
        <v>0</v>
      </c>
      <c r="W310" s="7" t="n">
        <v>63877</v>
      </c>
      <c r="X310" s="7" t="n">
        <v>1693659</v>
      </c>
      <c r="Y310" s="17" t="n">
        <v>82.5000126166654</v>
      </c>
      <c r="AA310" s="7" t="n">
        <v>-79569</v>
      </c>
      <c r="AB310" s="7" t="n">
        <v>0</v>
      </c>
      <c r="AC310" s="19" t="n">
        <v>0</v>
      </c>
      <c r="AD310" s="17" t="n">
        <v>1.26166653728887E-005</v>
      </c>
    </row>
    <row r="311" customFormat="false" ht="14.5" hidden="false" customHeight="false" outlineLevel="0" collapsed="false">
      <c r="A311" s="0" t="n">
        <v>284</v>
      </c>
      <c r="B311" s="0" t="s">
        <v>302</v>
      </c>
      <c r="C311" s="7" t="n">
        <v>5178336700</v>
      </c>
      <c r="D311" s="7" t="n">
        <v>19397431.1771923</v>
      </c>
      <c r="E311" s="7" t="n">
        <v>1361783000</v>
      </c>
      <c r="F311" s="7" t="n">
        <v>18692633.3889883</v>
      </c>
      <c r="G311" s="7" t="n">
        <v>38090065</v>
      </c>
      <c r="H311" s="7" t="n">
        <v>34900339.0253377</v>
      </c>
      <c r="I311" s="17" t="n">
        <v>1.09139527190113</v>
      </c>
      <c r="J311" s="7" t="n">
        <v>28792780</v>
      </c>
      <c r="K311" s="7" t="n">
        <v>28792780</v>
      </c>
      <c r="L311" s="17" t="n">
        <v>82.5</v>
      </c>
      <c r="N311" s="7" t="n">
        <v>26152647</v>
      </c>
      <c r="O311" s="18" t="n">
        <v>0.0384</v>
      </c>
      <c r="P311" s="7" t="n">
        <v>27156909</v>
      </c>
      <c r="Q311" s="17" t="n">
        <v>77.8127369487271</v>
      </c>
      <c r="R311" s="17" t="n">
        <v>4.68726305127291</v>
      </c>
      <c r="S311" s="17" t="n">
        <v>0.01</v>
      </c>
      <c r="T311" s="7" t="n">
        <v>261526</v>
      </c>
      <c r="U311" s="7" t="n">
        <v>0</v>
      </c>
      <c r="V311" s="7" t="n">
        <v>0</v>
      </c>
      <c r="W311" s="7" t="n">
        <v>0</v>
      </c>
      <c r="X311" s="7" t="n">
        <v>27418435</v>
      </c>
      <c r="Y311" s="17" t="n">
        <v>78.562087835577</v>
      </c>
      <c r="AA311" s="7" t="n">
        <v>-1635871</v>
      </c>
      <c r="AB311" s="7" t="n">
        <v>-1374345</v>
      </c>
      <c r="AC311" s="19" t="n">
        <v>0</v>
      </c>
      <c r="AD311" s="17" t="n">
        <v>-3.93791216442298</v>
      </c>
    </row>
    <row r="312" customFormat="false" ht="14.5" hidden="false" customHeight="false" outlineLevel="0" collapsed="false">
      <c r="A312" s="0" t="n">
        <v>285</v>
      </c>
      <c r="B312" s="0" t="s">
        <v>303</v>
      </c>
      <c r="C312" s="7" t="n">
        <v>5187577900</v>
      </c>
      <c r="D312" s="7" t="n">
        <v>19432047.6093364</v>
      </c>
      <c r="E312" s="7" t="n">
        <v>1209344000</v>
      </c>
      <c r="F312" s="7" t="n">
        <v>16600166.1301196</v>
      </c>
      <c r="G312" s="7" t="n">
        <v>36032214</v>
      </c>
      <c r="H312" s="7" t="n">
        <v>63337219.0787429</v>
      </c>
      <c r="I312" s="17" t="n">
        <v>0.568894790837021</v>
      </c>
      <c r="J312" s="7" t="n">
        <v>52253206</v>
      </c>
      <c r="K312" s="7" t="n">
        <v>36032214</v>
      </c>
      <c r="L312" s="17" t="n">
        <v>56.89</v>
      </c>
      <c r="N312" s="7" t="n">
        <v>32046992</v>
      </c>
      <c r="O312" s="18" t="n">
        <v>0.0328</v>
      </c>
      <c r="P312" s="7" t="n">
        <v>33098133</v>
      </c>
      <c r="Q312" s="17" t="n">
        <v>52.257003830325</v>
      </c>
      <c r="R312" s="17" t="n">
        <v>4.63299616967503</v>
      </c>
      <c r="S312" s="17" t="n">
        <v>0.01</v>
      </c>
      <c r="T312" s="7" t="n">
        <v>320470</v>
      </c>
      <c r="U312" s="7" t="n">
        <v>0</v>
      </c>
      <c r="V312" s="7" t="n">
        <v>0</v>
      </c>
      <c r="W312" s="7" t="n">
        <v>0</v>
      </c>
      <c r="X312" s="7" t="n">
        <v>33418603</v>
      </c>
      <c r="Y312" s="17" t="n">
        <v>52.7629780500039</v>
      </c>
      <c r="AA312" s="7" t="n">
        <v>-2934081</v>
      </c>
      <c r="AB312" s="7" t="n">
        <v>-2613611</v>
      </c>
      <c r="AC312" s="19" t="n">
        <v>0</v>
      </c>
      <c r="AD312" s="17" t="n">
        <v>-4.12702194999611</v>
      </c>
    </row>
    <row r="313" customFormat="false" ht="14.5" hidden="false" customHeight="false" outlineLevel="0" collapsed="false">
      <c r="A313" s="0" t="n">
        <v>286</v>
      </c>
      <c r="B313" s="0" t="s">
        <v>304</v>
      </c>
      <c r="C313" s="7" t="n">
        <v>1594927000</v>
      </c>
      <c r="D313" s="7" t="n">
        <v>5974406.16697361</v>
      </c>
      <c r="E313" s="7" t="n">
        <v>681975000</v>
      </c>
      <c r="F313" s="7" t="n">
        <v>9361189.45195767</v>
      </c>
      <c r="G313" s="7" t="n">
        <v>15335596</v>
      </c>
      <c r="H313" s="7" t="n">
        <v>15042919.2023627</v>
      </c>
      <c r="I313" s="17" t="n">
        <v>1.01945611710733</v>
      </c>
      <c r="J313" s="7" t="n">
        <v>12410408</v>
      </c>
      <c r="K313" s="7" t="n">
        <v>12410408</v>
      </c>
      <c r="L313" s="17" t="n">
        <v>82.5</v>
      </c>
      <c r="N313" s="7" t="n">
        <v>11943013</v>
      </c>
      <c r="O313" s="18" t="n">
        <v>0.0352</v>
      </c>
      <c r="P313" s="7" t="n">
        <v>12363407</v>
      </c>
      <c r="Q313" s="17" t="n">
        <v>82.1875517223956</v>
      </c>
      <c r="R313" s="17" t="n">
        <v>0.312448277604418</v>
      </c>
      <c r="S313" s="17" t="n">
        <v>0</v>
      </c>
      <c r="T313" s="7" t="n">
        <v>0</v>
      </c>
      <c r="U313" s="7" t="n">
        <v>0</v>
      </c>
      <c r="V313" s="7" t="n">
        <v>0</v>
      </c>
      <c r="W313" s="7" t="n">
        <v>0</v>
      </c>
      <c r="X313" s="7" t="n">
        <v>12363407</v>
      </c>
      <c r="Y313" s="17" t="n">
        <v>82.1875517223956</v>
      </c>
      <c r="AA313" s="7" t="n">
        <v>-47001</v>
      </c>
      <c r="AB313" s="7" t="n">
        <v>-47001</v>
      </c>
      <c r="AC313" s="19" t="n">
        <v>0</v>
      </c>
      <c r="AD313" s="17" t="n">
        <v>-0.312448277604418</v>
      </c>
    </row>
    <row r="314" customFormat="false" ht="14.5" hidden="false" customHeight="false" outlineLevel="0" collapsed="false">
      <c r="A314" s="0" t="n">
        <v>287</v>
      </c>
      <c r="B314" s="0" t="s">
        <v>305</v>
      </c>
      <c r="C314" s="7" t="n">
        <v>1540777200</v>
      </c>
      <c r="D314" s="7" t="n">
        <v>5771567.47964787</v>
      </c>
      <c r="E314" s="7" t="n">
        <v>566771000</v>
      </c>
      <c r="F314" s="7" t="n">
        <v>7779831.67546538</v>
      </c>
      <c r="G314" s="7" t="n">
        <v>13551399</v>
      </c>
      <c r="H314" s="7" t="n">
        <v>24036939.6166854</v>
      </c>
      <c r="I314" s="17" t="n">
        <v>0.563773892022145</v>
      </c>
      <c r="J314" s="7" t="n">
        <v>19830475</v>
      </c>
      <c r="K314" s="7" t="n">
        <v>13551399</v>
      </c>
      <c r="L314" s="17" t="n">
        <v>56.38</v>
      </c>
      <c r="N314" s="7" t="n">
        <v>12535883</v>
      </c>
      <c r="O314" s="18" t="n">
        <v>0.0475</v>
      </c>
      <c r="P314" s="7" t="n">
        <v>13131337</v>
      </c>
      <c r="Q314" s="17" t="n">
        <v>54.6298206402483</v>
      </c>
      <c r="R314" s="17" t="n">
        <v>1.75017935975171</v>
      </c>
      <c r="S314" s="17" t="n">
        <v>0</v>
      </c>
      <c r="T314" s="7" t="n">
        <v>0</v>
      </c>
      <c r="U314" s="7" t="n">
        <v>0</v>
      </c>
      <c r="V314" s="7" t="n">
        <v>0</v>
      </c>
      <c r="W314" s="7" t="n">
        <v>0</v>
      </c>
      <c r="X314" s="7" t="n">
        <v>13131337</v>
      </c>
      <c r="Y314" s="17" t="n">
        <v>54.6298206402483</v>
      </c>
      <c r="AA314" s="7" t="n">
        <v>-420062</v>
      </c>
      <c r="AB314" s="7" t="n">
        <v>-420062</v>
      </c>
      <c r="AC314" s="19" t="n">
        <v>0</v>
      </c>
      <c r="AD314" s="17" t="n">
        <v>-1.75017935975171</v>
      </c>
    </row>
    <row r="315" customFormat="false" ht="14.5" hidden="false" customHeight="false" outlineLevel="0" collapsed="false">
      <c r="A315" s="0" t="n">
        <v>288</v>
      </c>
      <c r="B315" s="0" t="s">
        <v>306</v>
      </c>
      <c r="C315" s="7" t="n">
        <v>5513521800</v>
      </c>
      <c r="D315" s="7" t="n">
        <v>20652994.5531447</v>
      </c>
      <c r="E315" s="7" t="n">
        <v>2949482000</v>
      </c>
      <c r="F315" s="7" t="n">
        <v>40486322.5002955</v>
      </c>
      <c r="G315" s="7" t="n">
        <v>61139317</v>
      </c>
      <c r="H315" s="7" t="n">
        <v>47334912.4326924</v>
      </c>
      <c r="I315" s="17" t="n">
        <v>1.29163262078359</v>
      </c>
      <c r="J315" s="7" t="n">
        <v>39051303</v>
      </c>
      <c r="K315" s="7" t="n">
        <v>39051303</v>
      </c>
      <c r="L315" s="17" t="n">
        <v>82.5</v>
      </c>
      <c r="N315" s="7" t="n">
        <v>37201981</v>
      </c>
      <c r="O315" s="18" t="n">
        <v>0.0306</v>
      </c>
      <c r="P315" s="7" t="n">
        <v>38340362</v>
      </c>
      <c r="Q315" s="17" t="n">
        <v>80.9980625917875</v>
      </c>
      <c r="R315" s="17" t="n">
        <v>1.50193740821247</v>
      </c>
      <c r="S315" s="17" t="n">
        <v>0</v>
      </c>
      <c r="T315" s="7" t="n">
        <v>0</v>
      </c>
      <c r="U315" s="7" t="n">
        <v>0</v>
      </c>
      <c r="V315" s="7" t="n">
        <v>0</v>
      </c>
      <c r="W315" s="7" t="n">
        <v>0</v>
      </c>
      <c r="X315" s="7" t="n">
        <v>38340362</v>
      </c>
      <c r="Y315" s="17" t="n">
        <v>80.9980625917875</v>
      </c>
      <c r="AA315" s="7" t="n">
        <v>-710941</v>
      </c>
      <c r="AB315" s="7" t="n">
        <v>-710941</v>
      </c>
      <c r="AC315" s="19" t="n">
        <v>0</v>
      </c>
      <c r="AD315" s="17" t="n">
        <v>-1.50193740821247</v>
      </c>
    </row>
    <row r="316" customFormat="false" ht="14.5" hidden="false" customHeight="false" outlineLevel="0" collapsed="false">
      <c r="A316" s="0" t="n">
        <v>289</v>
      </c>
      <c r="B316" s="0" t="s">
        <v>307</v>
      </c>
      <c r="C316" s="7" t="n">
        <v>458245200</v>
      </c>
      <c r="D316" s="7" t="n">
        <v>1716531.82174862</v>
      </c>
      <c r="E316" s="7" t="n">
        <v>218466000</v>
      </c>
      <c r="F316" s="7" t="n">
        <v>2998792.64608143</v>
      </c>
      <c r="G316" s="7" t="n">
        <v>4715324</v>
      </c>
      <c r="H316" s="7" t="n">
        <v>4037979.92712159</v>
      </c>
      <c r="I316" s="17" t="n">
        <v>1.16774329865509</v>
      </c>
      <c r="J316" s="7" t="n">
        <v>3331333</v>
      </c>
      <c r="K316" s="7" t="n">
        <v>3331333</v>
      </c>
      <c r="L316" s="17" t="n">
        <v>82.5</v>
      </c>
      <c r="N316" s="7" t="n">
        <v>3116606</v>
      </c>
      <c r="O316" s="18" t="n">
        <v>0.0469</v>
      </c>
      <c r="P316" s="7" t="n">
        <v>3262775</v>
      </c>
      <c r="Q316" s="17" t="n">
        <v>80.8021599633315</v>
      </c>
      <c r="R316" s="17" t="n">
        <v>1.69784003666854</v>
      </c>
      <c r="S316" s="17" t="n">
        <v>0</v>
      </c>
      <c r="T316" s="7" t="n">
        <v>0</v>
      </c>
      <c r="U316" s="7" t="n">
        <v>0</v>
      </c>
      <c r="V316" s="7" t="n">
        <v>0</v>
      </c>
      <c r="W316" s="7" t="n">
        <v>0</v>
      </c>
      <c r="X316" s="7" t="n">
        <v>3262775</v>
      </c>
      <c r="Y316" s="17" t="n">
        <v>80.8021599633315</v>
      </c>
      <c r="AA316" s="7" t="n">
        <v>-68558</v>
      </c>
      <c r="AB316" s="7" t="n">
        <v>-68558</v>
      </c>
      <c r="AC316" s="19" t="n">
        <v>0</v>
      </c>
      <c r="AD316" s="17" t="n">
        <v>-1.69784003666854</v>
      </c>
    </row>
    <row r="317" customFormat="false" ht="14.5" hidden="false" customHeight="false" outlineLevel="0" collapsed="false">
      <c r="A317" s="0" t="n">
        <v>290</v>
      </c>
      <c r="B317" s="0" t="s">
        <v>308</v>
      </c>
      <c r="C317" s="7" t="n">
        <v>1838850200</v>
      </c>
      <c r="D317" s="7" t="n">
        <v>6888113.35880618</v>
      </c>
      <c r="E317" s="7" t="n">
        <v>632811000</v>
      </c>
      <c r="F317" s="7" t="n">
        <v>8686335.50831451</v>
      </c>
      <c r="G317" s="7" t="n">
        <v>15574449</v>
      </c>
      <c r="H317" s="7" t="n">
        <v>18616425.3707185</v>
      </c>
      <c r="I317" s="17" t="n">
        <v>0.836597181782105</v>
      </c>
      <c r="J317" s="7" t="n">
        <v>15358551</v>
      </c>
      <c r="K317" s="7" t="n">
        <v>15358551</v>
      </c>
      <c r="L317" s="17" t="n">
        <v>82.5</v>
      </c>
      <c r="N317" s="7" t="n">
        <v>14323278</v>
      </c>
      <c r="O317" s="18" t="n">
        <v>0.0273</v>
      </c>
      <c r="P317" s="7" t="n">
        <v>14714303</v>
      </c>
      <c r="Q317" s="17" t="n">
        <v>79.0393574866627</v>
      </c>
      <c r="R317" s="17" t="n">
        <v>3.46064251333728</v>
      </c>
      <c r="S317" s="17" t="n">
        <v>0.01</v>
      </c>
      <c r="T317" s="7" t="n">
        <v>143233</v>
      </c>
      <c r="U317" s="7" t="n">
        <v>0</v>
      </c>
      <c r="V317" s="7" t="n">
        <v>0</v>
      </c>
      <c r="W317" s="7" t="n">
        <v>0</v>
      </c>
      <c r="X317" s="7" t="n">
        <v>14857536</v>
      </c>
      <c r="Y317" s="17" t="n">
        <v>79.8087479423905</v>
      </c>
      <c r="AA317" s="7" t="n">
        <v>-644248</v>
      </c>
      <c r="AB317" s="7" t="n">
        <v>-501015</v>
      </c>
      <c r="AC317" s="19" t="n">
        <v>0</v>
      </c>
      <c r="AD317" s="17" t="n">
        <v>-2.69125205760946</v>
      </c>
    </row>
    <row r="318" customFormat="false" ht="14.5" hidden="false" customHeight="false" outlineLevel="0" collapsed="false">
      <c r="A318" s="0" t="n">
        <v>291</v>
      </c>
      <c r="B318" s="0" t="s">
        <v>309</v>
      </c>
      <c r="C318" s="7" t="n">
        <v>4007032500</v>
      </c>
      <c r="D318" s="7" t="n">
        <v>15009865.4541955</v>
      </c>
      <c r="E318" s="7" t="n">
        <v>1425100000</v>
      </c>
      <c r="F318" s="7" t="n">
        <v>19561759.7243079</v>
      </c>
      <c r="G318" s="7" t="n">
        <v>34571625</v>
      </c>
      <c r="H318" s="7" t="n">
        <v>27427969.9664819</v>
      </c>
      <c r="I318" s="17" t="n">
        <v>1.26045146768966</v>
      </c>
      <c r="J318" s="7" t="n">
        <v>22628075</v>
      </c>
      <c r="K318" s="7" t="n">
        <v>22628075</v>
      </c>
      <c r="L318" s="17" t="n">
        <v>82.5</v>
      </c>
      <c r="N318" s="7" t="n">
        <v>21357930</v>
      </c>
      <c r="O318" s="18" t="n">
        <v>0.0295</v>
      </c>
      <c r="P318" s="7" t="n">
        <v>21987989</v>
      </c>
      <c r="Q318" s="17" t="n">
        <v>80.1663011402966</v>
      </c>
      <c r="R318" s="17" t="n">
        <v>2.3336988597034</v>
      </c>
      <c r="S318" s="17" t="n">
        <v>0</v>
      </c>
      <c r="T318" s="7" t="n">
        <v>0</v>
      </c>
      <c r="U318" s="7" t="n">
        <v>0</v>
      </c>
      <c r="V318" s="7" t="n">
        <v>0</v>
      </c>
      <c r="W318" s="7" t="n">
        <v>0</v>
      </c>
      <c r="X318" s="7" t="n">
        <v>21987989</v>
      </c>
      <c r="Y318" s="17" t="n">
        <v>80.1663011402966</v>
      </c>
      <c r="AA318" s="7" t="n">
        <v>-640086</v>
      </c>
      <c r="AB318" s="7" t="n">
        <v>-640086</v>
      </c>
      <c r="AC318" s="19" t="n">
        <v>0</v>
      </c>
      <c r="AD318" s="17" t="n">
        <v>-2.3336988597034</v>
      </c>
    </row>
    <row r="319" customFormat="false" ht="14.5" hidden="false" customHeight="false" outlineLevel="0" collapsed="false">
      <c r="A319" s="0" t="n">
        <v>292</v>
      </c>
      <c r="B319" s="0" t="s">
        <v>310</v>
      </c>
      <c r="C319" s="7" t="n">
        <v>2751746600</v>
      </c>
      <c r="D319" s="7" t="n">
        <v>10307714.3072935</v>
      </c>
      <c r="E319" s="7" t="n">
        <v>701473000</v>
      </c>
      <c r="F319" s="7" t="n">
        <v>9628830.45336428</v>
      </c>
      <c r="G319" s="7" t="n">
        <v>19936545</v>
      </c>
      <c r="H319" s="7" t="n">
        <v>31756519.9049999</v>
      </c>
      <c r="I319" s="17" t="n">
        <v>0.627793758876617</v>
      </c>
      <c r="J319" s="7" t="n">
        <v>26199129</v>
      </c>
      <c r="K319" s="7" t="n">
        <v>19936545</v>
      </c>
      <c r="L319" s="17" t="n">
        <v>62.78</v>
      </c>
      <c r="N319" s="7" t="n">
        <v>18216327</v>
      </c>
      <c r="O319" s="18" t="n">
        <v>0.05</v>
      </c>
      <c r="P319" s="7" t="n">
        <v>19127143</v>
      </c>
      <c r="Q319" s="17" t="n">
        <v>60.2306016440691</v>
      </c>
      <c r="R319" s="17" t="n">
        <v>2.54939835593091</v>
      </c>
      <c r="S319" s="17" t="n">
        <v>0.01</v>
      </c>
      <c r="T319" s="7" t="n">
        <v>182163</v>
      </c>
      <c r="U319" s="7" t="n">
        <v>0</v>
      </c>
      <c r="V319" s="7" t="n">
        <v>0</v>
      </c>
      <c r="W319" s="7" t="n">
        <v>0</v>
      </c>
      <c r="X319" s="7" t="n">
        <v>19309306</v>
      </c>
      <c r="Y319" s="17" t="n">
        <v>60.8042255819091</v>
      </c>
      <c r="AA319" s="7" t="n">
        <v>-809402</v>
      </c>
      <c r="AB319" s="7" t="n">
        <v>-627239</v>
      </c>
      <c r="AC319" s="19" t="n">
        <v>0</v>
      </c>
      <c r="AD319" s="17" t="n">
        <v>-1.97577441809092</v>
      </c>
    </row>
    <row r="320" customFormat="false" ht="14.5" hidden="false" customHeight="false" outlineLevel="0" collapsed="false">
      <c r="A320" s="0" t="n">
        <v>293</v>
      </c>
      <c r="B320" s="0" t="s">
        <v>311</v>
      </c>
      <c r="C320" s="7" t="n">
        <v>7410717500</v>
      </c>
      <c r="D320" s="7" t="n">
        <v>27759663.190666</v>
      </c>
      <c r="E320" s="7" t="n">
        <v>1823898000</v>
      </c>
      <c r="F320" s="7" t="n">
        <v>25035895.3320088</v>
      </c>
      <c r="G320" s="7" t="n">
        <v>52795559</v>
      </c>
      <c r="H320" s="7" t="n">
        <v>151936084.335939</v>
      </c>
      <c r="I320" s="17" t="n">
        <v>0.34748532075676</v>
      </c>
      <c r="J320" s="7" t="n">
        <v>125347270</v>
      </c>
      <c r="K320" s="7" t="n">
        <v>52795559</v>
      </c>
      <c r="L320" s="17" t="n">
        <v>34.75</v>
      </c>
      <c r="N320" s="7" t="n">
        <v>46307807</v>
      </c>
      <c r="O320" s="18" t="n">
        <v>0.0458</v>
      </c>
      <c r="P320" s="7" t="n">
        <v>48428705</v>
      </c>
      <c r="Q320" s="17" t="n">
        <v>31.8743932434914</v>
      </c>
      <c r="R320" s="17" t="n">
        <v>2.87560675650862</v>
      </c>
      <c r="S320" s="17" t="n">
        <v>0.01</v>
      </c>
      <c r="T320" s="7" t="n">
        <v>463078</v>
      </c>
      <c r="U320" s="7" t="n">
        <v>0</v>
      </c>
      <c r="V320" s="7" t="n">
        <v>0</v>
      </c>
      <c r="W320" s="7" t="n">
        <v>0</v>
      </c>
      <c r="X320" s="7" t="n">
        <v>48891783</v>
      </c>
      <c r="Y320" s="17" t="n">
        <v>32.1791779837484</v>
      </c>
      <c r="AA320" s="7" t="n">
        <v>-4366854</v>
      </c>
      <c r="AB320" s="7" t="n">
        <v>-3903776</v>
      </c>
      <c r="AC320" s="19" t="n">
        <v>0</v>
      </c>
      <c r="AD320" s="17" t="n">
        <v>-2.57082201625159</v>
      </c>
    </row>
    <row r="321" customFormat="false" ht="14.5" hidden="false" customHeight="false" outlineLevel="0" collapsed="false">
      <c r="A321" s="0" t="n">
        <v>294</v>
      </c>
      <c r="B321" s="0" t="s">
        <v>312</v>
      </c>
      <c r="C321" s="7" t="n">
        <v>893567900</v>
      </c>
      <c r="D321" s="7" t="n">
        <v>3347198.69459208</v>
      </c>
      <c r="E321" s="7" t="n">
        <v>270698000</v>
      </c>
      <c r="F321" s="7" t="n">
        <v>3715759.75991208</v>
      </c>
      <c r="G321" s="7" t="n">
        <v>7062958</v>
      </c>
      <c r="H321" s="7" t="n">
        <v>17857455.8695786</v>
      </c>
      <c r="I321" s="17" t="n">
        <v>0.395518715072522</v>
      </c>
      <c r="J321" s="7" t="n">
        <v>14732401</v>
      </c>
      <c r="K321" s="7" t="n">
        <v>7062958</v>
      </c>
      <c r="L321" s="17" t="n">
        <v>39.55</v>
      </c>
      <c r="N321" s="7" t="n">
        <v>5844163</v>
      </c>
      <c r="O321" s="18" t="n">
        <v>0.038</v>
      </c>
      <c r="P321" s="7" t="n">
        <v>6066241</v>
      </c>
      <c r="Q321" s="17" t="n">
        <v>33.9703541439756</v>
      </c>
      <c r="R321" s="17" t="n">
        <v>5.57964585602444</v>
      </c>
      <c r="S321" s="17" t="n">
        <v>0.01</v>
      </c>
      <c r="T321" s="7" t="n">
        <v>58442</v>
      </c>
      <c r="U321" s="7" t="n">
        <v>0</v>
      </c>
      <c r="V321" s="7" t="n">
        <v>0</v>
      </c>
      <c r="W321" s="7" t="n">
        <v>0</v>
      </c>
      <c r="X321" s="7" t="n">
        <v>6124683</v>
      </c>
      <c r="Y321" s="17" t="n">
        <v>34.2976236073685</v>
      </c>
      <c r="AA321" s="7" t="n">
        <v>-996717</v>
      </c>
      <c r="AB321" s="7" t="n">
        <v>-938275</v>
      </c>
      <c r="AC321" s="19" t="n">
        <v>0</v>
      </c>
      <c r="AD321" s="17" t="n">
        <v>-5.2523763926315</v>
      </c>
    </row>
    <row r="322" customFormat="false" ht="14.5" hidden="false" customHeight="false" outlineLevel="0" collapsed="false">
      <c r="A322" s="0" t="n">
        <v>295</v>
      </c>
      <c r="B322" s="0" t="s">
        <v>313</v>
      </c>
      <c r="C322" s="7" t="n">
        <v>6249555900</v>
      </c>
      <c r="D322" s="7" t="n">
        <v>23410090.4366196</v>
      </c>
      <c r="E322" s="7" t="n">
        <v>1596013000</v>
      </c>
      <c r="F322" s="7" t="n">
        <v>21907811.9590708</v>
      </c>
      <c r="G322" s="7" t="n">
        <v>45317902</v>
      </c>
      <c r="H322" s="7" t="n">
        <v>49749492.0459681</v>
      </c>
      <c r="I322" s="17" t="n">
        <v>0.910921903647311</v>
      </c>
      <c r="J322" s="7" t="n">
        <v>41043331</v>
      </c>
      <c r="K322" s="7" t="n">
        <v>41043331</v>
      </c>
      <c r="L322" s="17" t="n">
        <v>82.5</v>
      </c>
      <c r="N322" s="7" t="n">
        <v>37874012</v>
      </c>
      <c r="O322" s="18" t="n">
        <v>0.054</v>
      </c>
      <c r="P322" s="7" t="n">
        <v>39919209</v>
      </c>
      <c r="Q322" s="17" t="n">
        <v>80.2404353457821</v>
      </c>
      <c r="R322" s="17" t="n">
        <v>2.25956465421791</v>
      </c>
      <c r="S322" s="17" t="n">
        <v>0</v>
      </c>
      <c r="T322" s="7" t="n">
        <v>0</v>
      </c>
      <c r="U322" s="7" t="n">
        <v>0</v>
      </c>
      <c r="V322" s="7" t="n">
        <v>0</v>
      </c>
      <c r="W322" s="7" t="n">
        <v>0</v>
      </c>
      <c r="X322" s="7" t="n">
        <v>39919209</v>
      </c>
      <c r="Y322" s="17" t="n">
        <v>80.2404353457821</v>
      </c>
      <c r="AA322" s="7" t="n">
        <v>-1124122</v>
      </c>
      <c r="AB322" s="7" t="n">
        <v>-1124122</v>
      </c>
      <c r="AC322" s="19" t="n">
        <v>0</v>
      </c>
      <c r="AD322" s="17" t="n">
        <v>-2.25956465421791</v>
      </c>
    </row>
    <row r="323" customFormat="false" ht="14.5" hidden="false" customHeight="false" outlineLevel="0" collapsed="false">
      <c r="A323" s="0" t="n">
        <v>296</v>
      </c>
      <c r="B323" s="0" t="s">
        <v>314</v>
      </c>
      <c r="C323" s="7" t="n">
        <v>3667871800</v>
      </c>
      <c r="D323" s="7" t="n">
        <v>13739409.955182</v>
      </c>
      <c r="E323" s="7" t="n">
        <v>151491720</v>
      </c>
      <c r="F323" s="7" t="n">
        <v>2079464.33714275</v>
      </c>
      <c r="G323" s="7" t="n">
        <v>15818874</v>
      </c>
      <c r="H323" s="7" t="n">
        <v>8824634.8908109</v>
      </c>
      <c r="I323" s="17" t="n">
        <v>1.79258113176696</v>
      </c>
      <c r="J323" s="7" t="n">
        <v>7280324</v>
      </c>
      <c r="K323" s="7" t="n">
        <v>7280324</v>
      </c>
      <c r="L323" s="17" t="n">
        <v>82.5</v>
      </c>
      <c r="N323" s="7" t="n">
        <v>6499279</v>
      </c>
      <c r="O323" s="18" t="n">
        <v>0.0457</v>
      </c>
      <c r="P323" s="7" t="n">
        <v>6796296</v>
      </c>
      <c r="Q323" s="17" t="n">
        <v>77.0150389686602</v>
      </c>
      <c r="R323" s="17" t="n">
        <v>5.48496103133978</v>
      </c>
      <c r="S323" s="17" t="n">
        <v>0.01</v>
      </c>
      <c r="T323" s="7" t="n">
        <v>64993</v>
      </c>
      <c r="U323" s="7" t="n">
        <v>0</v>
      </c>
      <c r="V323" s="7" t="n">
        <v>0</v>
      </c>
      <c r="W323" s="7" t="n">
        <v>419035</v>
      </c>
      <c r="X323" s="7" t="n">
        <v>7280324</v>
      </c>
      <c r="Y323" s="17" t="n">
        <v>82.5000024372794</v>
      </c>
      <c r="AA323" s="7" t="n">
        <v>-484028</v>
      </c>
      <c r="AB323" s="7" t="n">
        <v>0</v>
      </c>
      <c r="AC323" s="19" t="n">
        <v>0</v>
      </c>
      <c r="AD323" s="17" t="n">
        <v>2.43727939164273E-006</v>
      </c>
    </row>
    <row r="324" customFormat="false" ht="14.5" hidden="false" customHeight="false" outlineLevel="0" collapsed="false">
      <c r="A324" s="0" t="n">
        <v>297</v>
      </c>
      <c r="B324" s="0" t="s">
        <v>315</v>
      </c>
      <c r="C324" s="7" t="n">
        <v>225103100</v>
      </c>
      <c r="D324" s="7" t="n">
        <v>843209.343653269</v>
      </c>
      <c r="E324" s="7" t="n">
        <v>15044000</v>
      </c>
      <c r="F324" s="7" t="n">
        <v>206502.781062724</v>
      </c>
      <c r="G324" s="7" t="n">
        <v>1049712</v>
      </c>
      <c r="H324" s="7" t="n">
        <v>429555.537728421</v>
      </c>
      <c r="I324" s="17" t="n">
        <v>2.44371660426285</v>
      </c>
      <c r="J324" s="7" t="n">
        <v>354383</v>
      </c>
      <c r="K324" s="7" t="n">
        <v>354383</v>
      </c>
      <c r="L324" s="17" t="n">
        <v>82.5</v>
      </c>
      <c r="N324" s="7" t="n">
        <v>410708</v>
      </c>
      <c r="O324" s="18" t="n">
        <v>0.031</v>
      </c>
      <c r="P324" s="7" t="n">
        <v>423440</v>
      </c>
      <c r="Q324" s="17" t="n">
        <v>98.5763103507497</v>
      </c>
      <c r="R324" s="17" t="n">
        <v>0</v>
      </c>
      <c r="S324" s="17" t="n">
        <v>0</v>
      </c>
      <c r="T324" s="7" t="n">
        <v>0</v>
      </c>
      <c r="U324" s="7" t="n">
        <v>69057</v>
      </c>
      <c r="V324" s="7" t="n">
        <v>69057</v>
      </c>
      <c r="W324" s="7" t="n">
        <v>0</v>
      </c>
      <c r="X324" s="7" t="n">
        <v>354383</v>
      </c>
      <c r="Y324" s="17" t="n">
        <v>82.499925824272</v>
      </c>
      <c r="AA324" s="7" t="n">
        <v>0</v>
      </c>
      <c r="AB324" s="7" t="n">
        <v>0</v>
      </c>
      <c r="AC324" s="19" t="n">
        <v>0</v>
      </c>
      <c r="AD324" s="17" t="n">
        <v>-7.41757280451338E-005</v>
      </c>
    </row>
    <row r="325" customFormat="false" ht="14.5" hidden="false" customHeight="false" outlineLevel="0" collapsed="false">
      <c r="A325" s="0" t="n">
        <v>298</v>
      </c>
      <c r="B325" s="0" t="s">
        <v>316</v>
      </c>
      <c r="C325" s="7" t="n">
        <v>1686723900</v>
      </c>
      <c r="D325" s="7" t="n">
        <v>6318266.39723435</v>
      </c>
      <c r="E325" s="7" t="n">
        <v>632430000</v>
      </c>
      <c r="F325" s="7" t="n">
        <v>8681105.67850961</v>
      </c>
      <c r="G325" s="7" t="n">
        <v>14999372</v>
      </c>
      <c r="H325" s="7" t="n">
        <v>13961772.007666</v>
      </c>
      <c r="I325" s="17" t="n">
        <v>1.07431721358609</v>
      </c>
      <c r="J325" s="7" t="n">
        <v>11518462</v>
      </c>
      <c r="K325" s="7" t="n">
        <v>11518462</v>
      </c>
      <c r="L325" s="17" t="n">
        <v>82.5</v>
      </c>
      <c r="N325" s="7" t="n">
        <v>10462686</v>
      </c>
      <c r="O325" s="18" t="n">
        <v>0.0341</v>
      </c>
      <c r="P325" s="7" t="n">
        <v>10819464</v>
      </c>
      <c r="Q325" s="17" t="n">
        <v>77.4934871738299</v>
      </c>
      <c r="R325" s="17" t="n">
        <v>5.00651282617008</v>
      </c>
      <c r="S325" s="17" t="n">
        <v>0.01</v>
      </c>
      <c r="T325" s="7" t="n">
        <v>104627</v>
      </c>
      <c r="U325" s="7" t="n">
        <v>0</v>
      </c>
      <c r="V325" s="7" t="n">
        <v>0</v>
      </c>
      <c r="W325" s="7" t="n">
        <v>0</v>
      </c>
      <c r="X325" s="7" t="n">
        <v>10924091</v>
      </c>
      <c r="Y325" s="17" t="n">
        <v>78.2428691286602</v>
      </c>
      <c r="AA325" s="7" t="n">
        <v>-698998</v>
      </c>
      <c r="AB325" s="7" t="n">
        <v>-594371</v>
      </c>
      <c r="AC325" s="19" t="n">
        <v>0</v>
      </c>
      <c r="AD325" s="17" t="n">
        <v>-4.25713087133975</v>
      </c>
    </row>
    <row r="326" customFormat="false" ht="14.5" hidden="false" customHeight="false" outlineLevel="0" collapsed="false">
      <c r="A326" s="0" t="n">
        <v>299</v>
      </c>
      <c r="B326" s="0" t="s">
        <v>317</v>
      </c>
      <c r="C326" s="7" t="n">
        <v>1176302500</v>
      </c>
      <c r="D326" s="7" t="n">
        <v>4406288.75818547</v>
      </c>
      <c r="E326" s="7" t="n">
        <v>374488000</v>
      </c>
      <c r="F326" s="7" t="n">
        <v>5140442.26765604</v>
      </c>
      <c r="G326" s="7" t="n">
        <v>9546731</v>
      </c>
      <c r="H326" s="7" t="n">
        <v>18453297.5516709</v>
      </c>
      <c r="I326" s="17" t="n">
        <v>0.517345529885284</v>
      </c>
      <c r="J326" s="7" t="n">
        <v>15223970</v>
      </c>
      <c r="K326" s="7" t="n">
        <v>9546731</v>
      </c>
      <c r="L326" s="17" t="n">
        <v>51.73</v>
      </c>
      <c r="N326" s="7" t="n">
        <v>8574677</v>
      </c>
      <c r="O326" s="18" t="n">
        <v>0.043</v>
      </c>
      <c r="P326" s="7" t="n">
        <v>8943388</v>
      </c>
      <c r="Q326" s="17" t="n">
        <v>48.4649855938089</v>
      </c>
      <c r="R326" s="17" t="n">
        <v>3.2650144061911</v>
      </c>
      <c r="S326" s="17" t="n">
        <v>0.01</v>
      </c>
      <c r="T326" s="7" t="n">
        <v>85747</v>
      </c>
      <c r="U326" s="7" t="n">
        <v>0</v>
      </c>
      <c r="V326" s="7" t="n">
        <v>0</v>
      </c>
      <c r="W326" s="7" t="n">
        <v>0</v>
      </c>
      <c r="X326" s="7" t="n">
        <v>9029135</v>
      </c>
      <c r="Y326" s="17" t="n">
        <v>48.9296559312372</v>
      </c>
      <c r="AA326" s="7" t="n">
        <v>-603343</v>
      </c>
      <c r="AB326" s="7" t="n">
        <v>-517596</v>
      </c>
      <c r="AC326" s="19" t="n">
        <v>0</v>
      </c>
      <c r="AD326" s="17" t="n">
        <v>-2.80034406876278</v>
      </c>
    </row>
    <row r="327" customFormat="false" ht="14.5" hidden="false" customHeight="false" outlineLevel="0" collapsed="false">
      <c r="A327" s="0" t="n">
        <v>300</v>
      </c>
      <c r="B327" s="0" t="s">
        <v>318</v>
      </c>
      <c r="C327" s="7" t="n">
        <v>2624539200</v>
      </c>
      <c r="D327" s="7" t="n">
        <v>9831210.57073082</v>
      </c>
      <c r="E327" s="7" t="n">
        <v>149712000</v>
      </c>
      <c r="F327" s="7" t="n">
        <v>2055034.85498953</v>
      </c>
      <c r="G327" s="7" t="n">
        <v>11886245</v>
      </c>
      <c r="H327" s="7" t="n">
        <v>2531659.15503562</v>
      </c>
      <c r="I327" s="17" t="n">
        <v>4.69504158028444</v>
      </c>
      <c r="J327" s="7" t="n">
        <v>2088619</v>
      </c>
      <c r="K327" s="7" t="n">
        <v>2088619</v>
      </c>
      <c r="L327" s="17" t="n">
        <v>82.5</v>
      </c>
      <c r="N327" s="7" t="n">
        <v>2095500</v>
      </c>
      <c r="O327" s="18" t="n">
        <v>0.0685</v>
      </c>
      <c r="P327" s="7" t="n">
        <v>2239042</v>
      </c>
      <c r="Q327" s="17" t="n">
        <v>88.4416844007778</v>
      </c>
      <c r="R327" s="17" t="n">
        <v>0</v>
      </c>
      <c r="S327" s="17" t="n">
        <v>0</v>
      </c>
      <c r="T327" s="7" t="n">
        <v>0</v>
      </c>
      <c r="U327" s="7" t="n">
        <v>150423</v>
      </c>
      <c r="V327" s="7" t="n">
        <v>150423</v>
      </c>
      <c r="W327" s="7" t="n">
        <v>0</v>
      </c>
      <c r="X327" s="7" t="n">
        <v>2088619</v>
      </c>
      <c r="Y327" s="17" t="n">
        <v>82.500007785235</v>
      </c>
      <c r="AA327" s="7" t="n">
        <v>0</v>
      </c>
      <c r="AB327" s="7" t="n">
        <v>0</v>
      </c>
      <c r="AC327" s="19" t="n">
        <v>0</v>
      </c>
      <c r="AD327" s="17" t="n">
        <v>7.78523495625905E-006</v>
      </c>
    </row>
    <row r="328" customFormat="false" ht="14.5" hidden="false" customHeight="false" outlineLevel="0" collapsed="false">
      <c r="A328" s="0" t="n">
        <v>301</v>
      </c>
      <c r="B328" s="0" t="s">
        <v>319</v>
      </c>
      <c r="C328" s="7" t="n">
        <v>2177318100</v>
      </c>
      <c r="D328" s="7" t="n">
        <v>8155973.71171425</v>
      </c>
      <c r="E328" s="7" t="n">
        <v>692658000</v>
      </c>
      <c r="F328" s="7" t="n">
        <v>9507830.58530606</v>
      </c>
      <c r="G328" s="7" t="n">
        <v>17663804</v>
      </c>
      <c r="H328" s="7" t="n">
        <v>23620218.6901868</v>
      </c>
      <c r="I328" s="17" t="n">
        <v>0.747825590934878</v>
      </c>
      <c r="J328" s="7" t="n">
        <v>19486680</v>
      </c>
      <c r="K328" s="7" t="n">
        <v>17663804</v>
      </c>
      <c r="L328" s="17" t="n">
        <v>74.78</v>
      </c>
      <c r="N328" s="7" t="n">
        <v>15454144</v>
      </c>
      <c r="O328" s="18" t="n">
        <v>0.045</v>
      </c>
      <c r="P328" s="7" t="n">
        <v>16149580</v>
      </c>
      <c r="Q328" s="17" t="n">
        <v>68.3718479148098</v>
      </c>
      <c r="R328" s="17" t="n">
        <v>6.40815208519021</v>
      </c>
      <c r="S328" s="17" t="n">
        <v>0.01</v>
      </c>
      <c r="T328" s="7" t="n">
        <v>154541</v>
      </c>
      <c r="U328" s="7" t="n">
        <v>0</v>
      </c>
      <c r="V328" s="7" t="n">
        <v>0</v>
      </c>
      <c r="W328" s="7" t="n">
        <v>0</v>
      </c>
      <c r="X328" s="7" t="n">
        <v>16304121</v>
      </c>
      <c r="Y328" s="17" t="n">
        <v>69.0261221280465</v>
      </c>
      <c r="AA328" s="7" t="n">
        <v>-1514224</v>
      </c>
      <c r="AB328" s="7" t="n">
        <v>-1359683</v>
      </c>
      <c r="AC328" s="19" t="n">
        <v>0</v>
      </c>
      <c r="AD328" s="17" t="n">
        <v>-5.75387787195355</v>
      </c>
    </row>
    <row r="329" customFormat="false" ht="14.5" hidden="false" customHeight="false" outlineLevel="0" collapsed="false">
      <c r="A329" s="0" t="n">
        <v>302</v>
      </c>
      <c r="B329" s="0" t="s">
        <v>320</v>
      </c>
      <c r="C329" s="7" t="n">
        <v>228166500</v>
      </c>
      <c r="D329" s="7" t="n">
        <v>854684.474397126</v>
      </c>
      <c r="E329" s="7" t="n">
        <v>17292000</v>
      </c>
      <c r="F329" s="7" t="n">
        <v>237360.149570368</v>
      </c>
      <c r="G329" s="7" t="n">
        <v>1092045</v>
      </c>
      <c r="H329" s="7" t="n">
        <v>322864.62</v>
      </c>
      <c r="I329" s="17" t="n">
        <v>3.38236193237896</v>
      </c>
      <c r="J329" s="7" t="n">
        <v>266363</v>
      </c>
      <c r="K329" s="7" t="n">
        <v>266363</v>
      </c>
      <c r="L329" s="17" t="n">
        <v>82.5</v>
      </c>
      <c r="N329" s="7" t="n">
        <v>221227</v>
      </c>
      <c r="O329" s="18" t="n">
        <v>0.034</v>
      </c>
      <c r="P329" s="7" t="n">
        <v>228749</v>
      </c>
      <c r="Q329" s="17" t="n">
        <v>70.8498193453343</v>
      </c>
      <c r="R329" s="17" t="n">
        <v>11.6501806546657</v>
      </c>
      <c r="S329" s="17" t="n">
        <v>0.02</v>
      </c>
      <c r="T329" s="7" t="n">
        <v>4425</v>
      </c>
      <c r="U329" s="7" t="n">
        <v>0</v>
      </c>
      <c r="V329" s="7" t="n">
        <v>0</v>
      </c>
      <c r="W329" s="7" t="n">
        <v>33189</v>
      </c>
      <c r="X329" s="7" t="n">
        <v>266363</v>
      </c>
      <c r="Y329" s="17" t="n">
        <v>82.4999035199335</v>
      </c>
      <c r="AA329" s="7" t="n">
        <v>-37614</v>
      </c>
      <c r="AB329" s="7" t="n">
        <v>0</v>
      </c>
      <c r="AC329" s="19" t="n">
        <v>0</v>
      </c>
      <c r="AD329" s="17" t="n">
        <v>-9.6480066474669E-005</v>
      </c>
    </row>
    <row r="330" customFormat="false" ht="14.5" hidden="false" customHeight="false" outlineLevel="0" collapsed="false">
      <c r="A330" s="0" t="n">
        <v>303</v>
      </c>
      <c r="B330" s="0" t="s">
        <v>321</v>
      </c>
      <c r="C330" s="7" t="n">
        <v>1431109500</v>
      </c>
      <c r="D330" s="7" t="n">
        <v>5360765.36569669</v>
      </c>
      <c r="E330" s="7" t="n">
        <v>559842000</v>
      </c>
      <c r="F330" s="7" t="n">
        <v>7684720.15127078</v>
      </c>
      <c r="G330" s="7" t="n">
        <v>13045486</v>
      </c>
      <c r="H330" s="7" t="n">
        <v>16109695.3626526</v>
      </c>
      <c r="I330" s="17" t="n">
        <v>0.809790980296471</v>
      </c>
      <c r="J330" s="7" t="n">
        <v>13290499</v>
      </c>
      <c r="K330" s="7" t="n">
        <v>13045486</v>
      </c>
      <c r="L330" s="17" t="n">
        <v>80.98</v>
      </c>
      <c r="N330" s="7" t="n">
        <v>11987890</v>
      </c>
      <c r="O330" s="18" t="n">
        <v>0.0341</v>
      </c>
      <c r="P330" s="7" t="n">
        <v>12396677</v>
      </c>
      <c r="Q330" s="17" t="n">
        <v>76.9516537770131</v>
      </c>
      <c r="R330" s="17" t="n">
        <v>4.02834622298691</v>
      </c>
      <c r="S330" s="17" t="n">
        <v>0.01</v>
      </c>
      <c r="T330" s="7" t="n">
        <v>119879</v>
      </c>
      <c r="U330" s="7" t="n">
        <v>0</v>
      </c>
      <c r="V330" s="7" t="n">
        <v>0</v>
      </c>
      <c r="W330" s="7" t="n">
        <v>0</v>
      </c>
      <c r="X330" s="7" t="n">
        <v>12516556</v>
      </c>
      <c r="Y330" s="17" t="n">
        <v>77.6957957194977</v>
      </c>
      <c r="AA330" s="7" t="n">
        <v>-648809</v>
      </c>
      <c r="AB330" s="7" t="n">
        <v>-528930</v>
      </c>
      <c r="AC330" s="19" t="n">
        <v>0</v>
      </c>
      <c r="AD330" s="17" t="n">
        <v>-3.28420428050228</v>
      </c>
    </row>
    <row r="331" customFormat="false" ht="14.5" hidden="false" customHeight="false" outlineLevel="0" collapsed="false">
      <c r="A331" s="0" t="n">
        <v>304</v>
      </c>
      <c r="B331" s="0" t="s">
        <v>322</v>
      </c>
      <c r="C331" s="7" t="n">
        <v>2302233500</v>
      </c>
      <c r="D331" s="7" t="n">
        <v>8623891.88985656</v>
      </c>
      <c r="E331" s="7" t="n">
        <v>654411000</v>
      </c>
      <c r="F331" s="7" t="n">
        <v>8982829.79646625</v>
      </c>
      <c r="G331" s="7" t="n">
        <v>17606722</v>
      </c>
      <c r="H331" s="7" t="n">
        <v>25051745.2941372</v>
      </c>
      <c r="I331" s="17" t="n">
        <v>0.702814186926947</v>
      </c>
      <c r="J331" s="7" t="n">
        <v>20667690</v>
      </c>
      <c r="K331" s="7" t="n">
        <v>17606722</v>
      </c>
      <c r="L331" s="17" t="n">
        <v>70.28</v>
      </c>
      <c r="N331" s="7" t="n">
        <v>16400262</v>
      </c>
      <c r="O331" s="18" t="n">
        <v>0.0549</v>
      </c>
      <c r="P331" s="7" t="n">
        <v>17300636</v>
      </c>
      <c r="Q331" s="17" t="n">
        <v>69.0596036199076</v>
      </c>
      <c r="R331" s="17" t="n">
        <v>1.22039638009242</v>
      </c>
      <c r="S331" s="17" t="n">
        <v>0</v>
      </c>
      <c r="T331" s="7" t="n">
        <v>0</v>
      </c>
      <c r="U331" s="7" t="n">
        <v>0</v>
      </c>
      <c r="V331" s="7" t="n">
        <v>0</v>
      </c>
      <c r="W331" s="7" t="n">
        <v>0</v>
      </c>
      <c r="X331" s="7" t="n">
        <v>17300636</v>
      </c>
      <c r="Y331" s="17" t="n">
        <v>69.0596036199076</v>
      </c>
      <c r="AA331" s="7" t="n">
        <v>-306086</v>
      </c>
      <c r="AB331" s="7" t="n">
        <v>-306086</v>
      </c>
      <c r="AC331" s="19" t="n">
        <v>0</v>
      </c>
      <c r="AD331" s="17" t="n">
        <v>-1.22039638009242</v>
      </c>
    </row>
    <row r="332" customFormat="false" ht="14.5" hidden="false" customHeight="false" outlineLevel="0" collapsed="false">
      <c r="A332" s="0" t="n">
        <v>305</v>
      </c>
      <c r="B332" s="0" t="s">
        <v>323</v>
      </c>
      <c r="C332" s="7" t="n">
        <v>6497773200</v>
      </c>
      <c r="D332" s="7" t="n">
        <v>24339882.8144961</v>
      </c>
      <c r="E332" s="7" t="n">
        <v>1677243000</v>
      </c>
      <c r="F332" s="7" t="n">
        <v>23022822.6547452</v>
      </c>
      <c r="G332" s="7" t="n">
        <v>47362705</v>
      </c>
      <c r="H332" s="7" t="n">
        <v>47140463.2164232</v>
      </c>
      <c r="I332" s="17" t="n">
        <v>1.00471445905308</v>
      </c>
      <c r="J332" s="7" t="n">
        <v>38890882</v>
      </c>
      <c r="K332" s="7" t="n">
        <v>38890882</v>
      </c>
      <c r="L332" s="17" t="n">
        <v>82.5</v>
      </c>
      <c r="N332" s="7" t="n">
        <v>36379965</v>
      </c>
      <c r="O332" s="18" t="n">
        <v>0.0488</v>
      </c>
      <c r="P332" s="7" t="n">
        <v>38155307</v>
      </c>
      <c r="Q332" s="17" t="n">
        <v>80.9396098312143</v>
      </c>
      <c r="R332" s="17" t="n">
        <v>1.5603901687857</v>
      </c>
      <c r="S332" s="17" t="n">
        <v>0</v>
      </c>
      <c r="T332" s="7" t="n">
        <v>0</v>
      </c>
      <c r="U332" s="7" t="n">
        <v>0</v>
      </c>
      <c r="V332" s="7" t="n">
        <v>0</v>
      </c>
      <c r="W332" s="7" t="n">
        <v>0</v>
      </c>
      <c r="X332" s="7" t="n">
        <v>38155307</v>
      </c>
      <c r="Y332" s="17" t="n">
        <v>80.9396098312143</v>
      </c>
      <c r="AA332" s="7" t="n">
        <v>-735575</v>
      </c>
      <c r="AB332" s="7" t="n">
        <v>-735575</v>
      </c>
      <c r="AC332" s="19" t="n">
        <v>0</v>
      </c>
      <c r="AD332" s="17" t="n">
        <v>-1.5603901687857</v>
      </c>
    </row>
    <row r="333" customFormat="false" ht="14.5" hidden="false" customHeight="false" outlineLevel="0" collapsed="false">
      <c r="A333" s="0" t="n">
        <v>306</v>
      </c>
      <c r="B333" s="0" t="s">
        <v>324</v>
      </c>
      <c r="C333" s="7" t="n">
        <v>206597900</v>
      </c>
      <c r="D333" s="7" t="n">
        <v>773891.073286613</v>
      </c>
      <c r="E333" s="7" t="n">
        <v>52084000</v>
      </c>
      <c r="F333" s="7" t="n">
        <v>714935.578893308</v>
      </c>
      <c r="G333" s="7" t="n">
        <v>1488827</v>
      </c>
      <c r="H333" s="7" t="n">
        <v>3782565.58023458</v>
      </c>
      <c r="I333" s="17" t="n">
        <v>0.393602428938633</v>
      </c>
      <c r="J333" s="7" t="n">
        <v>3120617</v>
      </c>
      <c r="K333" s="7" t="n">
        <v>1488827</v>
      </c>
      <c r="L333" s="17" t="n">
        <v>39.36</v>
      </c>
      <c r="N333" s="7" t="n">
        <v>1335783</v>
      </c>
      <c r="O333" s="18" t="n">
        <v>0.0343</v>
      </c>
      <c r="P333" s="7" t="n">
        <v>1381600</v>
      </c>
      <c r="Q333" s="17" t="n">
        <v>36.5254738006239</v>
      </c>
      <c r="R333" s="17" t="n">
        <v>2.83452619937609</v>
      </c>
      <c r="S333" s="17" t="n">
        <v>0.01</v>
      </c>
      <c r="T333" s="7" t="n">
        <v>13358</v>
      </c>
      <c r="U333" s="7" t="n">
        <v>0</v>
      </c>
      <c r="V333" s="7" t="n">
        <v>0</v>
      </c>
      <c r="W333" s="7" t="n">
        <v>0</v>
      </c>
      <c r="X333" s="7" t="n">
        <v>1394958</v>
      </c>
      <c r="Y333" s="17" t="n">
        <v>36.8786203546401</v>
      </c>
      <c r="AA333" s="7" t="n">
        <v>-107227</v>
      </c>
      <c r="AB333" s="7" t="n">
        <v>-93869</v>
      </c>
      <c r="AC333" s="19" t="n">
        <v>0</v>
      </c>
      <c r="AD333" s="17" t="n">
        <v>-2.48137964535992</v>
      </c>
    </row>
    <row r="334" customFormat="false" ht="14.5" hidden="false" customHeight="false" outlineLevel="0" collapsed="false">
      <c r="A334" s="0" t="n">
        <v>307</v>
      </c>
      <c r="B334" s="0" t="s">
        <v>325</v>
      </c>
      <c r="C334" s="7" t="n">
        <v>5952614800</v>
      </c>
      <c r="D334" s="7" t="n">
        <v>22297784.5197544</v>
      </c>
      <c r="E334" s="7" t="n">
        <v>1890178000</v>
      </c>
      <c r="F334" s="7" t="n">
        <v>25945693.5458374</v>
      </c>
      <c r="G334" s="7" t="n">
        <v>48243478</v>
      </c>
      <c r="H334" s="7" t="n">
        <v>50187089.2934757</v>
      </c>
      <c r="I334" s="17" t="n">
        <v>0.961272683456293</v>
      </c>
      <c r="J334" s="7" t="n">
        <v>41404349</v>
      </c>
      <c r="K334" s="7" t="n">
        <v>41404349</v>
      </c>
      <c r="L334" s="17" t="n">
        <v>82.5</v>
      </c>
      <c r="N334" s="7" t="n">
        <v>39123173</v>
      </c>
      <c r="O334" s="18" t="n">
        <v>0.0525</v>
      </c>
      <c r="P334" s="7" t="n">
        <v>41177140</v>
      </c>
      <c r="Q334" s="17" t="n">
        <v>82.0472766595631</v>
      </c>
      <c r="R334" s="17" t="n">
        <v>0.452723340436918</v>
      </c>
      <c r="S334" s="17" t="n">
        <v>0</v>
      </c>
      <c r="T334" s="7" t="n">
        <v>0</v>
      </c>
      <c r="U334" s="7" t="n">
        <v>0</v>
      </c>
      <c r="V334" s="7" t="n">
        <v>0</v>
      </c>
      <c r="W334" s="7" t="n">
        <v>0</v>
      </c>
      <c r="X334" s="7" t="n">
        <v>41177140</v>
      </c>
      <c r="Y334" s="17" t="n">
        <v>82.0472766595631</v>
      </c>
      <c r="AA334" s="7" t="n">
        <v>-227209</v>
      </c>
      <c r="AB334" s="7" t="n">
        <v>-227209</v>
      </c>
      <c r="AC334" s="19" t="n">
        <v>0</v>
      </c>
      <c r="AD334" s="17" t="n">
        <v>-0.452723340436918</v>
      </c>
    </row>
    <row r="335" customFormat="false" ht="14.5" hidden="false" customHeight="false" outlineLevel="0" collapsed="false">
      <c r="A335" s="0" t="n">
        <v>308</v>
      </c>
      <c r="B335" s="0" t="s">
        <v>326</v>
      </c>
      <c r="C335" s="7" t="n">
        <v>17215737300</v>
      </c>
      <c r="D335" s="7" t="n">
        <v>64488097.0063945</v>
      </c>
      <c r="E335" s="7" t="n">
        <v>3212439000</v>
      </c>
      <c r="F335" s="7" t="n">
        <v>44095824.7470325</v>
      </c>
      <c r="G335" s="7" t="n">
        <v>108583922</v>
      </c>
      <c r="H335" s="7" t="n">
        <v>103566216.3118</v>
      </c>
      <c r="I335" s="17" t="n">
        <v>1.04844925176269</v>
      </c>
      <c r="J335" s="7" t="n">
        <v>85442128</v>
      </c>
      <c r="K335" s="7" t="n">
        <v>85442128</v>
      </c>
      <c r="L335" s="17" t="n">
        <v>82.5</v>
      </c>
      <c r="N335" s="7" t="n">
        <v>74508112</v>
      </c>
      <c r="O335" s="18" t="n">
        <v>0.0537</v>
      </c>
      <c r="P335" s="7" t="n">
        <v>78509198</v>
      </c>
      <c r="Q335" s="17" t="n">
        <v>75.8057992228253</v>
      </c>
      <c r="R335" s="17" t="n">
        <v>6.69420077717474</v>
      </c>
      <c r="S335" s="17" t="n">
        <v>0.01</v>
      </c>
      <c r="T335" s="7" t="n">
        <v>745081</v>
      </c>
      <c r="U335" s="7" t="n">
        <v>0</v>
      </c>
      <c r="V335" s="7" t="n">
        <v>0</v>
      </c>
      <c r="W335" s="7" t="n">
        <v>0</v>
      </c>
      <c r="X335" s="7" t="n">
        <v>79254279</v>
      </c>
      <c r="Y335" s="17" t="n">
        <v>76.5252239797912</v>
      </c>
      <c r="AA335" s="7" t="n">
        <v>-6932930</v>
      </c>
      <c r="AB335" s="7" t="n">
        <v>-6187849</v>
      </c>
      <c r="AC335" s="19" t="n">
        <v>0</v>
      </c>
      <c r="AD335" s="17" t="n">
        <v>-5.97477602020879</v>
      </c>
    </row>
    <row r="336" customFormat="false" ht="14.5" hidden="false" customHeight="false" outlineLevel="0" collapsed="false">
      <c r="A336" s="0" t="n">
        <v>309</v>
      </c>
      <c r="B336" s="0" t="s">
        <v>327</v>
      </c>
      <c r="C336" s="7" t="n">
        <v>922889900</v>
      </c>
      <c r="D336" s="7" t="n">
        <v>3457035.4066347</v>
      </c>
      <c r="E336" s="7" t="n">
        <v>275079000</v>
      </c>
      <c r="F336" s="7" t="n">
        <v>3775895.9393747</v>
      </c>
      <c r="G336" s="7" t="n">
        <v>7232931</v>
      </c>
      <c r="H336" s="7" t="n">
        <v>22662081.2384895</v>
      </c>
      <c r="I336" s="17" t="n">
        <v>0.319164463487825</v>
      </c>
      <c r="J336" s="7" t="n">
        <v>18696217</v>
      </c>
      <c r="K336" s="7" t="n">
        <v>7232931</v>
      </c>
      <c r="L336" s="17" t="n">
        <v>31.92</v>
      </c>
      <c r="N336" s="7" t="n">
        <v>6618895</v>
      </c>
      <c r="O336" s="18" t="n">
        <v>0.0355</v>
      </c>
      <c r="P336" s="7" t="n">
        <v>6853866</v>
      </c>
      <c r="Q336" s="17" t="n">
        <v>30.2437623794205</v>
      </c>
      <c r="R336" s="17" t="n">
        <v>1.6762376205795</v>
      </c>
      <c r="S336" s="17" t="n">
        <v>0</v>
      </c>
      <c r="T336" s="7" t="n">
        <v>0</v>
      </c>
      <c r="U336" s="7" t="n">
        <v>0</v>
      </c>
      <c r="V336" s="7" t="n">
        <v>0</v>
      </c>
      <c r="W336" s="7" t="n">
        <v>0</v>
      </c>
      <c r="X336" s="7" t="n">
        <v>6853866</v>
      </c>
      <c r="Y336" s="17" t="n">
        <v>30.2437623794205</v>
      </c>
      <c r="AA336" s="7" t="n">
        <v>-379065</v>
      </c>
      <c r="AB336" s="7" t="n">
        <v>-379065</v>
      </c>
      <c r="AC336" s="19" t="n">
        <v>0</v>
      </c>
      <c r="AD336" s="17" t="n">
        <v>-1.6762376205795</v>
      </c>
    </row>
    <row r="337" customFormat="false" ht="14.5" hidden="false" customHeight="false" outlineLevel="0" collapsed="false">
      <c r="A337" s="0" t="n">
        <v>310</v>
      </c>
      <c r="B337" s="0" t="s">
        <v>328</v>
      </c>
      <c r="C337" s="7" t="n">
        <v>4699228300</v>
      </c>
      <c r="D337" s="7" t="n">
        <v>17602748.2985346</v>
      </c>
      <c r="E337" s="7" t="n">
        <v>735781000</v>
      </c>
      <c r="F337" s="7" t="n">
        <v>10099762.2143786</v>
      </c>
      <c r="G337" s="7" t="n">
        <v>27702511</v>
      </c>
      <c r="H337" s="7" t="n">
        <v>43480688.9630086</v>
      </c>
      <c r="I337" s="17" t="n">
        <v>0.637122172180115</v>
      </c>
      <c r="J337" s="7" t="n">
        <v>35871568</v>
      </c>
      <c r="K337" s="7" t="n">
        <v>27702511</v>
      </c>
      <c r="L337" s="17" t="n">
        <v>63.71</v>
      </c>
      <c r="N337" s="7" t="n">
        <v>24380114</v>
      </c>
      <c r="O337" s="18" t="n">
        <v>0.0502</v>
      </c>
      <c r="P337" s="7" t="n">
        <v>25603996</v>
      </c>
      <c r="Q337" s="17" t="n">
        <v>58.8859022491173</v>
      </c>
      <c r="R337" s="17" t="n">
        <v>4.82409775088267</v>
      </c>
      <c r="S337" s="17" t="n">
        <v>0.01</v>
      </c>
      <c r="T337" s="7" t="n">
        <v>243801</v>
      </c>
      <c r="U337" s="7" t="n">
        <v>0</v>
      </c>
      <c r="V337" s="7" t="n">
        <v>0</v>
      </c>
      <c r="W337" s="7" t="n">
        <v>0</v>
      </c>
      <c r="X337" s="7" t="n">
        <v>25847797</v>
      </c>
      <c r="Y337" s="17" t="n">
        <v>59.4466132355679</v>
      </c>
      <c r="AA337" s="7" t="n">
        <v>-2098515</v>
      </c>
      <c r="AB337" s="7" t="n">
        <v>-1854714</v>
      </c>
      <c r="AC337" s="19" t="n">
        <v>0</v>
      </c>
      <c r="AD337" s="17" t="n">
        <v>-4.26338676443208</v>
      </c>
    </row>
    <row r="338" customFormat="false" ht="14.5" hidden="false" customHeight="false" outlineLevel="0" collapsed="false">
      <c r="A338" s="0" t="n">
        <v>311</v>
      </c>
      <c r="B338" s="0" t="s">
        <v>329</v>
      </c>
      <c r="C338" s="7" t="n">
        <v>487514800</v>
      </c>
      <c r="D338" s="7" t="n">
        <v>1826172.24964585</v>
      </c>
      <c r="E338" s="7" t="n">
        <v>117140000</v>
      </c>
      <c r="F338" s="7" t="n">
        <v>1607932.44972663</v>
      </c>
      <c r="G338" s="7" t="n">
        <v>3434105</v>
      </c>
      <c r="H338" s="7" t="n">
        <v>10411325.4240145</v>
      </c>
      <c r="I338" s="17" t="n">
        <v>0.329843210171778</v>
      </c>
      <c r="J338" s="7" t="n">
        <v>8589343</v>
      </c>
      <c r="K338" s="7" t="n">
        <v>3434105</v>
      </c>
      <c r="L338" s="17" t="n">
        <v>32.98</v>
      </c>
      <c r="N338" s="7" t="n">
        <v>3203025</v>
      </c>
      <c r="O338" s="18" t="n">
        <v>0.042</v>
      </c>
      <c r="P338" s="7" t="n">
        <v>3337552</v>
      </c>
      <c r="Q338" s="17" t="n">
        <v>32.0569366922455</v>
      </c>
      <c r="R338" s="17" t="n">
        <v>0.923063307754482</v>
      </c>
      <c r="S338" s="17" t="n">
        <v>0</v>
      </c>
      <c r="T338" s="7" t="n">
        <v>0</v>
      </c>
      <c r="U338" s="7" t="n">
        <v>0</v>
      </c>
      <c r="V338" s="7" t="n">
        <v>0</v>
      </c>
      <c r="W338" s="7" t="n">
        <v>0</v>
      </c>
      <c r="X338" s="7" t="n">
        <v>3337552</v>
      </c>
      <c r="Y338" s="17" t="n">
        <v>32.0569366922455</v>
      </c>
      <c r="AA338" s="7" t="n">
        <v>-96553</v>
      </c>
      <c r="AB338" s="7" t="n">
        <v>-96553</v>
      </c>
      <c r="AC338" s="19" t="n">
        <v>0</v>
      </c>
      <c r="AD338" s="17" t="n">
        <v>-0.923063307754482</v>
      </c>
    </row>
    <row r="339" customFormat="false" ht="14.5" hidden="false" customHeight="false" outlineLevel="0" collapsed="false">
      <c r="A339" s="0" t="n">
        <v>312</v>
      </c>
      <c r="B339" s="0" t="s">
        <v>330</v>
      </c>
      <c r="C339" s="7" t="n">
        <v>91765300</v>
      </c>
      <c r="D339" s="7" t="n">
        <v>343741.860432599</v>
      </c>
      <c r="E339" s="7" t="n">
        <v>21868000</v>
      </c>
      <c r="F339" s="7" t="n">
        <v>300173.013578812</v>
      </c>
      <c r="G339" s="7" t="n">
        <v>643915</v>
      </c>
      <c r="H339" s="7" t="n">
        <v>809628.498636734</v>
      </c>
      <c r="I339" s="17" t="n">
        <v>0.795321559312987</v>
      </c>
      <c r="J339" s="7" t="n">
        <v>667944</v>
      </c>
      <c r="K339" s="7" t="n">
        <v>643915</v>
      </c>
      <c r="L339" s="17" t="n">
        <v>79.53</v>
      </c>
      <c r="N339" s="7" t="n">
        <v>552260</v>
      </c>
      <c r="O339" s="18" t="n">
        <v>0.0289</v>
      </c>
      <c r="P339" s="7" t="n">
        <v>568220</v>
      </c>
      <c r="Q339" s="17" t="n">
        <v>70.1828061829318</v>
      </c>
      <c r="R339" s="17" t="n">
        <v>9.34719381706816</v>
      </c>
      <c r="S339" s="17" t="n">
        <v>0.02</v>
      </c>
      <c r="T339" s="7" t="n">
        <v>11045</v>
      </c>
      <c r="U339" s="7" t="n">
        <v>0</v>
      </c>
      <c r="V339" s="7" t="n">
        <v>0</v>
      </c>
      <c r="W339" s="7" t="n">
        <v>0</v>
      </c>
      <c r="X339" s="7" t="n">
        <v>579265</v>
      </c>
      <c r="Y339" s="17" t="n">
        <v>71.5470121142445</v>
      </c>
      <c r="AA339" s="7" t="n">
        <v>-75695</v>
      </c>
      <c r="AB339" s="7" t="n">
        <v>-64650</v>
      </c>
      <c r="AC339" s="19" t="n">
        <v>0</v>
      </c>
      <c r="AD339" s="17" t="n">
        <v>-7.98298788575551</v>
      </c>
    </row>
    <row r="340" customFormat="false" ht="14.5" hidden="false" customHeight="false" outlineLevel="0" collapsed="false">
      <c r="A340" s="0" t="n">
        <v>313</v>
      </c>
      <c r="B340" s="0" t="s">
        <v>331</v>
      </c>
      <c r="C340" s="7" t="n">
        <v>96983700</v>
      </c>
      <c r="D340" s="7" t="n">
        <v>363289.363949522</v>
      </c>
      <c r="E340" s="7" t="n">
        <v>17292000</v>
      </c>
      <c r="F340" s="7" t="n">
        <v>237360.149570368</v>
      </c>
      <c r="G340" s="7" t="n">
        <v>600650</v>
      </c>
      <c r="H340" s="7" t="n">
        <v>955969.718077542</v>
      </c>
      <c r="I340" s="17" t="n">
        <v>0.628314881362465</v>
      </c>
      <c r="J340" s="7" t="n">
        <v>788675</v>
      </c>
      <c r="K340" s="7" t="n">
        <v>600650</v>
      </c>
      <c r="L340" s="17" t="n">
        <v>62.83</v>
      </c>
      <c r="N340" s="7" t="n">
        <v>580272</v>
      </c>
      <c r="O340" s="18" t="n">
        <v>0.0411</v>
      </c>
      <c r="P340" s="7" t="n">
        <v>604121</v>
      </c>
      <c r="Q340" s="17" t="n">
        <v>63.1945749510653</v>
      </c>
      <c r="R340" s="17" t="n">
        <v>0</v>
      </c>
      <c r="S340" s="17" t="n">
        <v>0</v>
      </c>
      <c r="T340" s="7" t="n">
        <v>0</v>
      </c>
      <c r="U340" s="7" t="n">
        <v>3471</v>
      </c>
      <c r="V340" s="7" t="n">
        <v>3471</v>
      </c>
      <c r="W340" s="7" t="n">
        <v>0</v>
      </c>
      <c r="X340" s="7" t="n">
        <v>600650</v>
      </c>
      <c r="Y340" s="17" t="n">
        <v>62.8314881362465</v>
      </c>
      <c r="AA340" s="7" t="n">
        <v>0</v>
      </c>
      <c r="AB340" s="7" t="n">
        <v>0</v>
      </c>
      <c r="AC340" s="19" t="n">
        <v>0</v>
      </c>
      <c r="AD340" s="17" t="n">
        <v>0.00148813624650757</v>
      </c>
    </row>
    <row r="341" customFormat="false" ht="14.5" hidden="false" customHeight="false" outlineLevel="0" collapsed="false">
      <c r="A341" s="0" t="n">
        <v>314</v>
      </c>
      <c r="B341" s="0" t="s">
        <v>332</v>
      </c>
      <c r="C341" s="7" t="n">
        <v>11132886300</v>
      </c>
      <c r="D341" s="7" t="n">
        <v>41702463.2268035</v>
      </c>
      <c r="E341" s="7" t="n">
        <v>2188001000</v>
      </c>
      <c r="F341" s="7" t="n">
        <v>30033786.9893659</v>
      </c>
      <c r="G341" s="7" t="n">
        <v>71736250</v>
      </c>
      <c r="H341" s="7" t="n">
        <v>42285807.32658</v>
      </c>
      <c r="I341" s="17" t="n">
        <v>1.69646163891278</v>
      </c>
      <c r="J341" s="7" t="n">
        <v>34885791</v>
      </c>
      <c r="K341" s="7" t="n">
        <v>34885791</v>
      </c>
      <c r="L341" s="17" t="n">
        <v>82.5</v>
      </c>
      <c r="N341" s="7" t="n">
        <v>32047587</v>
      </c>
      <c r="O341" s="18" t="n">
        <v>0.0881</v>
      </c>
      <c r="P341" s="7" t="n">
        <v>34870979</v>
      </c>
      <c r="Q341" s="17" t="n">
        <v>82.4649715936269</v>
      </c>
      <c r="R341" s="17" t="n">
        <v>0.0350284063730726</v>
      </c>
      <c r="S341" s="17" t="n">
        <v>0</v>
      </c>
      <c r="T341" s="7" t="n">
        <v>0</v>
      </c>
      <c r="U341" s="7" t="n">
        <v>0</v>
      </c>
      <c r="V341" s="7" t="n">
        <v>0</v>
      </c>
      <c r="W341" s="7" t="n">
        <v>0</v>
      </c>
      <c r="X341" s="7" t="n">
        <v>34870979</v>
      </c>
      <c r="Y341" s="17" t="n">
        <v>82.4649715936269</v>
      </c>
      <c r="AA341" s="7" t="n">
        <v>-14812</v>
      </c>
      <c r="AB341" s="7" t="n">
        <v>-14812</v>
      </c>
      <c r="AC341" s="19" t="n">
        <v>0</v>
      </c>
      <c r="AD341" s="17" t="n">
        <v>-0.0350284063730726</v>
      </c>
    </row>
    <row r="342" customFormat="false" ht="14.5" hidden="false" customHeight="false" outlineLevel="0" collapsed="false">
      <c r="A342" s="0" t="n">
        <v>315</v>
      </c>
      <c r="B342" s="0" t="s">
        <v>333</v>
      </c>
      <c r="C342" s="7" t="n">
        <v>4401061600</v>
      </c>
      <c r="D342" s="7" t="n">
        <v>16485851.4303606</v>
      </c>
      <c r="E342" s="7" t="n">
        <v>3111517000</v>
      </c>
      <c r="F342" s="7" t="n">
        <v>42710510.0919931</v>
      </c>
      <c r="G342" s="7" t="n">
        <v>59196362</v>
      </c>
      <c r="H342" s="7" t="n">
        <v>33905314.10657</v>
      </c>
      <c r="I342" s="17" t="n">
        <v>1.74593167943928</v>
      </c>
      <c r="J342" s="7" t="n">
        <v>27971884</v>
      </c>
      <c r="K342" s="7" t="n">
        <v>27971884</v>
      </c>
      <c r="L342" s="17" t="n">
        <v>82.5</v>
      </c>
      <c r="N342" s="7" t="n">
        <v>25852462</v>
      </c>
      <c r="O342" s="18" t="n">
        <v>0.04</v>
      </c>
      <c r="P342" s="7" t="n">
        <v>26886560</v>
      </c>
      <c r="Q342" s="17" t="n">
        <v>79.2989556607295</v>
      </c>
      <c r="R342" s="17" t="n">
        <v>3.20104433927054</v>
      </c>
      <c r="S342" s="17" t="n">
        <v>0.01</v>
      </c>
      <c r="T342" s="7" t="n">
        <v>258525</v>
      </c>
      <c r="U342" s="7" t="n">
        <v>0</v>
      </c>
      <c r="V342" s="7" t="n">
        <v>0</v>
      </c>
      <c r="W342" s="7" t="n">
        <v>0</v>
      </c>
      <c r="X342" s="7" t="n">
        <v>27145085</v>
      </c>
      <c r="Y342" s="17" t="n">
        <v>80.0614467533865</v>
      </c>
      <c r="AA342" s="7" t="n">
        <v>-1085324</v>
      </c>
      <c r="AB342" s="7" t="n">
        <v>-826799</v>
      </c>
      <c r="AC342" s="19" t="n">
        <v>0</v>
      </c>
      <c r="AD342" s="17" t="n">
        <v>-2.43855324661347</v>
      </c>
    </row>
    <row r="343" customFormat="false" ht="14.5" hidden="false" customHeight="false" outlineLevel="0" collapsed="false">
      <c r="A343" s="0" t="n">
        <v>316</v>
      </c>
      <c r="B343" s="0" t="s">
        <v>334</v>
      </c>
      <c r="C343" s="7" t="n">
        <v>2051784300</v>
      </c>
      <c r="D343" s="7" t="n">
        <v>7685739.08098593</v>
      </c>
      <c r="E343" s="7" t="n">
        <v>626322000</v>
      </c>
      <c r="F343" s="7" t="n">
        <v>8597263.68258226</v>
      </c>
      <c r="G343" s="7" t="n">
        <v>16283003</v>
      </c>
      <c r="H343" s="7" t="n">
        <v>36817566.0577519</v>
      </c>
      <c r="I343" s="17" t="n">
        <v>0.442261799013507</v>
      </c>
      <c r="J343" s="7" t="n">
        <v>30374492</v>
      </c>
      <c r="K343" s="7" t="n">
        <v>16283003</v>
      </c>
      <c r="L343" s="17" t="n">
        <v>44.23</v>
      </c>
      <c r="N343" s="7" t="n">
        <v>14005833</v>
      </c>
      <c r="O343" s="18" t="n">
        <v>0.0505</v>
      </c>
      <c r="P343" s="7" t="n">
        <v>14713128</v>
      </c>
      <c r="Q343" s="17" t="n">
        <v>39.9622505651814</v>
      </c>
      <c r="R343" s="17" t="n">
        <v>4.26774943481859</v>
      </c>
      <c r="S343" s="17" t="n">
        <v>0.01</v>
      </c>
      <c r="T343" s="7" t="n">
        <v>140058</v>
      </c>
      <c r="U343" s="7" t="n">
        <v>0</v>
      </c>
      <c r="V343" s="7" t="n">
        <v>0</v>
      </c>
      <c r="W343" s="7" t="n">
        <v>0</v>
      </c>
      <c r="X343" s="7" t="n">
        <v>14853186</v>
      </c>
      <c r="Y343" s="17" t="n">
        <v>40.3426613717521</v>
      </c>
      <c r="AA343" s="7" t="n">
        <v>-1569875</v>
      </c>
      <c r="AB343" s="7" t="n">
        <v>-1429817</v>
      </c>
      <c r="AC343" s="19" t="n">
        <v>0</v>
      </c>
      <c r="AD343" s="17" t="n">
        <v>-3.88733862824787</v>
      </c>
    </row>
    <row r="344" customFormat="false" ht="14.5" hidden="false" customHeight="false" outlineLevel="0" collapsed="false">
      <c r="A344" s="0" t="n">
        <v>317</v>
      </c>
      <c r="B344" s="0" t="s">
        <v>335</v>
      </c>
      <c r="C344" s="7" t="n">
        <v>14471634900</v>
      </c>
      <c r="D344" s="7" t="n">
        <v>54209016.9598675</v>
      </c>
      <c r="E344" s="7" t="n">
        <v>10216671000</v>
      </c>
      <c r="F344" s="7" t="n">
        <v>140240027.565999</v>
      </c>
      <c r="G344" s="7" t="n">
        <v>194449045</v>
      </c>
      <c r="H344" s="7" t="n">
        <v>53589100.5630271</v>
      </c>
      <c r="I344" s="17" t="n">
        <v>3.62851854121539</v>
      </c>
      <c r="J344" s="7" t="n">
        <v>44211008</v>
      </c>
      <c r="K344" s="7" t="n">
        <v>44211008</v>
      </c>
      <c r="L344" s="17" t="n">
        <v>82.5</v>
      </c>
      <c r="N344" s="7" t="n">
        <v>43441467</v>
      </c>
      <c r="O344" s="18" t="n">
        <v>0.0442</v>
      </c>
      <c r="P344" s="7" t="n">
        <v>45361580</v>
      </c>
      <c r="Q344" s="17" t="n">
        <v>84.6470262113272</v>
      </c>
      <c r="R344" s="17" t="n">
        <v>0</v>
      </c>
      <c r="S344" s="17" t="n">
        <v>0</v>
      </c>
      <c r="T344" s="7" t="n">
        <v>0</v>
      </c>
      <c r="U344" s="7" t="n">
        <v>1150572</v>
      </c>
      <c r="V344" s="7" t="n">
        <v>1150572</v>
      </c>
      <c r="W344" s="7" t="n">
        <v>0</v>
      </c>
      <c r="X344" s="7" t="n">
        <v>44211008</v>
      </c>
      <c r="Y344" s="17" t="n">
        <v>82.5000000662498</v>
      </c>
      <c r="AA344" s="7" t="n">
        <v>0</v>
      </c>
      <c r="AB344" s="7" t="n">
        <v>0</v>
      </c>
      <c r="AC344" s="19" t="n">
        <v>0</v>
      </c>
      <c r="AD344" s="17" t="n">
        <v>6.62498109704757E-008</v>
      </c>
    </row>
    <row r="345" customFormat="false" ht="14.5" hidden="false" customHeight="false" outlineLevel="0" collapsed="false">
      <c r="A345" s="0" t="n">
        <v>318</v>
      </c>
      <c r="B345" s="0" t="s">
        <v>336</v>
      </c>
      <c r="C345" s="7" t="n">
        <v>2962150700</v>
      </c>
      <c r="D345" s="7" t="n">
        <v>11095862.9514612</v>
      </c>
      <c r="E345" s="7" t="n">
        <v>200215000</v>
      </c>
      <c r="F345" s="7" t="n">
        <v>2748268.69918062</v>
      </c>
      <c r="G345" s="7" t="n">
        <v>13844132</v>
      </c>
      <c r="H345" s="7" t="n">
        <v>3616269.60092831</v>
      </c>
      <c r="I345" s="17" t="n">
        <v>3.82829089856745</v>
      </c>
      <c r="J345" s="7" t="n">
        <v>2983422</v>
      </c>
      <c r="K345" s="7" t="n">
        <v>2983422</v>
      </c>
      <c r="L345" s="17" t="n">
        <v>82.5</v>
      </c>
      <c r="N345" s="7" t="n">
        <v>3231345</v>
      </c>
      <c r="O345" s="18" t="n">
        <v>0.032</v>
      </c>
      <c r="P345" s="7" t="n">
        <v>3334748</v>
      </c>
      <c r="Q345" s="17" t="n">
        <v>92.215137918477</v>
      </c>
      <c r="R345" s="17" t="n">
        <v>0</v>
      </c>
      <c r="S345" s="17" t="n">
        <v>0</v>
      </c>
      <c r="T345" s="7" t="n">
        <v>0</v>
      </c>
      <c r="U345" s="7" t="n">
        <v>351326</v>
      </c>
      <c r="V345" s="7" t="n">
        <v>351326</v>
      </c>
      <c r="W345" s="7" t="n">
        <v>0</v>
      </c>
      <c r="X345" s="7" t="n">
        <v>2983422</v>
      </c>
      <c r="Y345" s="17" t="n">
        <v>82.4999883646436</v>
      </c>
      <c r="AA345" s="7" t="n">
        <v>0</v>
      </c>
      <c r="AB345" s="7" t="n">
        <v>0</v>
      </c>
      <c r="AC345" s="19" t="n">
        <v>0</v>
      </c>
      <c r="AD345" s="17" t="n">
        <v>-1.16353564010296E-005</v>
      </c>
    </row>
    <row r="346" customFormat="false" ht="14.5" hidden="false" customHeight="false" outlineLevel="0" collapsed="false">
      <c r="A346" s="0" t="n">
        <v>319</v>
      </c>
      <c r="B346" s="0" t="s">
        <v>337</v>
      </c>
      <c r="C346" s="7" t="n">
        <v>119774300</v>
      </c>
      <c r="D346" s="7" t="n">
        <v>448660.231198637</v>
      </c>
      <c r="E346" s="7" t="n">
        <v>21091000</v>
      </c>
      <c r="F346" s="7" t="n">
        <v>289507.455157798</v>
      </c>
      <c r="G346" s="7" t="n">
        <v>738168</v>
      </c>
      <c r="H346" s="7" t="n">
        <v>1814602.27644084</v>
      </c>
      <c r="I346" s="17" t="n">
        <v>0.406793273426197</v>
      </c>
      <c r="J346" s="7" t="n">
        <v>1497047</v>
      </c>
      <c r="K346" s="7" t="n">
        <v>738168</v>
      </c>
      <c r="L346" s="17" t="n">
        <v>40.68</v>
      </c>
      <c r="N346" s="7" t="n">
        <v>642997</v>
      </c>
      <c r="O346" s="18" t="n">
        <v>0.0506</v>
      </c>
      <c r="P346" s="7" t="n">
        <v>675533</v>
      </c>
      <c r="Q346" s="17" t="n">
        <v>37.2276067748019</v>
      </c>
      <c r="R346" s="17" t="n">
        <v>3.45239322519814</v>
      </c>
      <c r="S346" s="17" t="n">
        <v>0.01</v>
      </c>
      <c r="T346" s="7" t="n">
        <v>6430</v>
      </c>
      <c r="U346" s="7" t="n">
        <v>0</v>
      </c>
      <c r="V346" s="7" t="n">
        <v>0</v>
      </c>
      <c r="W346" s="7" t="n">
        <v>0</v>
      </c>
      <c r="X346" s="7" t="n">
        <v>681963</v>
      </c>
      <c r="Y346" s="17" t="n">
        <v>37.5819543959573</v>
      </c>
      <c r="AA346" s="7" t="n">
        <v>-62635</v>
      </c>
      <c r="AB346" s="7" t="n">
        <v>-56205</v>
      </c>
      <c r="AC346" s="19" t="n">
        <v>0</v>
      </c>
      <c r="AD346" s="17" t="n">
        <v>-3.09804560404273</v>
      </c>
    </row>
    <row r="347" customFormat="false" ht="14.5" hidden="false" customHeight="false" outlineLevel="0" collapsed="false">
      <c r="A347" s="0" t="n">
        <v>320</v>
      </c>
      <c r="B347" s="0" t="s">
        <v>338</v>
      </c>
      <c r="C347" s="7" t="n">
        <v>1010590200</v>
      </c>
      <c r="D347" s="7" t="n">
        <v>3785550.26227727</v>
      </c>
      <c r="E347" s="7" t="n">
        <v>535268000</v>
      </c>
      <c r="F347" s="7" t="n">
        <v>7347402.99214851</v>
      </c>
      <c r="G347" s="7" t="n">
        <v>11132953</v>
      </c>
      <c r="H347" s="7" t="n">
        <v>7347629.43594314</v>
      </c>
      <c r="I347" s="17" t="n">
        <v>1.51517616628022</v>
      </c>
      <c r="J347" s="7" t="n">
        <v>6061794</v>
      </c>
      <c r="K347" s="7" t="n">
        <v>6061794</v>
      </c>
      <c r="L347" s="17" t="n">
        <v>82.5</v>
      </c>
      <c r="N347" s="7" t="n">
        <v>5504369</v>
      </c>
      <c r="O347" s="18" t="n">
        <v>0.0518</v>
      </c>
      <c r="P347" s="7" t="n">
        <v>5789495</v>
      </c>
      <c r="Q347" s="17" t="n">
        <v>78.7940525644767</v>
      </c>
      <c r="R347" s="17" t="n">
        <v>3.70594743552334</v>
      </c>
      <c r="S347" s="17" t="n">
        <v>0.01</v>
      </c>
      <c r="T347" s="7" t="n">
        <v>55044</v>
      </c>
      <c r="U347" s="7" t="n">
        <v>0</v>
      </c>
      <c r="V347" s="7" t="n">
        <v>0</v>
      </c>
      <c r="W347" s="7" t="n">
        <v>0</v>
      </c>
      <c r="X347" s="7" t="n">
        <v>5844539</v>
      </c>
      <c r="Y347" s="17" t="n">
        <v>79.543192140443</v>
      </c>
      <c r="AA347" s="7" t="n">
        <v>-272299</v>
      </c>
      <c r="AB347" s="7" t="n">
        <v>-217255</v>
      </c>
      <c r="AC347" s="19" t="n">
        <v>0</v>
      </c>
      <c r="AD347" s="17" t="n">
        <v>-2.95680785955703</v>
      </c>
    </row>
    <row r="348" customFormat="false" ht="14.5" hidden="false" customHeight="false" outlineLevel="0" collapsed="false">
      <c r="A348" s="0" t="n">
        <v>321</v>
      </c>
      <c r="B348" s="0" t="s">
        <v>339</v>
      </c>
      <c r="C348" s="7" t="n">
        <v>5021857900</v>
      </c>
      <c r="D348" s="7" t="n">
        <v>18811280.2701473</v>
      </c>
      <c r="E348" s="7" t="n">
        <v>1735793000</v>
      </c>
      <c r="F348" s="7" t="n">
        <v>23826514.3478602</v>
      </c>
      <c r="G348" s="7" t="n">
        <v>42637795</v>
      </c>
      <c r="H348" s="7" t="n">
        <v>51344123.3505939</v>
      </c>
      <c r="I348" s="17" t="n">
        <v>0.830431843365124</v>
      </c>
      <c r="J348" s="7" t="n">
        <v>42358902</v>
      </c>
      <c r="K348" s="7" t="n">
        <v>42358902</v>
      </c>
      <c r="L348" s="17" t="n">
        <v>82.5</v>
      </c>
      <c r="N348" s="7" t="n">
        <v>36751505</v>
      </c>
      <c r="O348" s="18" t="n">
        <v>0.0585</v>
      </c>
      <c r="P348" s="7" t="n">
        <v>38901468</v>
      </c>
      <c r="Q348" s="17" t="n">
        <v>75.7661548418472</v>
      </c>
      <c r="R348" s="17" t="n">
        <v>6.73384515815283</v>
      </c>
      <c r="S348" s="17" t="n">
        <v>0.01</v>
      </c>
      <c r="T348" s="7" t="n">
        <v>367515</v>
      </c>
      <c r="U348" s="7" t="n">
        <v>0</v>
      </c>
      <c r="V348" s="7" t="n">
        <v>0</v>
      </c>
      <c r="W348" s="7" t="n">
        <v>0</v>
      </c>
      <c r="X348" s="7" t="n">
        <v>39268983</v>
      </c>
      <c r="Y348" s="17" t="n">
        <v>76.4819426984057</v>
      </c>
      <c r="AA348" s="7" t="n">
        <v>-3457434</v>
      </c>
      <c r="AB348" s="7" t="n">
        <v>-3089919</v>
      </c>
      <c r="AC348" s="19" t="n">
        <v>0</v>
      </c>
      <c r="AD348" s="17" t="n">
        <v>-6.01805730159427</v>
      </c>
    </row>
    <row r="349" customFormat="false" ht="14.5" hidden="false" customHeight="false" outlineLevel="0" collapsed="false">
      <c r="A349" s="0" t="n">
        <v>322</v>
      </c>
      <c r="B349" s="0" t="s">
        <v>340</v>
      </c>
      <c r="C349" s="7" t="n">
        <v>1203529000</v>
      </c>
      <c r="D349" s="7" t="n">
        <v>4508275.97735294</v>
      </c>
      <c r="E349" s="7" t="n">
        <v>352562000</v>
      </c>
      <c r="F349" s="7" t="n">
        <v>4839473.11200719</v>
      </c>
      <c r="G349" s="7" t="n">
        <v>9347749</v>
      </c>
      <c r="H349" s="7" t="n">
        <v>11804797.72</v>
      </c>
      <c r="I349" s="17" t="n">
        <v>0.791860159040489</v>
      </c>
      <c r="J349" s="7" t="n">
        <v>9738958</v>
      </c>
      <c r="K349" s="7" t="n">
        <v>9347749</v>
      </c>
      <c r="L349" s="17" t="n">
        <v>79.19</v>
      </c>
      <c r="N349" s="7" t="n">
        <v>8476196</v>
      </c>
      <c r="O349" s="18" t="n">
        <v>0.0384</v>
      </c>
      <c r="P349" s="7" t="n">
        <v>8801682</v>
      </c>
      <c r="Q349" s="17" t="n">
        <v>74.5602102532258</v>
      </c>
      <c r="R349" s="17" t="n">
        <v>4.62978974677425</v>
      </c>
      <c r="S349" s="17" t="n">
        <v>0.01</v>
      </c>
      <c r="T349" s="7" t="n">
        <v>84762</v>
      </c>
      <c r="U349" s="7" t="n">
        <v>0</v>
      </c>
      <c r="V349" s="7" t="n">
        <v>0</v>
      </c>
      <c r="W349" s="7" t="n">
        <v>0</v>
      </c>
      <c r="X349" s="7" t="n">
        <v>8886444</v>
      </c>
      <c r="Y349" s="17" t="n">
        <v>75.2782403458244</v>
      </c>
      <c r="AA349" s="7" t="n">
        <v>-546067</v>
      </c>
      <c r="AB349" s="7" t="n">
        <v>-461305</v>
      </c>
      <c r="AC349" s="19" t="n">
        <v>0</v>
      </c>
      <c r="AD349" s="17" t="n">
        <v>-3.9117596541756</v>
      </c>
    </row>
    <row r="350" customFormat="false" ht="14.5" hidden="false" customHeight="false" outlineLevel="0" collapsed="false">
      <c r="A350" s="0" t="n">
        <v>323</v>
      </c>
      <c r="B350" s="0" t="s">
        <v>341</v>
      </c>
      <c r="C350" s="7" t="n">
        <v>1451294400</v>
      </c>
      <c r="D350" s="7" t="n">
        <v>5436375.59176957</v>
      </c>
      <c r="E350" s="7" t="n">
        <v>341590000</v>
      </c>
      <c r="F350" s="7" t="n">
        <v>4688864.99489603</v>
      </c>
      <c r="G350" s="7" t="n">
        <v>10125241</v>
      </c>
      <c r="H350" s="7" t="n">
        <v>17634184.150158</v>
      </c>
      <c r="I350" s="17" t="n">
        <v>0.574182560065263</v>
      </c>
      <c r="J350" s="7" t="n">
        <v>14548202</v>
      </c>
      <c r="K350" s="7" t="n">
        <v>10125241</v>
      </c>
      <c r="L350" s="17" t="n">
        <v>57.42</v>
      </c>
      <c r="N350" s="7" t="n">
        <v>9526336</v>
      </c>
      <c r="O350" s="18" t="n">
        <v>0.0388</v>
      </c>
      <c r="P350" s="7" t="n">
        <v>9895958</v>
      </c>
      <c r="Q350" s="17" t="n">
        <v>56.1180370791996</v>
      </c>
      <c r="R350" s="17" t="n">
        <v>1.30196292080044</v>
      </c>
      <c r="S350" s="17" t="n">
        <v>0</v>
      </c>
      <c r="T350" s="7" t="n">
        <v>0</v>
      </c>
      <c r="U350" s="7" t="n">
        <v>0</v>
      </c>
      <c r="V350" s="7" t="n">
        <v>0</v>
      </c>
      <c r="W350" s="7" t="n">
        <v>0</v>
      </c>
      <c r="X350" s="7" t="n">
        <v>9895958</v>
      </c>
      <c r="Y350" s="17" t="n">
        <v>56.1180370791996</v>
      </c>
      <c r="AA350" s="7" t="n">
        <v>-229283</v>
      </c>
      <c r="AB350" s="7" t="n">
        <v>-229283</v>
      </c>
      <c r="AC350" s="19" t="n">
        <v>0</v>
      </c>
      <c r="AD350" s="17" t="n">
        <v>-1.30196292080044</v>
      </c>
    </row>
    <row r="351" customFormat="false" ht="14.5" hidden="false" customHeight="false" outlineLevel="0" collapsed="false">
      <c r="A351" s="0" t="n">
        <v>324</v>
      </c>
      <c r="B351" s="0" t="s">
        <v>342</v>
      </c>
      <c r="C351" s="7" t="n">
        <v>513429200</v>
      </c>
      <c r="D351" s="7" t="n">
        <v>1923244.49882931</v>
      </c>
      <c r="E351" s="7" t="n">
        <v>171143000</v>
      </c>
      <c r="F351" s="7" t="n">
        <v>2349209.34986824</v>
      </c>
      <c r="G351" s="7" t="n">
        <v>4272454</v>
      </c>
      <c r="H351" s="7" t="n">
        <v>6922529.17600631</v>
      </c>
      <c r="I351" s="17" t="n">
        <v>0.617181075207086</v>
      </c>
      <c r="J351" s="7" t="n">
        <v>5711087</v>
      </c>
      <c r="K351" s="7" t="n">
        <v>4272454</v>
      </c>
      <c r="L351" s="17" t="n">
        <v>61.72</v>
      </c>
      <c r="N351" s="7" t="n">
        <v>3726177</v>
      </c>
      <c r="O351" s="18" t="n">
        <v>0.0337</v>
      </c>
      <c r="P351" s="7" t="n">
        <v>3851749</v>
      </c>
      <c r="Q351" s="17" t="n">
        <v>55.640776688241</v>
      </c>
      <c r="R351" s="17" t="n">
        <v>6.07922331175904</v>
      </c>
      <c r="S351" s="17" t="n">
        <v>0.01</v>
      </c>
      <c r="T351" s="7" t="n">
        <v>37262</v>
      </c>
      <c r="U351" s="7" t="n">
        <v>0</v>
      </c>
      <c r="V351" s="7" t="n">
        <v>0</v>
      </c>
      <c r="W351" s="7" t="n">
        <v>0</v>
      </c>
      <c r="X351" s="7" t="n">
        <v>3889011</v>
      </c>
      <c r="Y351" s="17" t="n">
        <v>56.1790481646423</v>
      </c>
      <c r="AA351" s="7" t="n">
        <v>-420705</v>
      </c>
      <c r="AB351" s="7" t="n">
        <v>-383443</v>
      </c>
      <c r="AC351" s="19" t="n">
        <v>0</v>
      </c>
      <c r="AD351" s="17" t="n">
        <v>-5.54095183535775</v>
      </c>
    </row>
    <row r="352" customFormat="false" ht="14.5" hidden="false" customHeight="false" outlineLevel="0" collapsed="false">
      <c r="A352" s="0" t="n">
        <v>325</v>
      </c>
      <c r="B352" s="0" t="s">
        <v>343</v>
      </c>
      <c r="C352" s="7" t="n">
        <v>3978694400</v>
      </c>
      <c r="D352" s="7" t="n">
        <v>14903714.3141118</v>
      </c>
      <c r="E352" s="7" t="n">
        <v>1392811000</v>
      </c>
      <c r="F352" s="7" t="n">
        <v>19118541.9432833</v>
      </c>
      <c r="G352" s="7" t="n">
        <v>34022256</v>
      </c>
      <c r="H352" s="7" t="n">
        <v>77785675.98</v>
      </c>
      <c r="I352" s="17" t="n">
        <v>0.437384590046472</v>
      </c>
      <c r="J352" s="7" t="n">
        <v>64173183</v>
      </c>
      <c r="K352" s="7" t="n">
        <v>34022256</v>
      </c>
      <c r="L352" s="17" t="n">
        <v>43.74</v>
      </c>
      <c r="N352" s="7" t="n">
        <v>32011961</v>
      </c>
      <c r="O352" s="18" t="n">
        <v>0.0445</v>
      </c>
      <c r="P352" s="7" t="n">
        <v>33436493</v>
      </c>
      <c r="Q352" s="17" t="n">
        <v>42.985411618197</v>
      </c>
      <c r="R352" s="17" t="n">
        <v>0.754588381802996</v>
      </c>
      <c r="S352" s="17" t="n">
        <v>0</v>
      </c>
      <c r="T352" s="7" t="n">
        <v>0</v>
      </c>
      <c r="U352" s="7" t="n">
        <v>0</v>
      </c>
      <c r="V352" s="7" t="n">
        <v>0</v>
      </c>
      <c r="W352" s="7" t="n">
        <v>0</v>
      </c>
      <c r="X352" s="7" t="n">
        <v>33436493</v>
      </c>
      <c r="Y352" s="17" t="n">
        <v>42.985411618197</v>
      </c>
      <c r="AA352" s="7" t="n">
        <v>-585763</v>
      </c>
      <c r="AB352" s="7" t="n">
        <v>-585763</v>
      </c>
      <c r="AC352" s="19" t="n">
        <v>0</v>
      </c>
      <c r="AD352" s="17" t="n">
        <v>-0.754588381802996</v>
      </c>
    </row>
    <row r="353" customFormat="false" ht="14.5" hidden="false" customHeight="false" outlineLevel="0" collapsed="false">
      <c r="A353" s="0" t="n">
        <v>326</v>
      </c>
      <c r="B353" s="0" t="s">
        <v>344</v>
      </c>
      <c r="C353" s="7" t="n">
        <v>5707136100</v>
      </c>
      <c r="D353" s="7" t="n">
        <v>21378250.6105908</v>
      </c>
      <c r="E353" s="7" t="n">
        <v>2014741000</v>
      </c>
      <c r="F353" s="7" t="n">
        <v>27655518.4539413</v>
      </c>
      <c r="G353" s="7" t="n">
        <v>49033769</v>
      </c>
      <c r="H353" s="7" t="n">
        <v>58175588.9449295</v>
      </c>
      <c r="I353" s="17" t="n">
        <v>0.842858145302433</v>
      </c>
      <c r="J353" s="7" t="n">
        <v>47994861</v>
      </c>
      <c r="K353" s="7" t="n">
        <v>47994861</v>
      </c>
      <c r="L353" s="17" t="n">
        <v>82.5</v>
      </c>
      <c r="N353" s="7" t="n">
        <v>43643952</v>
      </c>
      <c r="O353" s="18" t="n">
        <v>0.0236</v>
      </c>
      <c r="P353" s="7" t="n">
        <v>44673949</v>
      </c>
      <c r="Q353" s="17" t="n">
        <v>76.7915715340493</v>
      </c>
      <c r="R353" s="17" t="n">
        <v>5.7084284659507</v>
      </c>
      <c r="S353" s="17" t="n">
        <v>0.01</v>
      </c>
      <c r="T353" s="7" t="n">
        <v>436440</v>
      </c>
      <c r="U353" s="7" t="n">
        <v>0</v>
      </c>
      <c r="V353" s="7" t="n">
        <v>0</v>
      </c>
      <c r="W353" s="7" t="n">
        <v>0</v>
      </c>
      <c r="X353" s="7" t="n">
        <v>45110389</v>
      </c>
      <c r="Y353" s="17" t="n">
        <v>77.541783105458</v>
      </c>
      <c r="AA353" s="7" t="n">
        <v>-3320912</v>
      </c>
      <c r="AB353" s="7" t="n">
        <v>-2884472</v>
      </c>
      <c r="AC353" s="19" t="n">
        <v>0</v>
      </c>
      <c r="AD353" s="17" t="n">
        <v>-4.95821689454205</v>
      </c>
    </row>
    <row r="354" customFormat="false" ht="14.5" hidden="false" customHeight="false" outlineLevel="0" collapsed="false">
      <c r="A354" s="0" t="n">
        <v>327</v>
      </c>
      <c r="B354" s="0" t="s">
        <v>345</v>
      </c>
      <c r="C354" s="7" t="n">
        <v>267682700</v>
      </c>
      <c r="D354" s="7" t="n">
        <v>1002707.44283102</v>
      </c>
      <c r="E354" s="7" t="n">
        <v>80199000</v>
      </c>
      <c r="F354" s="7" t="n">
        <v>1100858.58405008</v>
      </c>
      <c r="G354" s="7" t="n">
        <v>2103566</v>
      </c>
      <c r="H354" s="7" t="n">
        <v>2511895.4360448</v>
      </c>
      <c r="I354" s="17" t="n">
        <v>0.8374417062966</v>
      </c>
      <c r="J354" s="7" t="n">
        <v>2072314</v>
      </c>
      <c r="K354" s="7" t="n">
        <v>2072314</v>
      </c>
      <c r="L354" s="17" t="n">
        <v>82.5</v>
      </c>
      <c r="N354" s="7" t="n">
        <v>1956361</v>
      </c>
      <c r="O354" s="18" t="n">
        <v>0.0415</v>
      </c>
      <c r="P354" s="7" t="n">
        <v>2037550</v>
      </c>
      <c r="Q354" s="17" t="n">
        <v>81.1160357537932</v>
      </c>
      <c r="R354" s="17" t="n">
        <v>1.38396424620684</v>
      </c>
      <c r="S354" s="17" t="n">
        <v>0</v>
      </c>
      <c r="T354" s="7" t="n">
        <v>0</v>
      </c>
      <c r="U354" s="7" t="n">
        <v>0</v>
      </c>
      <c r="V354" s="7" t="n">
        <v>0</v>
      </c>
      <c r="W354" s="7" t="n">
        <v>0</v>
      </c>
      <c r="X354" s="7" t="n">
        <v>2037550</v>
      </c>
      <c r="Y354" s="17" t="n">
        <v>81.1160357537932</v>
      </c>
      <c r="AA354" s="7" t="n">
        <v>-34764</v>
      </c>
      <c r="AB354" s="7" t="n">
        <v>-34764</v>
      </c>
      <c r="AC354" s="19" t="n">
        <v>0</v>
      </c>
      <c r="AD354" s="17" t="n">
        <v>-1.38396424620684</v>
      </c>
    </row>
    <row r="355" customFormat="false" ht="14.5" hidden="false" customHeight="false" outlineLevel="0" collapsed="false">
      <c r="A355" s="0" t="n">
        <v>328</v>
      </c>
      <c r="B355" s="0" t="s">
        <v>346</v>
      </c>
      <c r="C355" s="7" t="n">
        <v>1330013700</v>
      </c>
      <c r="D355" s="7" t="n">
        <v>4982072.56597913</v>
      </c>
      <c r="E355" s="7" t="n">
        <v>404588000</v>
      </c>
      <c r="F355" s="7" t="n">
        <v>5553612.54883046</v>
      </c>
      <c r="G355" s="7" t="n">
        <v>10535685</v>
      </c>
      <c r="H355" s="7" t="n">
        <v>18092926.6794239</v>
      </c>
      <c r="I355" s="17" t="n">
        <v>0.582309605663835</v>
      </c>
      <c r="J355" s="7" t="n">
        <v>14926665</v>
      </c>
      <c r="K355" s="7" t="n">
        <v>10535685</v>
      </c>
      <c r="L355" s="17" t="n">
        <v>58.23</v>
      </c>
      <c r="N355" s="7" t="n">
        <v>9068349</v>
      </c>
      <c r="O355" s="18" t="n">
        <v>0.0444</v>
      </c>
      <c r="P355" s="7" t="n">
        <v>9470984</v>
      </c>
      <c r="Q355" s="17" t="n">
        <v>52.3463349396692</v>
      </c>
      <c r="R355" s="17" t="n">
        <v>5.88366506033078</v>
      </c>
      <c r="S355" s="17" t="n">
        <v>0.01</v>
      </c>
      <c r="T355" s="7" t="n">
        <v>90683</v>
      </c>
      <c r="U355" s="7" t="n">
        <v>0</v>
      </c>
      <c r="V355" s="7" t="n">
        <v>0</v>
      </c>
      <c r="W355" s="7" t="n">
        <v>0</v>
      </c>
      <c r="X355" s="7" t="n">
        <v>9561667</v>
      </c>
      <c r="Y355" s="17" t="n">
        <v>52.8475418566415</v>
      </c>
      <c r="AA355" s="7" t="n">
        <v>-1064701</v>
      </c>
      <c r="AB355" s="7" t="n">
        <v>-974018</v>
      </c>
      <c r="AC355" s="19" t="n">
        <v>0</v>
      </c>
      <c r="AD355" s="17" t="n">
        <v>-5.38245814335848</v>
      </c>
    </row>
    <row r="356" customFormat="false" ht="14.5" hidden="false" customHeight="false" outlineLevel="0" collapsed="false">
      <c r="A356" s="0" t="n">
        <v>329</v>
      </c>
      <c r="B356" s="0" t="s">
        <v>347</v>
      </c>
      <c r="C356" s="7" t="n">
        <v>1189426700</v>
      </c>
      <c r="D356" s="7" t="n">
        <v>4455450.4448436</v>
      </c>
      <c r="E356" s="7" t="n">
        <v>429457000</v>
      </c>
      <c r="F356" s="7" t="n">
        <v>5894979.05123998</v>
      </c>
      <c r="G356" s="7" t="n">
        <v>10350429</v>
      </c>
      <c r="H356" s="7" t="n">
        <v>7593317.77412327</v>
      </c>
      <c r="I356" s="17" t="n">
        <v>1.36309704241175</v>
      </c>
      <c r="J356" s="7" t="n">
        <v>6264487</v>
      </c>
      <c r="K356" s="7" t="n">
        <v>6264487</v>
      </c>
      <c r="L356" s="17" t="n">
        <v>82.5</v>
      </c>
      <c r="N356" s="7" t="n">
        <v>5913337</v>
      </c>
      <c r="O356" s="18" t="n">
        <v>0.0337</v>
      </c>
      <c r="P356" s="7" t="n">
        <v>6112616</v>
      </c>
      <c r="Q356" s="17" t="n">
        <v>80.499936678941</v>
      </c>
      <c r="R356" s="17" t="n">
        <v>2.00006332105903</v>
      </c>
      <c r="S356" s="17" t="n">
        <v>0</v>
      </c>
      <c r="T356" s="7" t="n">
        <v>0</v>
      </c>
      <c r="U356" s="7" t="n">
        <v>0</v>
      </c>
      <c r="V356" s="7" t="n">
        <v>0</v>
      </c>
      <c r="W356" s="7" t="n">
        <v>0</v>
      </c>
      <c r="X356" s="7" t="n">
        <v>6112616</v>
      </c>
      <c r="Y356" s="17" t="n">
        <v>80.499936678941</v>
      </c>
      <c r="AA356" s="7" t="n">
        <v>-151871</v>
      </c>
      <c r="AB356" s="7" t="n">
        <v>-151871</v>
      </c>
      <c r="AC356" s="19" t="n">
        <v>0</v>
      </c>
      <c r="AD356" s="17" t="n">
        <v>-2.00006332105903</v>
      </c>
    </row>
    <row r="357" customFormat="false" ht="14.5" hidden="false" customHeight="false" outlineLevel="0" collapsed="false">
      <c r="A357" s="0" t="n">
        <v>330</v>
      </c>
      <c r="B357" s="0" t="s">
        <v>348</v>
      </c>
      <c r="C357" s="7" t="n">
        <v>7192996000</v>
      </c>
      <c r="D357" s="7" t="n">
        <v>26944104.4395239</v>
      </c>
      <c r="E357" s="7" t="n">
        <v>6431334000</v>
      </c>
      <c r="F357" s="7" t="n">
        <v>88280268.3424125</v>
      </c>
      <c r="G357" s="7" t="n">
        <v>115224373</v>
      </c>
      <c r="H357" s="7" t="n">
        <v>26381907.903</v>
      </c>
      <c r="I357" s="17" t="n">
        <v>4.36755269647869</v>
      </c>
      <c r="J357" s="7" t="n">
        <v>21765074</v>
      </c>
      <c r="K357" s="7" t="n">
        <v>21765074</v>
      </c>
      <c r="L357" s="17" t="n">
        <v>82.5</v>
      </c>
      <c r="N357" s="7" t="n">
        <v>20948614</v>
      </c>
      <c r="O357" s="18" t="n">
        <v>0.0428</v>
      </c>
      <c r="P357" s="7" t="n">
        <v>21845215</v>
      </c>
      <c r="Q357" s="17" t="n">
        <v>82.8037724956044</v>
      </c>
      <c r="R357" s="17" t="n">
        <v>0</v>
      </c>
      <c r="S357" s="17" t="n">
        <v>0</v>
      </c>
      <c r="T357" s="7" t="n">
        <v>0</v>
      </c>
      <c r="U357" s="7" t="n">
        <v>80141</v>
      </c>
      <c r="V357" s="7" t="n">
        <v>80141</v>
      </c>
      <c r="W357" s="7" t="n">
        <v>0</v>
      </c>
      <c r="X357" s="7" t="n">
        <v>21765074</v>
      </c>
      <c r="Y357" s="17" t="n">
        <v>82.4999999242852</v>
      </c>
      <c r="AA357" s="7" t="n">
        <v>0</v>
      </c>
      <c r="AB357" s="7" t="n">
        <v>0</v>
      </c>
      <c r="AC357" s="19" t="n">
        <v>0</v>
      </c>
      <c r="AD357" s="17" t="n">
        <v>-7.57147660124247E-008</v>
      </c>
    </row>
    <row r="358" customFormat="false" ht="14.5" hidden="false" customHeight="false" outlineLevel="0" collapsed="false">
      <c r="A358" s="0" t="n">
        <v>331</v>
      </c>
      <c r="B358" s="0" t="s">
        <v>349</v>
      </c>
      <c r="C358" s="7" t="n">
        <v>4325909100</v>
      </c>
      <c r="D358" s="7" t="n">
        <v>16204339.1357769</v>
      </c>
      <c r="E358" s="7" t="n">
        <v>931291000</v>
      </c>
      <c r="F358" s="7" t="n">
        <v>12783447.3197744</v>
      </c>
      <c r="G358" s="7" t="n">
        <v>28987786</v>
      </c>
      <c r="H358" s="7" t="n">
        <v>25402087.0325328</v>
      </c>
      <c r="I358" s="17" t="n">
        <v>1.14115765223837</v>
      </c>
      <c r="J358" s="7" t="n">
        <v>20956722</v>
      </c>
      <c r="K358" s="7" t="n">
        <v>20956722</v>
      </c>
      <c r="L358" s="17" t="n">
        <v>82.5</v>
      </c>
      <c r="N358" s="7" t="n">
        <v>18059992</v>
      </c>
      <c r="O358" s="18" t="n">
        <v>0.0315</v>
      </c>
      <c r="P358" s="7" t="n">
        <v>18628882</v>
      </c>
      <c r="Q358" s="17" t="n">
        <v>73.3360293433439</v>
      </c>
      <c r="R358" s="17" t="n">
        <v>9.16397065665615</v>
      </c>
      <c r="S358" s="17" t="n">
        <v>0.02</v>
      </c>
      <c r="T358" s="7" t="n">
        <v>361200</v>
      </c>
      <c r="U358" s="7" t="n">
        <v>0</v>
      </c>
      <c r="V358" s="7" t="n">
        <v>0</v>
      </c>
      <c r="W358" s="7" t="n">
        <v>0</v>
      </c>
      <c r="X358" s="7" t="n">
        <v>18990082</v>
      </c>
      <c r="Y358" s="17" t="n">
        <v>74.7579597522012</v>
      </c>
      <c r="AA358" s="7" t="n">
        <v>-2327840</v>
      </c>
      <c r="AB358" s="7" t="n">
        <v>-1966640</v>
      </c>
      <c r="AC358" s="19" t="n">
        <v>0</v>
      </c>
      <c r="AD358" s="17" t="n">
        <v>-7.74204024779877</v>
      </c>
    </row>
    <row r="359" customFormat="false" ht="14.5" hidden="false" customHeight="false" outlineLevel="0" collapsed="false">
      <c r="A359" s="0" t="n">
        <v>332</v>
      </c>
      <c r="B359" s="0" t="s">
        <v>350</v>
      </c>
      <c r="C359" s="7" t="n">
        <v>3302461300</v>
      </c>
      <c r="D359" s="7" t="n">
        <v>12370625.8386194</v>
      </c>
      <c r="E359" s="7" t="n">
        <v>1037417000</v>
      </c>
      <c r="F359" s="7" t="n">
        <v>14240195.1357184</v>
      </c>
      <c r="G359" s="7" t="n">
        <v>26610821</v>
      </c>
      <c r="H359" s="7" t="n">
        <v>68366792.9</v>
      </c>
      <c r="I359" s="17" t="n">
        <v>0.389236058490027</v>
      </c>
      <c r="J359" s="7" t="n">
        <v>56402604</v>
      </c>
      <c r="K359" s="7" t="n">
        <v>26610821</v>
      </c>
      <c r="L359" s="17" t="n">
        <v>38.92</v>
      </c>
      <c r="N359" s="7" t="n">
        <v>22906588</v>
      </c>
      <c r="O359" s="18" t="n">
        <v>0.0382</v>
      </c>
      <c r="P359" s="7" t="n">
        <v>23781620</v>
      </c>
      <c r="Q359" s="17" t="n">
        <v>34.7853380145904</v>
      </c>
      <c r="R359" s="17" t="n">
        <v>4.13466198540959</v>
      </c>
      <c r="S359" s="17" t="n">
        <v>0.01</v>
      </c>
      <c r="T359" s="7" t="n">
        <v>229066</v>
      </c>
      <c r="U359" s="7" t="n">
        <v>0</v>
      </c>
      <c r="V359" s="7" t="n">
        <v>0</v>
      </c>
      <c r="W359" s="7" t="n">
        <v>0</v>
      </c>
      <c r="X359" s="7" t="n">
        <v>24010686</v>
      </c>
      <c r="Y359" s="17" t="n">
        <v>35.1203924910159</v>
      </c>
      <c r="AA359" s="7" t="n">
        <v>-2829201</v>
      </c>
      <c r="AB359" s="7" t="n">
        <v>-2600135</v>
      </c>
      <c r="AC359" s="19" t="n">
        <v>0</v>
      </c>
      <c r="AD359" s="17" t="n">
        <v>-3.7996075089841</v>
      </c>
    </row>
    <row r="360" customFormat="false" ht="14.5" hidden="false" customHeight="false" outlineLevel="0" collapsed="false">
      <c r="A360" s="0" t="n">
        <v>333</v>
      </c>
      <c r="B360" s="0" t="s">
        <v>351</v>
      </c>
      <c r="C360" s="7" t="n">
        <v>453409500</v>
      </c>
      <c r="D360" s="7" t="n">
        <v>1698417.86675153</v>
      </c>
      <c r="E360" s="7" t="n">
        <v>121284000</v>
      </c>
      <c r="F360" s="7" t="n">
        <v>1664815.42797204</v>
      </c>
      <c r="G360" s="7" t="n">
        <v>3363233</v>
      </c>
      <c r="H360" s="7" t="n">
        <v>1817852.54643504</v>
      </c>
      <c r="I360" s="17" t="n">
        <v>1.85011320450362</v>
      </c>
      <c r="J360" s="7" t="n">
        <v>1499728</v>
      </c>
      <c r="K360" s="7" t="n">
        <v>1499728</v>
      </c>
      <c r="L360" s="17" t="n">
        <v>82.5</v>
      </c>
      <c r="N360" s="7" t="n">
        <v>1360800</v>
      </c>
      <c r="O360" s="18" t="n">
        <v>0.0337</v>
      </c>
      <c r="P360" s="7" t="n">
        <v>1406659</v>
      </c>
      <c r="Q360" s="17" t="n">
        <v>77.3802585230896</v>
      </c>
      <c r="R360" s="17" t="n">
        <v>5.11974147691036</v>
      </c>
      <c r="S360" s="17" t="n">
        <v>0.01</v>
      </c>
      <c r="T360" s="7" t="n">
        <v>13608</v>
      </c>
      <c r="U360" s="7" t="n">
        <v>0</v>
      </c>
      <c r="V360" s="7" t="n">
        <v>0</v>
      </c>
      <c r="W360" s="7" t="n">
        <v>79461</v>
      </c>
      <c r="X360" s="7" t="n">
        <v>1499728</v>
      </c>
      <c r="Y360" s="17" t="n">
        <v>82.4999807020153</v>
      </c>
      <c r="AA360" s="7" t="n">
        <v>-93069</v>
      </c>
      <c r="AB360" s="7" t="n">
        <v>0</v>
      </c>
      <c r="AC360" s="19" t="n">
        <v>0</v>
      </c>
      <c r="AD360" s="17" t="n">
        <v>-1.92979846787011E-005</v>
      </c>
    </row>
    <row r="361" customFormat="false" ht="14.5" hidden="false" customHeight="false" outlineLevel="0" collapsed="false">
      <c r="A361" s="0" t="n">
        <v>334</v>
      </c>
      <c r="B361" s="0" t="s">
        <v>352</v>
      </c>
      <c r="C361" s="7" t="n">
        <v>3290703900</v>
      </c>
      <c r="D361" s="7" t="n">
        <v>12326584.0216161</v>
      </c>
      <c r="E361" s="7" t="n">
        <v>158182000</v>
      </c>
      <c r="F361" s="7" t="n">
        <v>2171299.05038978</v>
      </c>
      <c r="G361" s="7" t="n">
        <v>14497883</v>
      </c>
      <c r="H361" s="7" t="n">
        <v>5793063.00148266</v>
      </c>
      <c r="I361" s="17" t="n">
        <v>2.50262822901968</v>
      </c>
      <c r="J361" s="7" t="n">
        <v>4779277</v>
      </c>
      <c r="K361" s="7" t="n">
        <v>4779277</v>
      </c>
      <c r="L361" s="17" t="n">
        <v>82.5</v>
      </c>
      <c r="N361" s="7" t="n">
        <v>5043724</v>
      </c>
      <c r="O361" s="18" t="n">
        <v>0.0461</v>
      </c>
      <c r="P361" s="7" t="n">
        <v>5276240</v>
      </c>
      <c r="Q361" s="17" t="n">
        <v>91.0785882813568</v>
      </c>
      <c r="R361" s="17" t="n">
        <v>0</v>
      </c>
      <c r="S361" s="17" t="n">
        <v>0</v>
      </c>
      <c r="T361" s="7" t="n">
        <v>0</v>
      </c>
      <c r="U361" s="7" t="n">
        <v>496963</v>
      </c>
      <c r="V361" s="7" t="n">
        <v>496963</v>
      </c>
      <c r="W361" s="7" t="n">
        <v>0</v>
      </c>
      <c r="X361" s="7" t="n">
        <v>4779277</v>
      </c>
      <c r="Y361" s="17" t="n">
        <v>82.5000004104358</v>
      </c>
      <c r="AA361" s="7" t="n">
        <v>0</v>
      </c>
      <c r="AB361" s="7" t="n">
        <v>0</v>
      </c>
      <c r="AC361" s="19" t="n">
        <v>0</v>
      </c>
      <c r="AD361" s="17" t="n">
        <v>4.10435816888821E-007</v>
      </c>
    </row>
    <row r="362" customFormat="false" ht="14.5" hidden="false" customHeight="false" outlineLevel="0" collapsed="false">
      <c r="A362" s="0" t="n">
        <v>335</v>
      </c>
      <c r="B362" s="0" t="s">
        <v>353</v>
      </c>
      <c r="C362" s="7" t="n">
        <v>5479184600</v>
      </c>
      <c r="D362" s="7" t="n">
        <v>20524371.5005307</v>
      </c>
      <c r="E362" s="7" t="n">
        <v>2527880000</v>
      </c>
      <c r="F362" s="7" t="n">
        <v>34699165.7931959</v>
      </c>
      <c r="G362" s="7" t="n">
        <v>55223537</v>
      </c>
      <c r="H362" s="7" t="n">
        <v>37208152.2143415</v>
      </c>
      <c r="I362" s="17" t="n">
        <v>1.48417843170171</v>
      </c>
      <c r="J362" s="7" t="n">
        <v>30696726</v>
      </c>
      <c r="K362" s="7" t="n">
        <v>30696726</v>
      </c>
      <c r="L362" s="17" t="n">
        <v>82.5</v>
      </c>
      <c r="N362" s="7" t="n">
        <v>29283013</v>
      </c>
      <c r="O362" s="18" t="n">
        <v>0.0378</v>
      </c>
      <c r="P362" s="7" t="n">
        <v>30389911</v>
      </c>
      <c r="Q362" s="17" t="n">
        <v>81.6754103373252</v>
      </c>
      <c r="R362" s="17" t="n">
        <v>0.824589662674768</v>
      </c>
      <c r="S362" s="17" t="n">
        <v>0</v>
      </c>
      <c r="T362" s="7" t="n">
        <v>0</v>
      </c>
      <c r="U362" s="7" t="n">
        <v>0</v>
      </c>
      <c r="V362" s="7" t="n">
        <v>0</v>
      </c>
      <c r="W362" s="7" t="n">
        <v>0</v>
      </c>
      <c r="X362" s="7" t="n">
        <v>30389911</v>
      </c>
      <c r="Y362" s="17" t="n">
        <v>81.6754103373252</v>
      </c>
      <c r="AA362" s="7" t="n">
        <v>-306815</v>
      </c>
      <c r="AB362" s="7" t="n">
        <v>-306815</v>
      </c>
      <c r="AC362" s="19" t="n">
        <v>0</v>
      </c>
      <c r="AD362" s="17" t="n">
        <v>-0.824589662674768</v>
      </c>
    </row>
    <row r="363" customFormat="false" ht="14.5" hidden="false" customHeight="false" outlineLevel="0" collapsed="false">
      <c r="A363" s="0" t="n">
        <v>336</v>
      </c>
      <c r="B363" s="0" t="s">
        <v>354</v>
      </c>
      <c r="C363" s="7" t="n">
        <v>10601685400</v>
      </c>
      <c r="D363" s="7" t="n">
        <v>39712648.0610549</v>
      </c>
      <c r="E363" s="7" t="n">
        <v>2572553000</v>
      </c>
      <c r="F363" s="7" t="n">
        <v>35312373.6327608</v>
      </c>
      <c r="G363" s="7" t="n">
        <v>75025022</v>
      </c>
      <c r="H363" s="7" t="n">
        <v>92964257.4078759</v>
      </c>
      <c r="I363" s="17" t="n">
        <v>0.807030831976978</v>
      </c>
      <c r="J363" s="7" t="n">
        <v>76695512</v>
      </c>
      <c r="K363" s="7" t="n">
        <v>75025022</v>
      </c>
      <c r="L363" s="17" t="n">
        <v>80.7</v>
      </c>
      <c r="N363" s="7" t="n">
        <v>66095737</v>
      </c>
      <c r="O363" s="18" t="n">
        <v>0.0413</v>
      </c>
      <c r="P363" s="7" t="n">
        <v>68825491</v>
      </c>
      <c r="Q363" s="17" t="n">
        <v>74.0343578479111</v>
      </c>
      <c r="R363" s="17" t="n">
        <v>6.66564215208892</v>
      </c>
      <c r="S363" s="17" t="n">
        <v>0.01</v>
      </c>
      <c r="T363" s="7" t="n">
        <v>660957</v>
      </c>
      <c r="U363" s="7" t="n">
        <v>0</v>
      </c>
      <c r="V363" s="7" t="n">
        <v>0</v>
      </c>
      <c r="W363" s="7" t="n">
        <v>0</v>
      </c>
      <c r="X363" s="7" t="n">
        <v>69486448</v>
      </c>
      <c r="Y363" s="17" t="n">
        <v>74.7453375496045</v>
      </c>
      <c r="AA363" s="7" t="n">
        <v>-6199531</v>
      </c>
      <c r="AB363" s="7" t="n">
        <v>-5538574</v>
      </c>
      <c r="AC363" s="19" t="n">
        <v>0</v>
      </c>
      <c r="AD363" s="17" t="n">
        <v>-5.95466245039552</v>
      </c>
    </row>
    <row r="364" customFormat="false" ht="14.5" hidden="false" customHeight="false" outlineLevel="0" collapsed="false">
      <c r="A364" s="0" t="n">
        <v>337</v>
      </c>
      <c r="B364" s="0" t="s">
        <v>355</v>
      </c>
      <c r="C364" s="7" t="n">
        <v>333516600</v>
      </c>
      <c r="D364" s="7" t="n">
        <v>1249313.37410933</v>
      </c>
      <c r="E364" s="7" t="n">
        <v>42081000</v>
      </c>
      <c r="F364" s="7" t="n">
        <v>577628.524986738</v>
      </c>
      <c r="G364" s="7" t="n">
        <v>1826942</v>
      </c>
      <c r="H364" s="7" t="n">
        <v>2284205.69419327</v>
      </c>
      <c r="I364" s="17" t="n">
        <v>0.799815009937289</v>
      </c>
      <c r="J364" s="7" t="n">
        <v>1884470</v>
      </c>
      <c r="K364" s="7" t="n">
        <v>1826942</v>
      </c>
      <c r="L364" s="17" t="n">
        <v>79.98</v>
      </c>
      <c r="N364" s="7" t="n">
        <v>1648962</v>
      </c>
      <c r="O364" s="18" t="n">
        <v>0.0386</v>
      </c>
      <c r="P364" s="7" t="n">
        <v>1712612</v>
      </c>
      <c r="Q364" s="17" t="n">
        <v>74.9762599906686</v>
      </c>
      <c r="R364" s="17" t="n">
        <v>5.00374000933141</v>
      </c>
      <c r="S364" s="17" t="n">
        <v>0.01</v>
      </c>
      <c r="T364" s="7" t="n">
        <v>16490</v>
      </c>
      <c r="U364" s="7" t="n">
        <v>0</v>
      </c>
      <c r="V364" s="7" t="n">
        <v>0</v>
      </c>
      <c r="W364" s="7" t="n">
        <v>0</v>
      </c>
      <c r="X364" s="7" t="n">
        <v>1729102</v>
      </c>
      <c r="Y364" s="17" t="n">
        <v>75.6981739602344</v>
      </c>
      <c r="AA364" s="7" t="n">
        <v>-114330</v>
      </c>
      <c r="AB364" s="7" t="n">
        <v>-97840</v>
      </c>
      <c r="AC364" s="19" t="n">
        <v>0</v>
      </c>
      <c r="AD364" s="17" t="n">
        <v>-4.28182603976556</v>
      </c>
    </row>
    <row r="365" customFormat="false" ht="14.5" hidden="false" customHeight="false" outlineLevel="0" collapsed="false">
      <c r="A365" s="0" t="n">
        <v>338</v>
      </c>
      <c r="B365" s="0" t="s">
        <v>356</v>
      </c>
      <c r="C365" s="7" t="n">
        <v>2145260700</v>
      </c>
      <c r="D365" s="7" t="n">
        <v>8035890.51777676</v>
      </c>
      <c r="E365" s="7" t="n">
        <v>581553000</v>
      </c>
      <c r="F365" s="7" t="n">
        <v>7982738.09062552</v>
      </c>
      <c r="G365" s="7" t="n">
        <v>16018629</v>
      </c>
      <c r="H365" s="7" t="n">
        <v>33825134.4185089</v>
      </c>
      <c r="I365" s="17" t="n">
        <v>0.473571776590922</v>
      </c>
      <c r="J365" s="7" t="n">
        <v>27905736</v>
      </c>
      <c r="K365" s="7" t="n">
        <v>16018629</v>
      </c>
      <c r="L365" s="17" t="n">
        <v>47.36</v>
      </c>
      <c r="N365" s="7" t="n">
        <v>14015156</v>
      </c>
      <c r="O365" s="18" t="n">
        <v>0.0534</v>
      </c>
      <c r="P365" s="7" t="n">
        <v>14763565</v>
      </c>
      <c r="Q365" s="17" t="n">
        <v>43.6467297286525</v>
      </c>
      <c r="R365" s="17" t="n">
        <v>3.71327027134746</v>
      </c>
      <c r="S365" s="17" t="n">
        <v>0.01</v>
      </c>
      <c r="T365" s="7" t="n">
        <v>140152</v>
      </c>
      <c r="U365" s="7" t="n">
        <v>0</v>
      </c>
      <c r="V365" s="7" t="n">
        <v>0</v>
      </c>
      <c r="W365" s="7" t="n">
        <v>0</v>
      </c>
      <c r="X365" s="7" t="n">
        <v>14903717</v>
      </c>
      <c r="Y365" s="17" t="n">
        <v>44.0610725018872</v>
      </c>
      <c r="AA365" s="7" t="n">
        <v>-1255064</v>
      </c>
      <c r="AB365" s="7" t="n">
        <v>-1114912</v>
      </c>
      <c r="AC365" s="19" t="n">
        <v>0</v>
      </c>
      <c r="AD365" s="17" t="n">
        <v>-3.2989274981128</v>
      </c>
    </row>
    <row r="366" customFormat="false" ht="14.5" hidden="false" customHeight="false" outlineLevel="0" collapsed="false">
      <c r="A366" s="0" t="n">
        <v>339</v>
      </c>
      <c r="B366" s="0" t="s">
        <v>357</v>
      </c>
      <c r="C366" s="7" t="n">
        <v>2108258500</v>
      </c>
      <c r="D366" s="7" t="n">
        <v>7897284.69326467</v>
      </c>
      <c r="E366" s="7" t="n">
        <v>789716000</v>
      </c>
      <c r="F366" s="7" t="n">
        <v>10840105.7065761</v>
      </c>
      <c r="G366" s="7" t="n">
        <v>18737390</v>
      </c>
      <c r="H366" s="7" t="n">
        <v>29475167.009635</v>
      </c>
      <c r="I366" s="17" t="n">
        <v>0.635700893361351</v>
      </c>
      <c r="J366" s="7" t="n">
        <v>24317013</v>
      </c>
      <c r="K366" s="7" t="n">
        <v>18737390</v>
      </c>
      <c r="L366" s="17" t="n">
        <v>63.57</v>
      </c>
      <c r="N366" s="7" t="n">
        <v>18231525</v>
      </c>
      <c r="O366" s="18" t="n">
        <v>0.0363</v>
      </c>
      <c r="P366" s="7" t="n">
        <v>18893329</v>
      </c>
      <c r="Q366" s="17" t="n">
        <v>64.0991414699161</v>
      </c>
      <c r="R366" s="17" t="n">
        <v>0</v>
      </c>
      <c r="S366" s="17" t="n">
        <v>0</v>
      </c>
      <c r="T366" s="7" t="n">
        <v>0</v>
      </c>
      <c r="U366" s="7" t="n">
        <v>155939</v>
      </c>
      <c r="V366" s="7" t="n">
        <v>155939</v>
      </c>
      <c r="W366" s="7" t="n">
        <v>0</v>
      </c>
      <c r="X366" s="7" t="n">
        <v>18737390</v>
      </c>
      <c r="Y366" s="17" t="n">
        <v>63.5700893361351</v>
      </c>
      <c r="AA366" s="7" t="n">
        <v>0</v>
      </c>
      <c r="AB366" s="7" t="n">
        <v>0</v>
      </c>
      <c r="AC366" s="19" t="n">
        <v>0</v>
      </c>
      <c r="AD366" s="17" t="n">
        <v>8.9336135069118E-005</v>
      </c>
    </row>
    <row r="367" customFormat="false" ht="14.5" hidden="false" customHeight="false" outlineLevel="0" collapsed="false">
      <c r="A367" s="0" t="n">
        <v>340</v>
      </c>
      <c r="B367" s="0" t="s">
        <v>358</v>
      </c>
      <c r="C367" s="7" t="n">
        <v>371024900</v>
      </c>
      <c r="D367" s="7" t="n">
        <v>1389814.98881188</v>
      </c>
      <c r="E367" s="7" t="n">
        <v>79793381.25</v>
      </c>
      <c r="F367" s="7" t="n">
        <v>1095290.82282127</v>
      </c>
      <c r="G367" s="7" t="n">
        <v>2485106</v>
      </c>
      <c r="H367" s="7" t="n">
        <v>3548166.06851803</v>
      </c>
      <c r="I367" s="17" t="n">
        <v>0.700391681790126</v>
      </c>
      <c r="J367" s="7" t="n">
        <v>2927237</v>
      </c>
      <c r="K367" s="7" t="n">
        <v>2485106</v>
      </c>
      <c r="L367" s="17" t="n">
        <v>70.04</v>
      </c>
      <c r="N367" s="7" t="n">
        <v>2296794</v>
      </c>
      <c r="O367" s="18" t="n">
        <v>0.0321</v>
      </c>
      <c r="P367" s="7" t="n">
        <v>2370521</v>
      </c>
      <c r="Q367" s="17" t="n">
        <v>66.8097533831077</v>
      </c>
      <c r="R367" s="17" t="n">
        <v>3.23024661689233</v>
      </c>
      <c r="S367" s="17" t="n">
        <v>0.01</v>
      </c>
      <c r="T367" s="7" t="n">
        <v>22968</v>
      </c>
      <c r="U367" s="7" t="n">
        <v>0</v>
      </c>
      <c r="V367" s="7" t="n">
        <v>0</v>
      </c>
      <c r="W367" s="7" t="n">
        <v>0</v>
      </c>
      <c r="X367" s="7" t="n">
        <v>2393489</v>
      </c>
      <c r="Y367" s="17" t="n">
        <v>67.4570737045489</v>
      </c>
      <c r="AA367" s="7" t="n">
        <v>-114585</v>
      </c>
      <c r="AB367" s="7" t="n">
        <v>-91617</v>
      </c>
      <c r="AC367" s="19" t="n">
        <v>0</v>
      </c>
      <c r="AD367" s="17" t="n">
        <v>-2.58292629545109</v>
      </c>
    </row>
    <row r="368" customFormat="false" ht="14.5" hidden="false" customHeight="false" outlineLevel="0" collapsed="false">
      <c r="A368" s="0" t="n">
        <v>341</v>
      </c>
      <c r="B368" s="0" t="s">
        <v>359</v>
      </c>
      <c r="C368" s="7" t="n">
        <v>1144212500</v>
      </c>
      <c r="D368" s="7" t="n">
        <v>4286083.44853921</v>
      </c>
      <c r="E368" s="7" t="n">
        <v>362106000</v>
      </c>
      <c r="F368" s="7" t="n">
        <v>4970479.66229053</v>
      </c>
      <c r="G368" s="7" t="n">
        <v>9256563</v>
      </c>
      <c r="H368" s="7" t="n">
        <v>10325256.3538102</v>
      </c>
      <c r="I368" s="17" t="n">
        <v>0.896497160245726</v>
      </c>
      <c r="J368" s="7" t="n">
        <v>8518336</v>
      </c>
      <c r="K368" s="7" t="n">
        <v>8518336</v>
      </c>
      <c r="L368" s="17" t="n">
        <v>82.5</v>
      </c>
      <c r="N368" s="7" t="n">
        <v>7180050</v>
      </c>
      <c r="O368" s="18" t="n">
        <v>0.039</v>
      </c>
      <c r="P368" s="7" t="n">
        <v>7460072</v>
      </c>
      <c r="Q368" s="17" t="n">
        <v>72.2507194433685</v>
      </c>
      <c r="R368" s="17" t="n">
        <v>10.2492805566315</v>
      </c>
      <c r="S368" s="17" t="n">
        <v>0.02</v>
      </c>
      <c r="T368" s="7" t="n">
        <v>143601</v>
      </c>
      <c r="U368" s="7" t="n">
        <v>0</v>
      </c>
      <c r="V368" s="7" t="n">
        <v>0</v>
      </c>
      <c r="W368" s="7" t="n">
        <v>0</v>
      </c>
      <c r="X368" s="7" t="n">
        <v>7603673</v>
      </c>
      <c r="Y368" s="17" t="n">
        <v>73.6414936292995</v>
      </c>
      <c r="AA368" s="7" t="n">
        <v>-1058264</v>
      </c>
      <c r="AB368" s="7" t="n">
        <v>-914663</v>
      </c>
      <c r="AC368" s="19" t="n">
        <v>0</v>
      </c>
      <c r="AD368" s="17" t="n">
        <v>-8.85850637070047</v>
      </c>
    </row>
    <row r="369" customFormat="false" ht="14.5" hidden="false" customHeight="false" outlineLevel="0" collapsed="false">
      <c r="A369" s="0" t="n">
        <v>342</v>
      </c>
      <c r="B369" s="0" t="s">
        <v>360</v>
      </c>
      <c r="C369" s="7" t="n">
        <v>5921026600</v>
      </c>
      <c r="D369" s="7" t="n">
        <v>22179458.8930119</v>
      </c>
      <c r="E369" s="7" t="n">
        <v>1332706000</v>
      </c>
      <c r="F369" s="7" t="n">
        <v>18293505.4067388</v>
      </c>
      <c r="G369" s="7" t="n">
        <v>40472964</v>
      </c>
      <c r="H369" s="7" t="n">
        <v>43087386.2058572</v>
      </c>
      <c r="I369" s="17" t="n">
        <v>0.939322794068631</v>
      </c>
      <c r="J369" s="7" t="n">
        <v>35547094</v>
      </c>
      <c r="K369" s="7" t="n">
        <v>35547094</v>
      </c>
      <c r="L369" s="17" t="n">
        <v>82.5</v>
      </c>
      <c r="N369" s="7" t="n">
        <v>33363299</v>
      </c>
      <c r="O369" s="18" t="n">
        <v>0.0449</v>
      </c>
      <c r="P369" s="7" t="n">
        <v>34861311</v>
      </c>
      <c r="Q369" s="17" t="n">
        <v>80.9083912248569</v>
      </c>
      <c r="R369" s="17" t="n">
        <v>1.59160877514306</v>
      </c>
      <c r="S369" s="17" t="n">
        <v>0</v>
      </c>
      <c r="T369" s="7" t="n">
        <v>0</v>
      </c>
      <c r="U369" s="7" t="n">
        <v>0</v>
      </c>
      <c r="V369" s="7" t="n">
        <v>0</v>
      </c>
      <c r="W369" s="7" t="n">
        <v>0</v>
      </c>
      <c r="X369" s="7" t="n">
        <v>34861311</v>
      </c>
      <c r="Y369" s="17" t="n">
        <v>80.9083912248569</v>
      </c>
      <c r="AA369" s="7" t="n">
        <v>-685783</v>
      </c>
      <c r="AB369" s="7" t="n">
        <v>-685783</v>
      </c>
      <c r="AC369" s="19" t="n">
        <v>0</v>
      </c>
      <c r="AD369" s="17" t="n">
        <v>-1.59160877514306</v>
      </c>
    </row>
    <row r="370" customFormat="false" ht="14.5" hidden="false" customHeight="false" outlineLevel="0" collapsed="false">
      <c r="A370" s="0" t="n">
        <v>343</v>
      </c>
      <c r="B370" s="0" t="s">
        <v>361</v>
      </c>
      <c r="C370" s="7" t="n">
        <v>983994000</v>
      </c>
      <c r="D370" s="7" t="n">
        <v>3685924.0716754</v>
      </c>
      <c r="E370" s="7" t="n">
        <v>283733000</v>
      </c>
      <c r="F370" s="7" t="n">
        <v>3894685.8268592</v>
      </c>
      <c r="G370" s="7" t="n">
        <v>7580610</v>
      </c>
      <c r="H370" s="7" t="n">
        <v>22429432.3292915</v>
      </c>
      <c r="I370" s="17" t="n">
        <v>0.337976007983945</v>
      </c>
      <c r="J370" s="7" t="n">
        <v>18504282</v>
      </c>
      <c r="K370" s="7" t="n">
        <v>7580610</v>
      </c>
      <c r="L370" s="17" t="n">
        <v>33.8</v>
      </c>
      <c r="N370" s="7" t="n">
        <v>6780288</v>
      </c>
      <c r="O370" s="18" t="n">
        <v>0.0337</v>
      </c>
      <c r="P370" s="7" t="n">
        <v>7008784</v>
      </c>
      <c r="Q370" s="17" t="n">
        <v>31.2481559814019</v>
      </c>
      <c r="R370" s="17" t="n">
        <v>2.55184401859812</v>
      </c>
      <c r="S370" s="17" t="n">
        <v>0.01</v>
      </c>
      <c r="T370" s="7" t="n">
        <v>67803</v>
      </c>
      <c r="U370" s="7" t="n">
        <v>0</v>
      </c>
      <c r="V370" s="7" t="n">
        <v>0</v>
      </c>
      <c r="W370" s="7" t="n">
        <v>0</v>
      </c>
      <c r="X370" s="7" t="n">
        <v>7076587</v>
      </c>
      <c r="Y370" s="17" t="n">
        <v>31.5504507475135</v>
      </c>
      <c r="AA370" s="7" t="n">
        <v>-571826</v>
      </c>
      <c r="AB370" s="7" t="n">
        <v>-504023</v>
      </c>
      <c r="AC370" s="19" t="n">
        <v>0</v>
      </c>
      <c r="AD370" s="17" t="n">
        <v>-2.24954925248648</v>
      </c>
    </row>
    <row r="371" customFormat="false" ht="14.5" hidden="false" customHeight="false" outlineLevel="0" collapsed="false">
      <c r="A371" s="0" t="n">
        <v>344</v>
      </c>
      <c r="B371" s="0" t="s">
        <v>362</v>
      </c>
      <c r="C371" s="7" t="n">
        <v>9544700800</v>
      </c>
      <c r="D371" s="7" t="n">
        <v>35753309.9141453</v>
      </c>
      <c r="E371" s="7" t="n">
        <v>3980223000</v>
      </c>
      <c r="F371" s="7" t="n">
        <v>54634878.9384352</v>
      </c>
      <c r="G371" s="7" t="n">
        <v>90388189</v>
      </c>
      <c r="H371" s="7" t="n">
        <v>55493669.9099316</v>
      </c>
      <c r="I371" s="17" t="n">
        <v>1.62880179210897</v>
      </c>
      <c r="J371" s="7" t="n">
        <v>45782278</v>
      </c>
      <c r="K371" s="7" t="n">
        <v>45782278</v>
      </c>
      <c r="L371" s="17" t="n">
        <v>82.5</v>
      </c>
      <c r="N371" s="7" t="n">
        <v>44218911</v>
      </c>
      <c r="O371" s="18" t="n">
        <v>0.0446</v>
      </c>
      <c r="P371" s="7" t="n">
        <v>46191074</v>
      </c>
      <c r="Q371" s="17" t="n">
        <v>83.2366539732728</v>
      </c>
      <c r="R371" s="17" t="n">
        <v>0</v>
      </c>
      <c r="S371" s="17" t="n">
        <v>0</v>
      </c>
      <c r="T371" s="7" t="n">
        <v>0</v>
      </c>
      <c r="U371" s="7" t="n">
        <v>408796</v>
      </c>
      <c r="V371" s="7" t="n">
        <v>408796</v>
      </c>
      <c r="W371" s="7" t="n">
        <v>0</v>
      </c>
      <c r="X371" s="7" t="n">
        <v>45782278</v>
      </c>
      <c r="Y371" s="17" t="n">
        <v>82.5000005844025</v>
      </c>
      <c r="AA371" s="7" t="n">
        <v>0</v>
      </c>
      <c r="AB371" s="7" t="n">
        <v>0</v>
      </c>
      <c r="AC371" s="19" t="n">
        <v>0</v>
      </c>
      <c r="AD371" s="17" t="n">
        <v>5.84402513936766E-007</v>
      </c>
    </row>
    <row r="372" customFormat="false" ht="14.5" hidden="false" customHeight="false" outlineLevel="0" collapsed="false">
      <c r="A372" s="0" t="n">
        <v>345</v>
      </c>
      <c r="B372" s="0" t="s">
        <v>363</v>
      </c>
      <c r="C372" s="7" t="n">
        <v>139980600</v>
      </c>
      <c r="D372" s="7" t="n">
        <v>524350.619117155</v>
      </c>
      <c r="E372" s="7" t="n">
        <v>29781000</v>
      </c>
      <c r="F372" s="7" t="n">
        <v>408791.499789217</v>
      </c>
      <c r="G372" s="7" t="n">
        <v>933142</v>
      </c>
      <c r="H372" s="7" t="n">
        <v>924621.121261865</v>
      </c>
      <c r="I372" s="17" t="n">
        <v>1.00921553546874</v>
      </c>
      <c r="J372" s="7" t="n">
        <v>762812</v>
      </c>
      <c r="K372" s="7" t="n">
        <v>762812</v>
      </c>
      <c r="L372" s="17" t="n">
        <v>82.5</v>
      </c>
      <c r="N372" s="7" t="n">
        <v>711090</v>
      </c>
      <c r="O372" s="18" t="n">
        <v>0.0393</v>
      </c>
      <c r="P372" s="7" t="n">
        <v>739036</v>
      </c>
      <c r="Q372" s="17" t="n">
        <v>79.9285223975211</v>
      </c>
      <c r="R372" s="17" t="n">
        <v>2.57147760247891</v>
      </c>
      <c r="S372" s="17" t="n">
        <v>0.01</v>
      </c>
      <c r="T372" s="7" t="n">
        <v>7111</v>
      </c>
      <c r="U372" s="7" t="n">
        <v>0</v>
      </c>
      <c r="V372" s="7" t="n">
        <v>0</v>
      </c>
      <c r="W372" s="7" t="n">
        <v>0</v>
      </c>
      <c r="X372" s="7" t="n">
        <v>746147</v>
      </c>
      <c r="Y372" s="17" t="n">
        <v>80.6975941650247</v>
      </c>
      <c r="AA372" s="7" t="n">
        <v>-23776</v>
      </c>
      <c r="AB372" s="7" t="n">
        <v>-16665</v>
      </c>
      <c r="AC372" s="19" t="n">
        <v>0</v>
      </c>
      <c r="AD372" s="17" t="n">
        <v>-1.80240583497533</v>
      </c>
    </row>
    <row r="373" customFormat="false" ht="14.5" hidden="false" customHeight="false" outlineLevel="0" collapsed="false">
      <c r="A373" s="0" t="n">
        <v>346</v>
      </c>
      <c r="B373" s="0" t="s">
        <v>364</v>
      </c>
      <c r="C373" s="7" t="n">
        <v>3178797900</v>
      </c>
      <c r="D373" s="7" t="n">
        <v>11907397.5030348</v>
      </c>
      <c r="E373" s="7" t="n">
        <v>837919000</v>
      </c>
      <c r="F373" s="7" t="n">
        <v>11501768.399714</v>
      </c>
      <c r="G373" s="7" t="n">
        <v>23409166</v>
      </c>
      <c r="H373" s="7" t="n">
        <v>31856490.3269382</v>
      </c>
      <c r="I373" s="17" t="n">
        <v>0.734831921525422</v>
      </c>
      <c r="J373" s="7" t="n">
        <v>26281605</v>
      </c>
      <c r="K373" s="7" t="n">
        <v>23409166</v>
      </c>
      <c r="L373" s="17" t="n">
        <v>73.48</v>
      </c>
      <c r="N373" s="7" t="n">
        <v>19898572</v>
      </c>
      <c r="O373" s="18" t="n">
        <v>0.0462</v>
      </c>
      <c r="P373" s="7" t="n">
        <v>20817886</v>
      </c>
      <c r="Q373" s="17" t="n">
        <v>65.3489627587637</v>
      </c>
      <c r="R373" s="17" t="n">
        <v>8.13103724123631</v>
      </c>
      <c r="S373" s="17" t="n">
        <v>0.02</v>
      </c>
      <c r="T373" s="7" t="n">
        <v>397971</v>
      </c>
      <c r="U373" s="7" t="n">
        <v>0</v>
      </c>
      <c r="V373" s="7" t="n">
        <v>0</v>
      </c>
      <c r="W373" s="7" t="n">
        <v>0</v>
      </c>
      <c r="X373" s="7" t="n">
        <v>21215857</v>
      </c>
      <c r="Y373" s="17" t="n">
        <v>66.598224670279</v>
      </c>
      <c r="AA373" s="7" t="n">
        <v>-2591280</v>
      </c>
      <c r="AB373" s="7" t="n">
        <v>-2193309</v>
      </c>
      <c r="AC373" s="19" t="n">
        <v>0</v>
      </c>
      <c r="AD373" s="17" t="n">
        <v>-6.881775329721</v>
      </c>
    </row>
    <row r="374" customFormat="false" ht="14.5" hidden="false" customHeight="false" outlineLevel="0" collapsed="false">
      <c r="A374" s="0" t="n">
        <v>347</v>
      </c>
      <c r="B374" s="0" t="s">
        <v>365</v>
      </c>
      <c r="C374" s="7" t="n">
        <v>10155637600</v>
      </c>
      <c r="D374" s="7" t="n">
        <v>38041806.2437899</v>
      </c>
      <c r="E374" s="7" t="n">
        <v>2222985000</v>
      </c>
      <c r="F374" s="7" t="n">
        <v>30513997.9234725</v>
      </c>
      <c r="G374" s="7" t="n">
        <v>68555804</v>
      </c>
      <c r="H374" s="7" t="n">
        <v>73645201.6424448</v>
      </c>
      <c r="I374" s="17" t="n">
        <v>0.930893017753493</v>
      </c>
      <c r="J374" s="7" t="n">
        <v>60757291</v>
      </c>
      <c r="K374" s="7" t="n">
        <v>60757291</v>
      </c>
      <c r="L374" s="17" t="n">
        <v>82.5</v>
      </c>
      <c r="N374" s="7" t="n">
        <v>54098553</v>
      </c>
      <c r="O374" s="18" t="n">
        <v>0.0678</v>
      </c>
      <c r="P374" s="7" t="n">
        <v>57766435</v>
      </c>
      <c r="Q374" s="17" t="n">
        <v>78.4388306524872</v>
      </c>
      <c r="R374" s="17" t="n">
        <v>4.06116934751282</v>
      </c>
      <c r="S374" s="17" t="n">
        <v>0.01</v>
      </c>
      <c r="T374" s="7" t="n">
        <v>540986</v>
      </c>
      <c r="U374" s="7" t="n">
        <v>0</v>
      </c>
      <c r="V374" s="7" t="n">
        <v>0</v>
      </c>
      <c r="W374" s="7" t="n">
        <v>0</v>
      </c>
      <c r="X374" s="7" t="n">
        <v>58307421</v>
      </c>
      <c r="Y374" s="17" t="n">
        <v>79.1734148316799</v>
      </c>
      <c r="AA374" s="7" t="n">
        <v>-2990856</v>
      </c>
      <c r="AB374" s="7" t="n">
        <v>-2449870</v>
      </c>
      <c r="AC374" s="19" t="n">
        <v>0</v>
      </c>
      <c r="AD374" s="17" t="n">
        <v>-3.32658516832007</v>
      </c>
    </row>
    <row r="375" customFormat="false" ht="14.5" hidden="false" customHeight="false" outlineLevel="0" collapsed="false">
      <c r="A375" s="0" t="n">
        <v>348</v>
      </c>
      <c r="B375" s="0" t="s">
        <v>366</v>
      </c>
      <c r="C375" s="7" t="n">
        <v>18737985800</v>
      </c>
      <c r="D375" s="7" t="n">
        <v>70190258.1874807</v>
      </c>
      <c r="E375" s="7" t="n">
        <v>5225475000</v>
      </c>
      <c r="F375" s="7" t="n">
        <v>71727939.3694322</v>
      </c>
      <c r="G375" s="7" t="n">
        <v>141918198</v>
      </c>
      <c r="H375" s="7" t="n">
        <v>505110665.75</v>
      </c>
      <c r="I375" s="17" t="n">
        <v>0.280964564051081</v>
      </c>
      <c r="J375" s="7" t="n">
        <v>416716299</v>
      </c>
      <c r="K375" s="7" t="n">
        <v>141918198</v>
      </c>
      <c r="L375" s="17" t="n">
        <v>28.1</v>
      </c>
      <c r="N375" s="7" t="n">
        <v>120432974</v>
      </c>
      <c r="O375" s="18" t="n">
        <v>0.0501</v>
      </c>
      <c r="P375" s="7" t="n">
        <v>126466666</v>
      </c>
      <c r="Q375" s="17" t="n">
        <v>25.0374174562755</v>
      </c>
      <c r="R375" s="17" t="n">
        <v>3.06258254372448</v>
      </c>
      <c r="S375" s="17" t="n">
        <v>0.01</v>
      </c>
      <c r="T375" s="7" t="n">
        <v>1204330</v>
      </c>
      <c r="U375" s="7" t="n">
        <v>0</v>
      </c>
      <c r="V375" s="7" t="n">
        <v>0</v>
      </c>
      <c r="W375" s="7" t="n">
        <v>0</v>
      </c>
      <c r="X375" s="7" t="n">
        <v>127670996</v>
      </c>
      <c r="Y375" s="17" t="n">
        <v>25.2758463950531</v>
      </c>
      <c r="AA375" s="7" t="n">
        <v>-15451532</v>
      </c>
      <c r="AB375" s="7" t="n">
        <v>-14247202</v>
      </c>
      <c r="AC375" s="19" t="n">
        <v>0</v>
      </c>
      <c r="AD375" s="17" t="n">
        <v>-2.82415360494692</v>
      </c>
    </row>
    <row r="376" customFormat="false" ht="14.5" hidden="false" customHeight="false" outlineLevel="0" collapsed="false">
      <c r="A376" s="0" t="n">
        <v>349</v>
      </c>
      <c r="B376" s="0" t="s">
        <v>367</v>
      </c>
      <c r="C376" s="7" t="n">
        <v>198652000</v>
      </c>
      <c r="D376" s="7" t="n">
        <v>744126.680331854</v>
      </c>
      <c r="E376" s="7" t="n">
        <v>39385000</v>
      </c>
      <c r="F376" s="7" t="n">
        <v>540621.645317428</v>
      </c>
      <c r="G376" s="7" t="n">
        <v>1284748</v>
      </c>
      <c r="H376" s="7" t="n">
        <v>1599602.04</v>
      </c>
      <c r="I376" s="17" t="n">
        <v>0.803167267778678</v>
      </c>
      <c r="J376" s="7" t="n">
        <v>1319672</v>
      </c>
      <c r="K376" s="7" t="n">
        <v>1284748</v>
      </c>
      <c r="L376" s="17" t="n">
        <v>80.32</v>
      </c>
      <c r="N376" s="7" t="n">
        <v>1103824</v>
      </c>
      <c r="O376" s="18" t="n">
        <v>0.0445</v>
      </c>
      <c r="P376" s="7" t="n">
        <v>1152944</v>
      </c>
      <c r="Q376" s="17" t="n">
        <v>72.0769273337511</v>
      </c>
      <c r="R376" s="17" t="n">
        <v>8.24307266624889</v>
      </c>
      <c r="S376" s="17" t="n">
        <v>0.02</v>
      </c>
      <c r="T376" s="7" t="n">
        <v>22076</v>
      </c>
      <c r="U376" s="7" t="n">
        <v>0</v>
      </c>
      <c r="V376" s="7" t="n">
        <v>0</v>
      </c>
      <c r="W376" s="7" t="n">
        <v>0</v>
      </c>
      <c r="X376" s="7" t="n">
        <v>1175020</v>
      </c>
      <c r="Y376" s="17" t="n">
        <v>73.4570205974481</v>
      </c>
      <c r="AA376" s="7" t="n">
        <v>-131804</v>
      </c>
      <c r="AB376" s="7" t="n">
        <v>-109728</v>
      </c>
      <c r="AC376" s="19" t="n">
        <v>0</v>
      </c>
      <c r="AD376" s="17" t="n">
        <v>-6.86297940255189</v>
      </c>
    </row>
    <row r="377" customFormat="false" ht="14.5" hidden="false" customHeight="false" outlineLevel="0" collapsed="false">
      <c r="A377" s="0" t="n">
        <v>350</v>
      </c>
      <c r="B377" s="0" t="s">
        <v>368</v>
      </c>
      <c r="C377" s="7" t="n">
        <v>2814471000</v>
      </c>
      <c r="D377" s="7" t="n">
        <v>10542672.4227306</v>
      </c>
      <c r="E377" s="7" t="n">
        <v>922083000</v>
      </c>
      <c r="F377" s="7" t="n">
        <v>12657052.9028623</v>
      </c>
      <c r="G377" s="7" t="n">
        <v>23199725</v>
      </c>
      <c r="H377" s="7" t="n">
        <v>23819770.3527438</v>
      </c>
      <c r="I377" s="17" t="n">
        <v>0.973969297622873</v>
      </c>
      <c r="J377" s="7" t="n">
        <v>19651311</v>
      </c>
      <c r="K377" s="7" t="n">
        <v>19651311</v>
      </c>
      <c r="L377" s="17" t="n">
        <v>82.5</v>
      </c>
      <c r="N377" s="7" t="n">
        <v>17726400</v>
      </c>
      <c r="O377" s="18" t="n">
        <v>0.0459</v>
      </c>
      <c r="P377" s="7" t="n">
        <v>18540042</v>
      </c>
      <c r="Q377" s="17" t="n">
        <v>77.8346798707251</v>
      </c>
      <c r="R377" s="17" t="n">
        <v>4.66532012927493</v>
      </c>
      <c r="S377" s="17" t="n">
        <v>0.01</v>
      </c>
      <c r="T377" s="7" t="n">
        <v>177264</v>
      </c>
      <c r="U377" s="7" t="n">
        <v>0</v>
      </c>
      <c r="V377" s="7" t="n">
        <v>0</v>
      </c>
      <c r="W377" s="7" t="n">
        <v>0</v>
      </c>
      <c r="X377" s="7" t="n">
        <v>18717306</v>
      </c>
      <c r="Y377" s="17" t="n">
        <v>78.5788684056057</v>
      </c>
      <c r="AA377" s="7" t="n">
        <v>-1111269</v>
      </c>
      <c r="AB377" s="7" t="n">
        <v>-934005</v>
      </c>
      <c r="AC377" s="19" t="n">
        <v>0</v>
      </c>
      <c r="AD377" s="17" t="n">
        <v>-3.92113159439435</v>
      </c>
    </row>
    <row r="378" customFormat="false" ht="14.5" hidden="false" customHeight="false" outlineLevel="0" collapsed="false">
      <c r="A378" s="0" t="n">
        <v>351</v>
      </c>
      <c r="B378" s="0" t="s">
        <v>369</v>
      </c>
      <c r="C378" s="7" t="n">
        <v>7825616900</v>
      </c>
      <c r="D378" s="7" t="n">
        <v>29313826.8194926</v>
      </c>
      <c r="E378" s="7" t="n">
        <v>1131027000</v>
      </c>
      <c r="F378" s="7" t="n">
        <v>15525140.9835835</v>
      </c>
      <c r="G378" s="7" t="n">
        <v>44838968</v>
      </c>
      <c r="H378" s="7" t="n">
        <v>40335005.1544497</v>
      </c>
      <c r="I378" s="17" t="n">
        <v>1.11166387182309</v>
      </c>
      <c r="J378" s="7" t="n">
        <v>33276379</v>
      </c>
      <c r="K378" s="7" t="n">
        <v>33276379</v>
      </c>
      <c r="L378" s="17" t="n">
        <v>82.5</v>
      </c>
      <c r="N378" s="7" t="n">
        <v>27961470</v>
      </c>
      <c r="O378" s="18" t="n">
        <v>0.0432</v>
      </c>
      <c r="P378" s="7" t="n">
        <v>29169406</v>
      </c>
      <c r="Q378" s="17" t="n">
        <v>72.3178437397127</v>
      </c>
      <c r="R378" s="17" t="n">
        <v>10.1821562602873</v>
      </c>
      <c r="S378" s="17" t="n">
        <v>0.02</v>
      </c>
      <c r="T378" s="7" t="n">
        <v>559229</v>
      </c>
      <c r="U378" s="7" t="n">
        <v>0</v>
      </c>
      <c r="V378" s="7" t="n">
        <v>0</v>
      </c>
      <c r="W378" s="7" t="n">
        <v>0</v>
      </c>
      <c r="X378" s="7" t="n">
        <v>29728635</v>
      </c>
      <c r="Y378" s="17" t="n">
        <v>73.7043044525814</v>
      </c>
      <c r="AA378" s="7" t="n">
        <v>-4106973</v>
      </c>
      <c r="AB378" s="7" t="n">
        <v>-3547744</v>
      </c>
      <c r="AC378" s="19" t="n">
        <v>0</v>
      </c>
      <c r="AD378" s="17" t="n">
        <v>-8.79569554741865</v>
      </c>
    </row>
    <row r="379" customFormat="false" ht="14.5" hidden="false" customHeight="false" outlineLevel="0" collapsed="false">
      <c r="A379" s="0" t="n">
        <v>999</v>
      </c>
      <c r="B379" s="0" t="s">
        <v>370</v>
      </c>
      <c r="C379" s="7" t="n">
        <v>1583183946900</v>
      </c>
      <c r="D379" s="7" t="n">
        <v>5930418091.74525</v>
      </c>
      <c r="E379" s="7" t="n">
        <v>432038780848.75</v>
      </c>
      <c r="F379" s="7" t="n">
        <v>5930418091.74526</v>
      </c>
      <c r="G379" s="7" t="n">
        <v>11860836186</v>
      </c>
      <c r="H379" s="7" t="n">
        <v>14535103399.7177</v>
      </c>
      <c r="I379" s="17" t="n">
        <v>0.816013196454478</v>
      </c>
      <c r="J379" s="7" t="n">
        <v>11991460299</v>
      </c>
      <c r="K379" s="7" t="n">
        <v>8430359974</v>
      </c>
      <c r="L379" s="17" t="n">
        <v>58.0000000148862</v>
      </c>
      <c r="N379" s="7" t="n">
        <v>7566302117</v>
      </c>
      <c r="O379" s="18" t="n">
        <v>0.0432</v>
      </c>
      <c r="P379" s="7" t="n">
        <v>7948421842</v>
      </c>
      <c r="Q379" s="17" t="n">
        <v>54.6843157796481</v>
      </c>
      <c r="R379" s="17"/>
      <c r="S379" s="17"/>
      <c r="T379" s="7" t="n">
        <v>43374983</v>
      </c>
      <c r="U379" s="7" t="n">
        <v>35532727</v>
      </c>
      <c r="V379" s="7" t="n">
        <v>35532727</v>
      </c>
      <c r="W379" s="7" t="n">
        <v>2575295</v>
      </c>
      <c r="X379" s="7" t="n">
        <v>7958839393</v>
      </c>
      <c r="Y379" s="17" t="n">
        <v>54.7559874472896</v>
      </c>
      <c r="AA379" s="7" t="n">
        <v>-517470859</v>
      </c>
      <c r="AB379" s="7" t="n">
        <v>-471520581</v>
      </c>
      <c r="AC379" s="19" t="n">
        <v>0</v>
      </c>
      <c r="AD379" s="17"/>
    </row>
    <row r="382" customFormat="false" ht="14.5" hidden="false" customHeight="false" outlineLevel="0" collapsed="false">
      <c r="R382" s="0" t="n">
        <v>280</v>
      </c>
      <c r="S382" s="0" t="n">
        <v>166</v>
      </c>
      <c r="T382" s="0" t="n">
        <v>195</v>
      </c>
      <c r="U382" s="0" t="n">
        <v>70</v>
      </c>
      <c r="W382" s="0" t="n">
        <v>12</v>
      </c>
      <c r="AA382" s="0" t="n">
        <v>280</v>
      </c>
      <c r="AB382" s="0" t="n">
        <v>0</v>
      </c>
      <c r="AC382" s="0" t="n">
        <v>0</v>
      </c>
    </row>
    <row r="383" customFormat="false" ht="14.5" hidden="false" customHeight="false" outlineLevel="0" collapsed="false">
      <c r="S383" s="0" t="n">
        <v>29</v>
      </c>
      <c r="U383" s="0" t="n">
        <v>0.199430199430199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0:AD3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X23" activeCellId="1" sqref="242:242 X23"/>
    </sheetView>
  </sheetViews>
  <sheetFormatPr defaultColWidth="8.58203125" defaultRowHeight="14.5" zeroHeight="false" outlineLevelRow="0" outlineLevelCol="0"/>
  <cols>
    <col collapsed="false" customWidth="true" hidden="false" outlineLevel="0" max="1" min="1" style="0" width="9.54"/>
    <col collapsed="false" customWidth="true" hidden="false" outlineLevel="0" max="2" min="2" style="0" width="13.55"/>
    <col collapsed="false" customWidth="true" hidden="false" outlineLevel="0" max="3" min="3" style="0" width="13.63"/>
    <col collapsed="false" customWidth="true" hidden="false" outlineLevel="0" max="4" min="4" style="0" width="13.55"/>
    <col collapsed="false" customWidth="true" hidden="false" outlineLevel="0" max="6" min="5" style="0" width="13.63"/>
    <col collapsed="false" customWidth="true" hidden="false" outlineLevel="0" max="7" min="7" style="0" width="14.82"/>
    <col collapsed="false" customWidth="true" hidden="false" outlineLevel="0" max="8" min="8" style="0" width="12.73"/>
    <col collapsed="false" customWidth="true" hidden="false" outlineLevel="0" max="9" min="9" style="0" width="13.27"/>
    <col collapsed="false" customWidth="true" hidden="false" outlineLevel="0" max="10" min="10" style="0" width="12.73"/>
    <col collapsed="false" customWidth="true" hidden="false" outlineLevel="0" max="11" min="11" style="0" width="12.91"/>
    <col collapsed="false" customWidth="true" hidden="false" outlineLevel="0" max="14" min="14" style="0" width="12.46"/>
    <col collapsed="false" customWidth="true" hidden="false" outlineLevel="0" max="16" min="16" style="0" width="12.46"/>
    <col collapsed="false" customWidth="true" hidden="false" outlineLevel="0" max="22" min="20" style="0" width="9.91"/>
    <col collapsed="false" customWidth="true" hidden="false" outlineLevel="0" max="23" min="23" style="0" width="8.91"/>
    <col collapsed="false" customWidth="true" hidden="false" outlineLevel="0" max="24" min="24" style="0" width="12.46"/>
  </cols>
  <sheetData>
    <row r="20" customFormat="false" ht="14.5" hidden="false" customHeight="false" outlineLevel="0" collapsed="false">
      <c r="A20" s="0" t="n">
        <v>1</v>
      </c>
      <c r="C20" s="16" t="s">
        <v>371</v>
      </c>
      <c r="D20" s="0" t="n">
        <v>4</v>
      </c>
      <c r="E20" s="16" t="s">
        <v>372</v>
      </c>
      <c r="F20" s="0" t="n">
        <v>6</v>
      </c>
      <c r="G20" s="0" t="n">
        <v>7</v>
      </c>
      <c r="H20" s="0" t="n">
        <v>8</v>
      </c>
      <c r="I20" s="0" t="n">
        <v>9</v>
      </c>
      <c r="J20" s="0" t="n">
        <v>10</v>
      </c>
      <c r="K20" s="0" t="n">
        <v>11</v>
      </c>
      <c r="L20" s="0" t="n">
        <v>12</v>
      </c>
      <c r="M20" s="0" t="n">
        <v>13</v>
      </c>
      <c r="N20" s="16" t="s">
        <v>373</v>
      </c>
      <c r="O20" s="16" t="s">
        <v>374</v>
      </c>
      <c r="P20" s="0" t="n">
        <v>16</v>
      </c>
      <c r="Q20" s="0" t="n">
        <v>17</v>
      </c>
      <c r="R20" s="0" t="n">
        <v>18</v>
      </c>
      <c r="S20" s="0" t="n">
        <v>19</v>
      </c>
      <c r="T20" s="0" t="n">
        <v>20</v>
      </c>
      <c r="U20" s="0" t="n">
        <v>21</v>
      </c>
      <c r="V20" s="0" t="n">
        <v>22</v>
      </c>
      <c r="W20" s="0" t="n">
        <v>23</v>
      </c>
      <c r="X20" s="0" t="n">
        <v>24</v>
      </c>
      <c r="Y20" s="0" t="n">
        <v>25</v>
      </c>
      <c r="Z20" s="0" t="n">
        <v>26</v>
      </c>
      <c r="AA20" s="0" t="n">
        <v>27</v>
      </c>
      <c r="AB20" s="0" t="n">
        <v>28</v>
      </c>
      <c r="AC20" s="0" t="n">
        <v>29</v>
      </c>
      <c r="AD20" s="0" t="n">
        <v>30</v>
      </c>
    </row>
    <row r="21" customFormat="false" ht="14.5" hidden="false" customHeight="false" outlineLevel="0" collapsed="false">
      <c r="B21" s="0" t="s">
        <v>375</v>
      </c>
      <c r="C21" s="0" t="s">
        <v>376</v>
      </c>
      <c r="N21" s="0" t="s">
        <v>377</v>
      </c>
      <c r="AA21" s="0" t="s">
        <v>378</v>
      </c>
    </row>
    <row r="22" customFormat="false" ht="14.5" hidden="false" customHeight="false" outlineLevel="0" collapsed="false">
      <c r="B22" s="0" t="s">
        <v>379</v>
      </c>
      <c r="S22" s="0" t="s">
        <v>380</v>
      </c>
      <c r="T22" s="0" t="s">
        <v>381</v>
      </c>
    </row>
    <row r="23" customFormat="false" ht="14.5" hidden="false" customHeight="false" outlineLevel="0" collapsed="false">
      <c r="D23" s="0" t="s">
        <v>382</v>
      </c>
      <c r="F23" s="0" t="s">
        <v>383</v>
      </c>
      <c r="S23" s="0" t="n">
        <v>0.01</v>
      </c>
      <c r="T23" s="0" t="n">
        <v>2.5</v>
      </c>
      <c r="V23" s="0" t="s">
        <v>384</v>
      </c>
      <c r="W23" s="0" t="s">
        <v>385</v>
      </c>
    </row>
    <row r="24" customFormat="false" ht="14.5" hidden="false" customHeight="false" outlineLevel="0" collapsed="false">
      <c r="D24" s="0" t="n">
        <v>0.00360615519303597</v>
      </c>
      <c r="F24" s="0" t="n">
        <v>0.013214570693003</v>
      </c>
      <c r="S24" s="0" t="n">
        <v>0.02</v>
      </c>
      <c r="T24" s="0" t="n">
        <v>7.5</v>
      </c>
      <c r="V24" s="0" t="n">
        <v>1</v>
      </c>
      <c r="W24" s="0" t="n">
        <v>1</v>
      </c>
    </row>
    <row r="25" customFormat="false" ht="14.5" hidden="false" customHeight="false" outlineLevel="0" collapsed="false">
      <c r="J25" s="0" t="s">
        <v>386</v>
      </c>
      <c r="K25" s="0" t="s">
        <v>387</v>
      </c>
      <c r="N25" s="0" t="s">
        <v>8</v>
      </c>
      <c r="Q25" s="0" t="s">
        <v>388</v>
      </c>
      <c r="S25" s="0" t="s">
        <v>389</v>
      </c>
      <c r="T25" s="0" t="s">
        <v>390</v>
      </c>
    </row>
    <row r="26" customFormat="false" ht="14.5" hidden="false" customHeight="false" outlineLevel="0" collapsed="false">
      <c r="D26" s="0" t="s">
        <v>391</v>
      </c>
      <c r="F26" s="0" t="s">
        <v>391</v>
      </c>
      <c r="G26" s="0" t="s">
        <v>392</v>
      </c>
      <c r="J26" s="0" t="s">
        <v>393</v>
      </c>
      <c r="K26" s="0" t="s">
        <v>12</v>
      </c>
      <c r="L26" s="0" t="s">
        <v>9</v>
      </c>
      <c r="N26" s="0" t="s">
        <v>394</v>
      </c>
      <c r="P26" s="0" t="s">
        <v>388</v>
      </c>
      <c r="Q26" s="0" t="s">
        <v>12</v>
      </c>
      <c r="R26" s="0" t="s">
        <v>395</v>
      </c>
      <c r="S26" s="0" t="s">
        <v>396</v>
      </c>
      <c r="T26" s="0" t="s">
        <v>396</v>
      </c>
      <c r="V26" s="0" t="s">
        <v>397</v>
      </c>
      <c r="X26" s="0" t="s">
        <v>8</v>
      </c>
      <c r="AA26" s="0" t="s">
        <v>398</v>
      </c>
      <c r="AB26" s="0" t="s">
        <v>399</v>
      </c>
    </row>
    <row r="27" customFormat="false" ht="14.5" hidden="false" customHeight="false" outlineLevel="0" collapsed="false">
      <c r="C27" s="0" t="s">
        <v>400</v>
      </c>
      <c r="D27" s="0" t="s">
        <v>401</v>
      </c>
      <c r="E27" s="0" t="s">
        <v>402</v>
      </c>
      <c r="F27" s="0" t="s">
        <v>403</v>
      </c>
      <c r="G27" s="0" t="s">
        <v>404</v>
      </c>
      <c r="H27" s="0" t="s">
        <v>10</v>
      </c>
      <c r="I27" s="0" t="s">
        <v>405</v>
      </c>
      <c r="J27" s="0" t="s">
        <v>406</v>
      </c>
      <c r="K27" s="0" t="s">
        <v>407</v>
      </c>
      <c r="L27" s="0" t="s">
        <v>13</v>
      </c>
      <c r="N27" s="0" t="s">
        <v>12</v>
      </c>
      <c r="O27" s="0" t="s">
        <v>408</v>
      </c>
      <c r="P27" s="0" t="s">
        <v>12</v>
      </c>
      <c r="Q27" s="0" t="s">
        <v>409</v>
      </c>
      <c r="R27" s="0" t="s">
        <v>410</v>
      </c>
      <c r="S27" s="0" t="s">
        <v>411</v>
      </c>
      <c r="T27" s="0" t="s">
        <v>411</v>
      </c>
      <c r="U27" s="0" t="s">
        <v>412</v>
      </c>
      <c r="V27" s="0" t="s">
        <v>413</v>
      </c>
      <c r="W27" s="0" t="s">
        <v>414</v>
      </c>
      <c r="X27" s="0" t="s">
        <v>12</v>
      </c>
      <c r="Y27" s="0" t="s">
        <v>415</v>
      </c>
      <c r="AA27" s="0" t="s">
        <v>416</v>
      </c>
      <c r="AB27" s="0" t="s">
        <v>416</v>
      </c>
      <c r="AC27" s="0" t="s">
        <v>417</v>
      </c>
      <c r="AD27" s="0" t="s">
        <v>418</v>
      </c>
    </row>
    <row r="28" customFormat="false" ht="14.5" hidden="false" customHeight="false" outlineLevel="0" collapsed="false">
      <c r="A28" s="0" t="s">
        <v>14</v>
      </c>
      <c r="B28" s="0" t="s">
        <v>15</v>
      </c>
      <c r="C28" s="0" t="s">
        <v>419</v>
      </c>
      <c r="D28" s="0" t="s">
        <v>420</v>
      </c>
      <c r="E28" s="0" t="s">
        <v>421</v>
      </c>
      <c r="F28" s="0" t="s">
        <v>420</v>
      </c>
      <c r="G28" s="0" t="s">
        <v>422</v>
      </c>
      <c r="H28" s="0" t="s">
        <v>16</v>
      </c>
      <c r="I28" s="0" t="s">
        <v>423</v>
      </c>
      <c r="J28" s="0" t="n">
        <v>0.825</v>
      </c>
      <c r="K28" s="0" t="s">
        <v>424</v>
      </c>
      <c r="L28" s="0" t="s">
        <v>18</v>
      </c>
      <c r="N28" s="0" t="s">
        <v>425</v>
      </c>
      <c r="O28" s="0" t="s">
        <v>10</v>
      </c>
      <c r="P28" s="0" t="s">
        <v>10</v>
      </c>
      <c r="Q28" s="0" t="s">
        <v>16</v>
      </c>
      <c r="R28" s="0" t="s">
        <v>426</v>
      </c>
      <c r="S28" s="0" t="s">
        <v>9</v>
      </c>
      <c r="T28" s="0" t="s">
        <v>9</v>
      </c>
      <c r="U28" s="0" t="s">
        <v>427</v>
      </c>
      <c r="V28" s="0" t="s">
        <v>428</v>
      </c>
      <c r="W28" s="0" t="s">
        <v>396</v>
      </c>
      <c r="X28" s="0" t="s">
        <v>10</v>
      </c>
      <c r="Y28" s="0" t="s">
        <v>429</v>
      </c>
      <c r="AA28" s="0" t="s">
        <v>395</v>
      </c>
      <c r="AB28" s="0" t="s">
        <v>395</v>
      </c>
      <c r="AC28" s="0" t="s">
        <v>412</v>
      </c>
      <c r="AD28" s="0" t="s">
        <v>9</v>
      </c>
    </row>
    <row r="29" customFormat="false" ht="14.5" hidden="false" customHeight="false" outlineLevel="0" collapsed="false">
      <c r="A29" s="0" t="n">
        <v>1</v>
      </c>
      <c r="B29" s="0" t="s">
        <v>19</v>
      </c>
      <c r="C29" s="7" t="n">
        <v>2693823800</v>
      </c>
      <c r="D29" s="7" t="n">
        <v>9714346.6854939</v>
      </c>
      <c r="E29" s="7" t="n">
        <v>725757000</v>
      </c>
      <c r="F29" s="7" t="n">
        <v>9590567.18244175</v>
      </c>
      <c r="G29" s="7" t="n">
        <v>19304914</v>
      </c>
      <c r="H29" s="7" t="n">
        <v>34615457.7361827</v>
      </c>
      <c r="I29" s="17" t="n">
        <v>0.55769633748974</v>
      </c>
      <c r="J29" s="7" t="n">
        <v>28557753</v>
      </c>
      <c r="K29" s="7" t="n">
        <v>19304914</v>
      </c>
      <c r="L29" s="0" t="n">
        <v>55.77</v>
      </c>
      <c r="N29" s="7" t="n">
        <v>18276651</v>
      </c>
      <c r="O29" s="18" t="n">
        <v>0.0331</v>
      </c>
      <c r="P29" s="7" t="n">
        <v>18881608</v>
      </c>
      <c r="Q29" s="17" t="n">
        <v>54.5467523321625</v>
      </c>
      <c r="R29" s="17" t="n">
        <v>1.22324766783747</v>
      </c>
      <c r="S29" s="17" t="n">
        <v>0</v>
      </c>
      <c r="T29" s="7" t="n">
        <v>0</v>
      </c>
      <c r="U29" s="7" t="n">
        <v>0</v>
      </c>
      <c r="V29" s="7" t="n">
        <v>0</v>
      </c>
      <c r="W29" s="7" t="n">
        <v>0</v>
      </c>
      <c r="X29" s="7" t="n">
        <v>18881608</v>
      </c>
      <c r="Y29" s="17" t="n">
        <v>54.5467523321625</v>
      </c>
      <c r="AA29" s="0" t="n">
        <v>-423306</v>
      </c>
      <c r="AB29" s="0" t="n">
        <v>-423306</v>
      </c>
      <c r="AC29" s="0" t="n">
        <v>0</v>
      </c>
      <c r="AD29" s="0" t="n">
        <v>-1.22324766783747</v>
      </c>
    </row>
    <row r="30" customFormat="false" ht="14.5" hidden="false" customHeight="false" outlineLevel="0" collapsed="false">
      <c r="A30" s="0" t="n">
        <v>2</v>
      </c>
      <c r="B30" s="0" t="s">
        <v>20</v>
      </c>
      <c r="C30" s="7" t="n">
        <v>5255138400</v>
      </c>
      <c r="D30" s="7" t="n">
        <v>18950844.6312828</v>
      </c>
      <c r="E30" s="7" t="n">
        <v>2210950000</v>
      </c>
      <c r="F30" s="7" t="n">
        <v>29216755.0736949</v>
      </c>
      <c r="G30" s="7" t="n">
        <v>48167600</v>
      </c>
      <c r="H30" s="7" t="n">
        <v>56026427.7976263</v>
      </c>
      <c r="I30" s="17" t="n">
        <v>0.859729986248397</v>
      </c>
      <c r="J30" s="7" t="n">
        <v>46221803</v>
      </c>
      <c r="K30" s="7" t="n">
        <v>46221803</v>
      </c>
      <c r="L30" s="0" t="n">
        <v>82.5</v>
      </c>
      <c r="N30" s="7" t="n">
        <v>43415702</v>
      </c>
      <c r="O30" s="18" t="n">
        <v>0.0386</v>
      </c>
      <c r="P30" s="7" t="n">
        <v>45091548</v>
      </c>
      <c r="Q30" s="17" t="n">
        <v>80.4826396622604</v>
      </c>
      <c r="R30" s="17" t="n">
        <v>2.01736033773966</v>
      </c>
      <c r="S30" s="17" t="n">
        <v>0</v>
      </c>
      <c r="T30" s="7" t="n">
        <v>0</v>
      </c>
      <c r="U30" s="7" t="n">
        <v>0</v>
      </c>
      <c r="V30" s="7" t="n">
        <v>0</v>
      </c>
      <c r="W30" s="7" t="n">
        <v>0</v>
      </c>
      <c r="X30" s="7" t="n">
        <v>45091548</v>
      </c>
      <c r="Y30" s="17" t="n">
        <v>80.4826396622604</v>
      </c>
      <c r="AA30" s="0" t="n">
        <v>-1130255</v>
      </c>
      <c r="AB30" s="0" t="n">
        <v>-1130255</v>
      </c>
      <c r="AC30" s="0" t="n">
        <v>0</v>
      </c>
      <c r="AD30" s="0" t="n">
        <v>-2.01736033773966</v>
      </c>
    </row>
    <row r="31" customFormat="false" ht="14.5" hidden="false" customHeight="false" outlineLevel="0" collapsed="false">
      <c r="A31" s="0" t="n">
        <v>3</v>
      </c>
      <c r="B31" s="0" t="s">
        <v>21</v>
      </c>
      <c r="C31" s="7" t="n">
        <v>1630578800</v>
      </c>
      <c r="D31" s="7" t="n">
        <v>5880120.20727436</v>
      </c>
      <c r="E31" s="7" t="n">
        <v>427553000</v>
      </c>
      <c r="F31" s="7" t="n">
        <v>5649929.3435055</v>
      </c>
      <c r="G31" s="7" t="n">
        <v>11530050</v>
      </c>
      <c r="H31" s="7" t="n">
        <v>19766306.25389</v>
      </c>
      <c r="I31" s="17" t="n">
        <v>0.58331839302201</v>
      </c>
      <c r="J31" s="7" t="n">
        <v>16307203</v>
      </c>
      <c r="K31" s="7" t="n">
        <v>11530050</v>
      </c>
      <c r="L31" s="0" t="n">
        <v>58.33</v>
      </c>
      <c r="N31" s="7" t="n">
        <v>10679653</v>
      </c>
      <c r="O31" s="18" t="n">
        <v>0.0388</v>
      </c>
      <c r="P31" s="7" t="n">
        <v>11094024</v>
      </c>
      <c r="Q31" s="17" t="n">
        <v>56.1259339883834</v>
      </c>
      <c r="R31" s="17" t="n">
        <v>2.20406601161655</v>
      </c>
      <c r="S31" s="17" t="n">
        <v>0</v>
      </c>
      <c r="T31" s="7" t="n">
        <v>0</v>
      </c>
      <c r="U31" s="7" t="n">
        <v>0</v>
      </c>
      <c r="V31" s="7" t="n">
        <v>0</v>
      </c>
      <c r="W31" s="7" t="n">
        <v>0</v>
      </c>
      <c r="X31" s="7" t="n">
        <v>11094024</v>
      </c>
      <c r="Y31" s="17" t="n">
        <v>56.1259339883834</v>
      </c>
      <c r="AA31" s="0" t="n">
        <v>-436026</v>
      </c>
      <c r="AB31" s="0" t="n">
        <v>-436026</v>
      </c>
      <c r="AC31" s="0" t="n">
        <v>0</v>
      </c>
      <c r="AD31" s="0" t="n">
        <v>-2.20406601161655</v>
      </c>
    </row>
    <row r="32" customFormat="false" ht="14.5" hidden="false" customHeight="false" outlineLevel="0" collapsed="false">
      <c r="A32" s="0" t="n">
        <v>4</v>
      </c>
      <c r="B32" s="0" t="s">
        <v>22</v>
      </c>
      <c r="C32" s="7" t="n">
        <v>593584400</v>
      </c>
      <c r="D32" s="7" t="n">
        <v>2140557.46656514</v>
      </c>
      <c r="E32" s="7" t="n">
        <v>214031000</v>
      </c>
      <c r="F32" s="7" t="n">
        <v>2828327.77999412</v>
      </c>
      <c r="G32" s="7" t="n">
        <v>4968885</v>
      </c>
      <c r="H32" s="7" t="n">
        <v>16696571.408689</v>
      </c>
      <c r="I32" s="17" t="n">
        <v>0.297599122500932</v>
      </c>
      <c r="J32" s="7" t="n">
        <v>13774671</v>
      </c>
      <c r="K32" s="7" t="n">
        <v>4968885</v>
      </c>
      <c r="L32" s="0" t="n">
        <v>29.76</v>
      </c>
      <c r="N32" s="7" t="n">
        <v>4840721</v>
      </c>
      <c r="O32" s="18" t="n">
        <v>0.0326</v>
      </c>
      <c r="P32" s="7" t="n">
        <v>4998529</v>
      </c>
      <c r="Q32" s="17" t="n">
        <v>29.937457683071</v>
      </c>
      <c r="R32" s="17" t="n">
        <v>0</v>
      </c>
      <c r="S32" s="17" t="n">
        <v>0</v>
      </c>
      <c r="T32" s="7" t="n">
        <v>0</v>
      </c>
      <c r="U32" s="7" t="n">
        <v>29644</v>
      </c>
      <c r="V32" s="7" t="n">
        <v>29644</v>
      </c>
      <c r="W32" s="7" t="n">
        <v>0</v>
      </c>
      <c r="X32" s="7" t="n">
        <v>4968885</v>
      </c>
      <c r="Y32" s="17" t="n">
        <v>29.7599122500932</v>
      </c>
      <c r="AA32" s="0" t="n">
        <v>0</v>
      </c>
      <c r="AB32" s="0" t="n">
        <v>0</v>
      </c>
      <c r="AC32" s="0" t="n">
        <v>0</v>
      </c>
      <c r="AD32" s="0" t="n">
        <v>-8.77499067541976E-005</v>
      </c>
    </row>
    <row r="33" customFormat="false" ht="14.5" hidden="false" customHeight="false" outlineLevel="0" collapsed="false">
      <c r="A33" s="0" t="n">
        <v>5</v>
      </c>
      <c r="B33" s="0" t="s">
        <v>23</v>
      </c>
      <c r="C33" s="7" t="n">
        <v>3580768800</v>
      </c>
      <c r="D33" s="7" t="n">
        <v>12912808.0031812</v>
      </c>
      <c r="E33" s="7" t="n">
        <v>1013311000</v>
      </c>
      <c r="F33" s="7" t="n">
        <v>13390469.8434975</v>
      </c>
      <c r="G33" s="7" t="n">
        <v>26303278</v>
      </c>
      <c r="H33" s="7" t="n">
        <v>52988778.25</v>
      </c>
      <c r="I33" s="17" t="n">
        <v>0.496393366080298</v>
      </c>
      <c r="J33" s="7" t="n">
        <v>43715742</v>
      </c>
      <c r="K33" s="7" t="n">
        <v>26303278</v>
      </c>
      <c r="L33" s="0" t="n">
        <v>49.64</v>
      </c>
      <c r="N33" s="7" t="n">
        <v>25373043</v>
      </c>
      <c r="O33" s="18" t="n">
        <v>0.0503</v>
      </c>
      <c r="P33" s="7" t="n">
        <v>26649307</v>
      </c>
      <c r="Q33" s="17" t="n">
        <v>50.2923597790255</v>
      </c>
      <c r="R33" s="17" t="n">
        <v>0</v>
      </c>
      <c r="S33" s="17" t="n">
        <v>0</v>
      </c>
      <c r="T33" s="7" t="n">
        <v>0</v>
      </c>
      <c r="U33" s="7" t="n">
        <v>346029</v>
      </c>
      <c r="V33" s="7" t="n">
        <v>346029</v>
      </c>
      <c r="W33" s="7" t="n">
        <v>0</v>
      </c>
      <c r="X33" s="7" t="n">
        <v>26303278</v>
      </c>
      <c r="Y33" s="17" t="n">
        <v>49.6393366080298</v>
      </c>
      <c r="AA33" s="0" t="n">
        <v>0</v>
      </c>
      <c r="AB33" s="0" t="n">
        <v>0</v>
      </c>
      <c r="AC33" s="0" t="n">
        <v>0</v>
      </c>
      <c r="AD33" s="0" t="n">
        <v>-0.00066339197017129</v>
      </c>
    </row>
    <row r="34" customFormat="false" ht="14.5" hidden="false" customHeight="false" outlineLevel="0" collapsed="false">
      <c r="A34" s="0" t="n">
        <v>6</v>
      </c>
      <c r="B34" s="0" t="s">
        <v>24</v>
      </c>
      <c r="C34" s="7" t="n">
        <v>308074200</v>
      </c>
      <c r="D34" s="7" t="n">
        <v>1110963.3761704</v>
      </c>
      <c r="E34" s="7" t="n">
        <v>40805000</v>
      </c>
      <c r="F34" s="7" t="n">
        <v>539220.557127986</v>
      </c>
      <c r="G34" s="7" t="n">
        <v>1650184</v>
      </c>
      <c r="H34" s="7" t="n">
        <v>279039.065210578</v>
      </c>
      <c r="I34" s="17" t="n">
        <v>5.91380994899291</v>
      </c>
      <c r="J34" s="7" t="n">
        <v>230207</v>
      </c>
      <c r="K34" s="7" t="n">
        <v>230207</v>
      </c>
      <c r="L34" s="0" t="n">
        <v>82.5</v>
      </c>
      <c r="N34" s="7" t="n">
        <v>229564</v>
      </c>
      <c r="O34" s="18" t="n">
        <v>0.0319</v>
      </c>
      <c r="P34" s="7" t="n">
        <v>236887</v>
      </c>
      <c r="Q34" s="17" t="n">
        <v>84.8938480428294</v>
      </c>
      <c r="R34" s="17" t="n">
        <v>0</v>
      </c>
      <c r="S34" s="17" t="n">
        <v>0</v>
      </c>
      <c r="T34" s="7" t="n">
        <v>0</v>
      </c>
      <c r="U34" s="7" t="n">
        <v>6680</v>
      </c>
      <c r="V34" s="7" t="n">
        <v>6680</v>
      </c>
      <c r="W34" s="7" t="n">
        <v>0</v>
      </c>
      <c r="X34" s="7" t="n">
        <v>230207</v>
      </c>
      <c r="Y34" s="17" t="n">
        <v>82.4999180047687</v>
      </c>
      <c r="AA34" s="0" t="n">
        <v>0</v>
      </c>
      <c r="AB34" s="0" t="n">
        <v>0</v>
      </c>
      <c r="AC34" s="0" t="n">
        <v>0</v>
      </c>
      <c r="AD34" s="0" t="n">
        <v>-8.19952313264594E-005</v>
      </c>
    </row>
    <row r="35" customFormat="false" ht="14.5" hidden="false" customHeight="false" outlineLevel="0" collapsed="false">
      <c r="A35" s="0" t="n">
        <v>7</v>
      </c>
      <c r="B35" s="0" t="s">
        <v>25</v>
      </c>
      <c r="C35" s="7" t="n">
        <v>2989453900</v>
      </c>
      <c r="D35" s="7" t="n">
        <v>10780434.7058266</v>
      </c>
      <c r="E35" s="7" t="n">
        <v>825009000</v>
      </c>
      <c r="F35" s="7" t="n">
        <v>10902139.7528637</v>
      </c>
      <c r="G35" s="7" t="n">
        <v>21682574</v>
      </c>
      <c r="H35" s="7" t="n">
        <v>29121417.3783829</v>
      </c>
      <c r="I35" s="17" t="n">
        <v>0.744557646980987</v>
      </c>
      <c r="J35" s="7" t="n">
        <v>24025169</v>
      </c>
      <c r="K35" s="7" t="n">
        <v>21682574</v>
      </c>
      <c r="L35" s="0" t="n">
        <v>74.46</v>
      </c>
      <c r="N35" s="7" t="n">
        <v>20012026</v>
      </c>
      <c r="O35" s="18" t="n">
        <v>0.0323</v>
      </c>
      <c r="P35" s="7" t="n">
        <v>20658414</v>
      </c>
      <c r="Q35" s="17" t="n">
        <v>70.9389029097702</v>
      </c>
      <c r="R35" s="17" t="n">
        <v>3.52109709022982</v>
      </c>
      <c r="S35" s="17" t="n">
        <v>0.01</v>
      </c>
      <c r="T35" s="7" t="n">
        <v>200120</v>
      </c>
      <c r="U35" s="7" t="n">
        <v>0</v>
      </c>
      <c r="V35" s="7" t="n">
        <v>0</v>
      </c>
      <c r="W35" s="7" t="n">
        <v>0</v>
      </c>
      <c r="X35" s="7" t="n">
        <v>20858534</v>
      </c>
      <c r="Y35" s="17" t="n">
        <v>71.626094736321</v>
      </c>
      <c r="AA35" s="0" t="n">
        <v>-1024160</v>
      </c>
      <c r="AB35" s="0" t="n">
        <v>-824040</v>
      </c>
      <c r="AC35" s="0" t="n">
        <v>0</v>
      </c>
      <c r="AD35" s="0" t="n">
        <v>-2.83390526367899</v>
      </c>
    </row>
    <row r="36" customFormat="false" ht="14.5" hidden="false" customHeight="false" outlineLevel="0" collapsed="false">
      <c r="A36" s="0" t="n">
        <v>8</v>
      </c>
      <c r="B36" s="0" t="s">
        <v>26</v>
      </c>
      <c r="C36" s="7" t="n">
        <v>2913802400</v>
      </c>
      <c r="D36" s="7" t="n">
        <v>10507623.6562407</v>
      </c>
      <c r="E36" s="7" t="n">
        <v>952563000</v>
      </c>
      <c r="F36" s="7" t="n">
        <v>12587711.103039</v>
      </c>
      <c r="G36" s="7" t="n">
        <v>23095335</v>
      </c>
      <c r="H36" s="7" t="n">
        <v>27410644.260187</v>
      </c>
      <c r="I36" s="17" t="n">
        <v>0.84256811991629</v>
      </c>
      <c r="J36" s="7" t="n">
        <v>22613782</v>
      </c>
      <c r="K36" s="7" t="n">
        <v>22613782</v>
      </c>
      <c r="L36" s="0" t="n">
        <v>82.5</v>
      </c>
      <c r="N36" s="7" t="n">
        <v>22289606</v>
      </c>
      <c r="O36" s="18" t="n">
        <v>0.0367</v>
      </c>
      <c r="P36" s="7" t="n">
        <v>23107635</v>
      </c>
      <c r="Q36" s="17" t="n">
        <v>84.3016850704346</v>
      </c>
      <c r="R36" s="17" t="n">
        <v>0</v>
      </c>
      <c r="S36" s="17" t="n">
        <v>0</v>
      </c>
      <c r="T36" s="7" t="n">
        <v>0</v>
      </c>
      <c r="U36" s="7" t="n">
        <v>493853</v>
      </c>
      <c r="V36" s="7" t="n">
        <v>493853</v>
      </c>
      <c r="W36" s="7" t="n">
        <v>0</v>
      </c>
      <c r="X36" s="7" t="n">
        <v>22613782</v>
      </c>
      <c r="Y36" s="17" t="n">
        <v>82.500001770647</v>
      </c>
      <c r="AA36" s="0" t="n">
        <v>0</v>
      </c>
      <c r="AB36" s="0" t="n">
        <v>0</v>
      </c>
      <c r="AC36" s="0" t="n">
        <v>0</v>
      </c>
      <c r="AD36" s="0" t="n">
        <v>1.77064694639739E-006</v>
      </c>
    </row>
    <row r="37" customFormat="false" ht="14.5" hidden="false" customHeight="false" outlineLevel="0" collapsed="false">
      <c r="A37" s="0" t="n">
        <v>9</v>
      </c>
      <c r="B37" s="0" t="s">
        <v>27</v>
      </c>
      <c r="C37" s="7" t="n">
        <v>10204123200</v>
      </c>
      <c r="D37" s="7" t="n">
        <v>36797651.8680588</v>
      </c>
      <c r="E37" s="7" t="n">
        <v>4352871000</v>
      </c>
      <c r="F37" s="7" t="n">
        <v>57521321.5470225</v>
      </c>
      <c r="G37" s="7" t="n">
        <v>94318973</v>
      </c>
      <c r="H37" s="7" t="n">
        <v>73868962.2418672</v>
      </c>
      <c r="I37" s="17" t="n">
        <v>1.27684172265983</v>
      </c>
      <c r="J37" s="7" t="n">
        <v>60941894</v>
      </c>
      <c r="K37" s="7" t="n">
        <v>60941894</v>
      </c>
      <c r="L37" s="0" t="n">
        <v>82.5</v>
      </c>
      <c r="N37" s="7" t="n">
        <v>59359726</v>
      </c>
      <c r="O37" s="18" t="n">
        <v>0.036</v>
      </c>
      <c r="P37" s="7" t="n">
        <v>61496676</v>
      </c>
      <c r="Q37" s="17" t="n">
        <v>83.251035527808</v>
      </c>
      <c r="R37" s="17" t="n">
        <v>0</v>
      </c>
      <c r="S37" s="17" t="n">
        <v>0</v>
      </c>
      <c r="T37" s="7" t="n">
        <v>0</v>
      </c>
      <c r="U37" s="7" t="n">
        <v>554782</v>
      </c>
      <c r="V37" s="7" t="n">
        <v>554782</v>
      </c>
      <c r="W37" s="7" t="n">
        <v>0</v>
      </c>
      <c r="X37" s="7" t="n">
        <v>60941894</v>
      </c>
      <c r="Y37" s="17" t="n">
        <v>82.5000002036844</v>
      </c>
      <c r="AA37" s="0" t="n">
        <v>0</v>
      </c>
      <c r="AB37" s="0" t="n">
        <v>0</v>
      </c>
      <c r="AC37" s="0" t="n">
        <v>0</v>
      </c>
      <c r="AD37" s="0" t="n">
        <v>2.03684365374102E-007</v>
      </c>
    </row>
    <row r="38" customFormat="false" ht="14.5" hidden="false" customHeight="false" outlineLevel="0" collapsed="false">
      <c r="A38" s="0" t="n">
        <v>10</v>
      </c>
      <c r="B38" s="0" t="s">
        <v>28</v>
      </c>
      <c r="C38" s="7" t="n">
        <v>13535163100</v>
      </c>
      <c r="D38" s="7" t="n">
        <v>48809898.7016539</v>
      </c>
      <c r="E38" s="7" t="n">
        <v>4037248000</v>
      </c>
      <c r="F38" s="7" t="n">
        <v>53350499.1011848</v>
      </c>
      <c r="G38" s="7" t="n">
        <v>102160398</v>
      </c>
      <c r="H38" s="7" t="n">
        <v>81960405.8162344</v>
      </c>
      <c r="I38" s="17" t="n">
        <v>1.24646037293979</v>
      </c>
      <c r="J38" s="7" t="n">
        <v>67617335</v>
      </c>
      <c r="K38" s="7" t="n">
        <v>67617335</v>
      </c>
      <c r="L38" s="0" t="n">
        <v>82.5</v>
      </c>
      <c r="N38" s="7" t="n">
        <v>59605871</v>
      </c>
      <c r="O38" s="18" t="n">
        <v>0.0356</v>
      </c>
      <c r="P38" s="7" t="n">
        <v>61727840</v>
      </c>
      <c r="Q38" s="17" t="n">
        <v>75.3142195737801</v>
      </c>
      <c r="R38" s="17" t="n">
        <v>7.18578042621988</v>
      </c>
      <c r="S38" s="17" t="n">
        <v>0.01</v>
      </c>
      <c r="T38" s="7" t="n">
        <v>596059</v>
      </c>
      <c r="U38" s="7" t="n">
        <v>0</v>
      </c>
      <c r="V38" s="7" t="n">
        <v>0</v>
      </c>
      <c r="W38" s="7" t="n">
        <v>0</v>
      </c>
      <c r="X38" s="7" t="n">
        <v>62323899</v>
      </c>
      <c r="Y38" s="17" t="n">
        <v>76.0414719513933</v>
      </c>
      <c r="AA38" s="0" t="n">
        <v>-5889495</v>
      </c>
      <c r="AB38" s="0" t="n">
        <v>-5293436</v>
      </c>
      <c r="AC38" s="0" t="n">
        <v>0</v>
      </c>
      <c r="AD38" s="0" t="n">
        <v>-6.45852804860667</v>
      </c>
    </row>
    <row r="39" customFormat="false" ht="14.5" hidden="false" customHeight="false" outlineLevel="0" collapsed="false">
      <c r="A39" s="0" t="n">
        <v>11</v>
      </c>
      <c r="B39" s="0" t="s">
        <v>29</v>
      </c>
      <c r="C39" s="7" t="n">
        <v>852436100</v>
      </c>
      <c r="D39" s="7" t="n">
        <v>3074016.86874633</v>
      </c>
      <c r="E39" s="7" t="n">
        <v>252007000</v>
      </c>
      <c r="F39" s="7" t="n">
        <v>3330164.3166316</v>
      </c>
      <c r="G39" s="7" t="n">
        <v>6404181</v>
      </c>
      <c r="H39" s="7" t="n">
        <v>14307953.2886838</v>
      </c>
      <c r="I39" s="17" t="n">
        <v>0.447595883966512</v>
      </c>
      <c r="J39" s="7" t="n">
        <v>11804061</v>
      </c>
      <c r="K39" s="7" t="n">
        <v>6404181</v>
      </c>
      <c r="L39" s="0" t="n">
        <v>44.76</v>
      </c>
      <c r="N39" s="7" t="n">
        <v>6256339</v>
      </c>
      <c r="O39" s="18" t="n">
        <v>0.0392</v>
      </c>
      <c r="P39" s="7" t="n">
        <v>6501587</v>
      </c>
      <c r="Q39" s="17" t="n">
        <v>45.4403706024265</v>
      </c>
      <c r="R39" s="17" t="n">
        <v>0</v>
      </c>
      <c r="S39" s="17" t="n">
        <v>0</v>
      </c>
      <c r="T39" s="7" t="n">
        <v>0</v>
      </c>
      <c r="U39" s="7" t="n">
        <v>97406</v>
      </c>
      <c r="V39" s="7" t="n">
        <v>97406</v>
      </c>
      <c r="W39" s="7" t="n">
        <v>0</v>
      </c>
      <c r="X39" s="7" t="n">
        <v>6404181</v>
      </c>
      <c r="Y39" s="17" t="n">
        <v>44.7595883966512</v>
      </c>
      <c r="AA39" s="0" t="n">
        <v>0</v>
      </c>
      <c r="AB39" s="0" t="n">
        <v>0</v>
      </c>
      <c r="AC39" s="0" t="n">
        <v>0</v>
      </c>
      <c r="AD39" s="0" t="n">
        <v>-0.000411603348759115</v>
      </c>
    </row>
    <row r="40" customFormat="false" ht="14.5" hidden="false" customHeight="false" outlineLevel="0" collapsed="false">
      <c r="A40" s="0" t="n">
        <v>12</v>
      </c>
      <c r="B40" s="0" t="s">
        <v>30</v>
      </c>
      <c r="C40" s="7" t="n">
        <v>417224700</v>
      </c>
      <c r="D40" s="7" t="n">
        <v>1504577.01856788</v>
      </c>
      <c r="E40" s="7" t="n">
        <v>121033000</v>
      </c>
      <c r="F40" s="7" t="n">
        <v>1599399.13468623</v>
      </c>
      <c r="G40" s="7" t="n">
        <v>3103976</v>
      </c>
      <c r="H40" s="7" t="n">
        <v>6079883.0043758</v>
      </c>
      <c r="I40" s="17" t="n">
        <v>0.51053219243956</v>
      </c>
      <c r="J40" s="7" t="n">
        <v>5015903</v>
      </c>
      <c r="K40" s="7" t="n">
        <v>3103976</v>
      </c>
      <c r="L40" s="0" t="n">
        <v>51.05</v>
      </c>
      <c r="N40" s="7" t="n">
        <v>2992812</v>
      </c>
      <c r="O40" s="18" t="n">
        <v>0.0455</v>
      </c>
      <c r="P40" s="7" t="n">
        <v>3128985</v>
      </c>
      <c r="Q40" s="17" t="n">
        <v>51.4645593960938</v>
      </c>
      <c r="R40" s="17" t="n">
        <v>0</v>
      </c>
      <c r="S40" s="17" t="n">
        <v>0</v>
      </c>
      <c r="T40" s="7" t="n">
        <v>0</v>
      </c>
      <c r="U40" s="7" t="n">
        <v>25009</v>
      </c>
      <c r="V40" s="7" t="n">
        <v>25009</v>
      </c>
      <c r="W40" s="7" t="n">
        <v>0</v>
      </c>
      <c r="X40" s="7" t="n">
        <v>3103976</v>
      </c>
      <c r="Y40" s="17" t="n">
        <v>51.053219243956</v>
      </c>
      <c r="AA40" s="0" t="n">
        <v>0</v>
      </c>
      <c r="AB40" s="0" t="n">
        <v>0</v>
      </c>
      <c r="AC40" s="0" t="n">
        <v>0</v>
      </c>
      <c r="AD40" s="0" t="n">
        <v>0.0032192439560319</v>
      </c>
    </row>
    <row r="41" customFormat="false" ht="14.5" hidden="false" customHeight="false" outlineLevel="0" collapsed="false">
      <c r="A41" s="0" t="n">
        <v>13</v>
      </c>
      <c r="B41" s="0" t="s">
        <v>31</v>
      </c>
      <c r="C41" s="7" t="n">
        <v>293407600</v>
      </c>
      <c r="D41" s="7" t="n">
        <v>1058073.34041622</v>
      </c>
      <c r="E41" s="7" t="n">
        <v>82357000</v>
      </c>
      <c r="F41" s="7" t="n">
        <v>1088312.39856365</v>
      </c>
      <c r="G41" s="7" t="n">
        <v>2146386</v>
      </c>
      <c r="H41" s="7" t="n">
        <v>2352337.96250074</v>
      </c>
      <c r="I41" s="17" t="n">
        <v>0.912447970579112</v>
      </c>
      <c r="J41" s="7" t="n">
        <v>1940679</v>
      </c>
      <c r="K41" s="7" t="n">
        <v>1940679</v>
      </c>
      <c r="L41" s="0" t="n">
        <v>82.5</v>
      </c>
      <c r="N41" s="7" t="n">
        <v>1608103</v>
      </c>
      <c r="O41" s="18" t="n">
        <v>0.0503</v>
      </c>
      <c r="P41" s="7" t="n">
        <v>1688991</v>
      </c>
      <c r="Q41" s="17" t="n">
        <v>71.8005247088075</v>
      </c>
      <c r="R41" s="17" t="n">
        <v>10.6994752911925</v>
      </c>
      <c r="S41" s="17" t="n">
        <v>0.02</v>
      </c>
      <c r="T41" s="7" t="n">
        <v>32162</v>
      </c>
      <c r="U41" s="7" t="n">
        <v>0</v>
      </c>
      <c r="V41" s="7" t="n">
        <v>0</v>
      </c>
      <c r="W41" s="7" t="n">
        <v>0</v>
      </c>
      <c r="X41" s="7" t="n">
        <v>1721153</v>
      </c>
      <c r="Y41" s="17" t="n">
        <v>73.1677602214211</v>
      </c>
      <c r="AA41" s="0" t="n">
        <v>-251688</v>
      </c>
      <c r="AB41" s="0" t="n">
        <v>-219526</v>
      </c>
      <c r="AC41" s="0" t="n">
        <v>0</v>
      </c>
      <c r="AD41" s="0" t="n">
        <v>-9.33223977857894</v>
      </c>
    </row>
    <row r="42" customFormat="false" ht="14.5" hidden="false" customHeight="false" outlineLevel="0" collapsed="false">
      <c r="A42" s="0" t="n">
        <v>14</v>
      </c>
      <c r="B42" s="0" t="s">
        <v>32</v>
      </c>
      <c r="C42" s="7" t="n">
        <v>3593981200</v>
      </c>
      <c r="D42" s="7" t="n">
        <v>12960453.9680537</v>
      </c>
      <c r="E42" s="7" t="n">
        <v>1254293000</v>
      </c>
      <c r="F42" s="7" t="n">
        <v>16574943.5182388</v>
      </c>
      <c r="G42" s="7" t="n">
        <v>29535397</v>
      </c>
      <c r="H42" s="7" t="n">
        <v>39226711.0706529</v>
      </c>
      <c r="I42" s="17" t="n">
        <v>0.75294094747843</v>
      </c>
      <c r="J42" s="7" t="n">
        <v>32362037</v>
      </c>
      <c r="K42" s="7" t="n">
        <v>29535397</v>
      </c>
      <c r="L42" s="0" t="n">
        <v>75.29</v>
      </c>
      <c r="N42" s="7" t="n">
        <v>26422222</v>
      </c>
      <c r="O42" s="18" t="n">
        <v>0.0332</v>
      </c>
      <c r="P42" s="7" t="n">
        <v>27299440</v>
      </c>
      <c r="Q42" s="17" t="n">
        <v>69.5940068766658</v>
      </c>
      <c r="R42" s="17" t="n">
        <v>5.69599312333416</v>
      </c>
      <c r="S42" s="17" t="n">
        <v>0.01</v>
      </c>
      <c r="T42" s="7" t="n">
        <v>264222</v>
      </c>
      <c r="U42" s="7" t="n">
        <v>0</v>
      </c>
      <c r="V42" s="7" t="n">
        <v>0</v>
      </c>
      <c r="W42" s="7" t="n">
        <v>0</v>
      </c>
      <c r="X42" s="7" t="n">
        <v>27563662</v>
      </c>
      <c r="Y42" s="17" t="n">
        <v>70.2675836124878</v>
      </c>
      <c r="AA42" s="0" t="n">
        <v>-2235957</v>
      </c>
      <c r="AB42" s="0" t="n">
        <v>-1971735</v>
      </c>
      <c r="AC42" s="0" t="n">
        <v>0</v>
      </c>
      <c r="AD42" s="0" t="n">
        <v>-5.02241638751225</v>
      </c>
    </row>
    <row r="43" customFormat="false" ht="14.5" hidden="false" customHeight="false" outlineLevel="0" collapsed="false">
      <c r="A43" s="0" t="n">
        <v>15</v>
      </c>
      <c r="B43" s="0" t="s">
        <v>33</v>
      </c>
      <c r="C43" s="7" t="n">
        <v>1060563000</v>
      </c>
      <c r="D43" s="7" t="n">
        <v>3824554.76999181</v>
      </c>
      <c r="E43" s="7" t="n">
        <v>297621000</v>
      </c>
      <c r="F43" s="7" t="n">
        <v>3932933.74422223</v>
      </c>
      <c r="G43" s="7" t="n">
        <v>7757489</v>
      </c>
      <c r="H43" s="7" t="n">
        <v>28908222.9191843</v>
      </c>
      <c r="I43" s="17" t="n">
        <v>0.268348871588779</v>
      </c>
      <c r="J43" s="7" t="n">
        <v>23849284</v>
      </c>
      <c r="K43" s="7" t="n">
        <v>7757489</v>
      </c>
      <c r="L43" s="0" t="n">
        <v>26.83</v>
      </c>
      <c r="N43" s="7" t="n">
        <v>4052122</v>
      </c>
      <c r="O43" s="18" t="n">
        <v>0.0539</v>
      </c>
      <c r="P43" s="7" t="n">
        <v>4270531</v>
      </c>
      <c r="Q43" s="17" t="n">
        <v>14.7727205921259</v>
      </c>
      <c r="R43" s="17" t="n">
        <v>12.0572794078741</v>
      </c>
      <c r="S43" s="17" t="n">
        <v>0.02</v>
      </c>
      <c r="T43" s="7" t="n">
        <v>81042</v>
      </c>
      <c r="U43" s="7" t="n">
        <v>0</v>
      </c>
      <c r="V43" s="7" t="n">
        <v>0</v>
      </c>
      <c r="W43" s="7" t="n">
        <v>0</v>
      </c>
      <c r="X43" s="7" t="n">
        <v>4351573</v>
      </c>
      <c r="Y43" s="17" t="n">
        <v>15.0530629716162</v>
      </c>
      <c r="AA43" s="0" t="n">
        <v>-3486958</v>
      </c>
      <c r="AB43" s="0" t="n">
        <v>-3405916</v>
      </c>
      <c r="AC43" s="0" t="n">
        <v>0</v>
      </c>
      <c r="AD43" s="0" t="n">
        <v>-11.7769370283838</v>
      </c>
    </row>
    <row r="44" customFormat="false" ht="14.5" hidden="false" customHeight="false" outlineLevel="0" collapsed="false">
      <c r="A44" s="0" t="n">
        <v>16</v>
      </c>
      <c r="B44" s="0" t="s">
        <v>34</v>
      </c>
      <c r="C44" s="7" t="n">
        <v>5949246000</v>
      </c>
      <c r="D44" s="7" t="n">
        <v>21453904.3575485</v>
      </c>
      <c r="E44" s="7" t="n">
        <v>1863620000</v>
      </c>
      <c r="F44" s="7" t="n">
        <v>24626938.2348942</v>
      </c>
      <c r="G44" s="7" t="n">
        <v>46080843</v>
      </c>
      <c r="H44" s="7" t="n">
        <v>102442302.429853</v>
      </c>
      <c r="I44" s="17" t="n">
        <v>0.449822406437553</v>
      </c>
      <c r="J44" s="7" t="n">
        <v>84514900</v>
      </c>
      <c r="K44" s="7" t="n">
        <v>46080843</v>
      </c>
      <c r="L44" s="0" t="n">
        <v>44.98</v>
      </c>
      <c r="N44" s="7" t="n">
        <v>43887130</v>
      </c>
      <c r="O44" s="18" t="n">
        <v>0.0433</v>
      </c>
      <c r="P44" s="7" t="n">
        <v>45787443</v>
      </c>
      <c r="Q44" s="17" t="n">
        <v>44.6958355229793</v>
      </c>
      <c r="R44" s="17" t="n">
        <v>0.284164477020738</v>
      </c>
      <c r="S44" s="17" t="n">
        <v>0</v>
      </c>
      <c r="T44" s="7" t="n">
        <v>0</v>
      </c>
      <c r="U44" s="7" t="n">
        <v>0</v>
      </c>
      <c r="V44" s="7" t="n">
        <v>0</v>
      </c>
      <c r="W44" s="7" t="n">
        <v>0</v>
      </c>
      <c r="X44" s="7" t="n">
        <v>45787443</v>
      </c>
      <c r="Y44" s="17" t="n">
        <v>44.6958355229793</v>
      </c>
      <c r="AA44" s="0" t="n">
        <v>-293400</v>
      </c>
      <c r="AB44" s="0" t="n">
        <v>-293400</v>
      </c>
      <c r="AC44" s="0" t="n">
        <v>0</v>
      </c>
      <c r="AD44" s="0" t="n">
        <v>-0.284164477020738</v>
      </c>
    </row>
    <row r="45" customFormat="false" ht="14.5" hidden="false" customHeight="false" outlineLevel="0" collapsed="false">
      <c r="A45" s="0" t="n">
        <v>17</v>
      </c>
      <c r="B45" s="0" t="s">
        <v>35</v>
      </c>
      <c r="C45" s="7" t="n">
        <v>2748972400</v>
      </c>
      <c r="D45" s="7" t="n">
        <v>9913221.09577256</v>
      </c>
      <c r="E45" s="7" t="n">
        <v>708058000</v>
      </c>
      <c r="F45" s="7" t="n">
        <v>9356682.49574629</v>
      </c>
      <c r="G45" s="7" t="n">
        <v>19269904</v>
      </c>
      <c r="H45" s="7" t="n">
        <v>35176860.0260911</v>
      </c>
      <c r="I45" s="17" t="n">
        <v>0.547800570764625</v>
      </c>
      <c r="J45" s="7" t="n">
        <v>29020910</v>
      </c>
      <c r="K45" s="7" t="n">
        <v>19269904</v>
      </c>
      <c r="L45" s="0" t="n">
        <v>54.78</v>
      </c>
      <c r="N45" s="7" t="n">
        <v>18294872</v>
      </c>
      <c r="O45" s="18" t="n">
        <v>0.0416</v>
      </c>
      <c r="P45" s="7" t="n">
        <v>19055939</v>
      </c>
      <c r="Q45" s="17" t="n">
        <v>54.1718021047529</v>
      </c>
      <c r="R45" s="17" t="n">
        <v>0.608197895247066</v>
      </c>
      <c r="S45" s="17" t="n">
        <v>0</v>
      </c>
      <c r="T45" s="7" t="n">
        <v>0</v>
      </c>
      <c r="U45" s="7" t="n">
        <v>0</v>
      </c>
      <c r="V45" s="7" t="n">
        <v>0</v>
      </c>
      <c r="W45" s="7" t="n">
        <v>0</v>
      </c>
      <c r="X45" s="7" t="n">
        <v>19055939</v>
      </c>
      <c r="Y45" s="17" t="n">
        <v>54.1718021047529</v>
      </c>
      <c r="AA45" s="0" t="n">
        <v>-213965</v>
      </c>
      <c r="AB45" s="0" t="n">
        <v>-213965</v>
      </c>
      <c r="AC45" s="0" t="n">
        <v>0</v>
      </c>
      <c r="AD45" s="0" t="n">
        <v>-0.608197895247066</v>
      </c>
    </row>
    <row r="46" customFormat="false" ht="14.5" hidden="false" customHeight="false" outlineLevel="0" collapsed="false">
      <c r="A46" s="0" t="n">
        <v>18</v>
      </c>
      <c r="B46" s="0" t="s">
        <v>36</v>
      </c>
      <c r="C46" s="7" t="n">
        <v>1081305500</v>
      </c>
      <c r="D46" s="7" t="n">
        <v>3899355.44408336</v>
      </c>
      <c r="E46" s="7" t="n">
        <v>213586000</v>
      </c>
      <c r="F46" s="7" t="n">
        <v>2822447.29603573</v>
      </c>
      <c r="G46" s="7" t="n">
        <v>6721803</v>
      </c>
      <c r="H46" s="7" t="n">
        <v>10582128.1891146</v>
      </c>
      <c r="I46" s="17" t="n">
        <v>0.635203323931987</v>
      </c>
      <c r="J46" s="7" t="n">
        <v>8730256</v>
      </c>
      <c r="K46" s="7" t="n">
        <v>6721803</v>
      </c>
      <c r="L46" s="0" t="n">
        <v>63.52</v>
      </c>
      <c r="N46" s="7" t="n">
        <v>6019496</v>
      </c>
      <c r="O46" s="18" t="n">
        <v>0.0285</v>
      </c>
      <c r="P46" s="7" t="n">
        <v>6191052</v>
      </c>
      <c r="Q46" s="17" t="n">
        <v>58.5047911852784</v>
      </c>
      <c r="R46" s="17" t="n">
        <v>5.01520881472164</v>
      </c>
      <c r="S46" s="17" t="n">
        <v>0.01</v>
      </c>
      <c r="T46" s="7" t="n">
        <v>60195</v>
      </c>
      <c r="U46" s="7" t="n">
        <v>0</v>
      </c>
      <c r="V46" s="7" t="n">
        <v>0</v>
      </c>
      <c r="W46" s="7" t="n">
        <v>0</v>
      </c>
      <c r="X46" s="7" t="n">
        <v>6251247</v>
      </c>
      <c r="Y46" s="17" t="n">
        <v>59.0736276133035</v>
      </c>
      <c r="AA46" s="0" t="n">
        <v>-530751</v>
      </c>
      <c r="AB46" s="0" t="n">
        <v>-470556</v>
      </c>
      <c r="AC46" s="0" t="n">
        <v>0</v>
      </c>
      <c r="AD46" s="0" t="n">
        <v>-4.44637238669651</v>
      </c>
    </row>
    <row r="47" customFormat="false" ht="14.5" hidden="false" customHeight="false" outlineLevel="0" collapsed="false">
      <c r="A47" s="0" t="n">
        <v>19</v>
      </c>
      <c r="B47" s="0" t="s">
        <v>37</v>
      </c>
      <c r="C47" s="7" t="n">
        <v>1529467100</v>
      </c>
      <c r="D47" s="7" t="n">
        <v>5515495.72524267</v>
      </c>
      <c r="E47" s="7" t="n">
        <v>374452000</v>
      </c>
      <c r="F47" s="7" t="n">
        <v>4948222.42513635</v>
      </c>
      <c r="G47" s="7" t="n">
        <v>10463718</v>
      </c>
      <c r="H47" s="7" t="n">
        <v>14950369.3422251</v>
      </c>
      <c r="I47" s="17" t="n">
        <v>0.699896956421455</v>
      </c>
      <c r="J47" s="7" t="n">
        <v>12334055</v>
      </c>
      <c r="K47" s="7" t="n">
        <v>10463718</v>
      </c>
      <c r="L47" s="0" t="n">
        <v>69.99</v>
      </c>
      <c r="N47" s="7" t="n">
        <v>10060490</v>
      </c>
      <c r="O47" s="18" t="n">
        <v>0.0498</v>
      </c>
      <c r="P47" s="7" t="n">
        <v>10561502</v>
      </c>
      <c r="Q47" s="17" t="n">
        <v>70.643753062144</v>
      </c>
      <c r="R47" s="17" t="n">
        <v>0</v>
      </c>
      <c r="S47" s="17" t="n">
        <v>0</v>
      </c>
      <c r="T47" s="7" t="n">
        <v>0</v>
      </c>
      <c r="U47" s="7" t="n">
        <v>97784</v>
      </c>
      <c r="V47" s="7" t="n">
        <v>97784</v>
      </c>
      <c r="W47" s="7" t="n">
        <v>0</v>
      </c>
      <c r="X47" s="7" t="n">
        <v>10463718</v>
      </c>
      <c r="Y47" s="17" t="n">
        <v>69.9896956421455</v>
      </c>
      <c r="AA47" s="0" t="n">
        <v>0</v>
      </c>
      <c r="AB47" s="0" t="n">
        <v>0</v>
      </c>
      <c r="AC47" s="0" t="n">
        <v>0</v>
      </c>
      <c r="AD47" s="0" t="n">
        <v>-0.000304357854489012</v>
      </c>
    </row>
    <row r="48" customFormat="false" ht="14.5" hidden="false" customHeight="false" outlineLevel="0" collapsed="false">
      <c r="A48" s="0" t="n">
        <v>20</v>
      </c>
      <c r="B48" s="0" t="s">
        <v>38</v>
      </c>
      <c r="C48" s="7" t="n">
        <v>18221137000</v>
      </c>
      <c r="D48" s="7" t="n">
        <v>65708247.8155699</v>
      </c>
      <c r="E48" s="7" t="n">
        <v>2661860000</v>
      </c>
      <c r="F48" s="7" t="n">
        <v>35175337.1448769</v>
      </c>
      <c r="G48" s="7" t="n">
        <v>100883585</v>
      </c>
      <c r="H48" s="7" t="n">
        <v>92829766.9038181</v>
      </c>
      <c r="I48" s="17" t="n">
        <v>1.08675900376359</v>
      </c>
      <c r="J48" s="7" t="n">
        <v>76584558</v>
      </c>
      <c r="K48" s="7" t="n">
        <v>76584558</v>
      </c>
      <c r="L48" s="0" t="n">
        <v>82.5</v>
      </c>
      <c r="N48" s="7" t="n">
        <v>62777242</v>
      </c>
      <c r="O48" s="18" t="n">
        <v>0.0433</v>
      </c>
      <c r="P48" s="7" t="n">
        <v>65495497</v>
      </c>
      <c r="Q48" s="17" t="n">
        <v>70.5544128618362</v>
      </c>
      <c r="R48" s="17" t="n">
        <v>11.9455871381638</v>
      </c>
      <c r="S48" s="17" t="n">
        <v>0.02</v>
      </c>
      <c r="T48" s="7" t="n">
        <v>1255545</v>
      </c>
      <c r="U48" s="7" t="n">
        <v>0</v>
      </c>
      <c r="V48" s="7" t="n">
        <v>0</v>
      </c>
      <c r="W48" s="7" t="n">
        <v>0</v>
      </c>
      <c r="X48" s="7" t="n">
        <v>66751042</v>
      </c>
      <c r="Y48" s="17" t="n">
        <v>71.9069369948558</v>
      </c>
      <c r="AA48" s="0" t="n">
        <v>-11089061</v>
      </c>
      <c r="AB48" s="0" t="n">
        <v>-9833516</v>
      </c>
      <c r="AC48" s="0" t="n">
        <v>0</v>
      </c>
      <c r="AD48" s="0" t="n">
        <v>-10.5930630051442</v>
      </c>
    </row>
    <row r="49" customFormat="false" ht="14.5" hidden="false" customHeight="false" outlineLevel="0" collapsed="false">
      <c r="A49" s="0" t="n">
        <v>21</v>
      </c>
      <c r="B49" s="0" t="s">
        <v>39</v>
      </c>
      <c r="C49" s="7" t="n">
        <v>583632100</v>
      </c>
      <c r="D49" s="7" t="n">
        <v>2104667.92823749</v>
      </c>
      <c r="E49" s="7" t="n">
        <v>181866000</v>
      </c>
      <c r="F49" s="7" t="n">
        <v>2403281.11365368</v>
      </c>
      <c r="G49" s="7" t="n">
        <v>4507949</v>
      </c>
      <c r="H49" s="7" t="n">
        <v>11329708.362249</v>
      </c>
      <c r="I49" s="17" t="n">
        <v>0.397887470344839</v>
      </c>
      <c r="J49" s="7" t="n">
        <v>9347009</v>
      </c>
      <c r="K49" s="7" t="n">
        <v>4507949</v>
      </c>
      <c r="L49" s="0" t="n">
        <v>39.79</v>
      </c>
      <c r="N49" s="7" t="n">
        <v>4168364</v>
      </c>
      <c r="O49" s="18" t="n">
        <v>0.0307</v>
      </c>
      <c r="P49" s="7" t="n">
        <v>4296333</v>
      </c>
      <c r="Q49" s="17" t="n">
        <v>37.9209496187524</v>
      </c>
      <c r="R49" s="17" t="n">
        <v>1.86905038124762</v>
      </c>
      <c r="S49" s="17" t="n">
        <v>0</v>
      </c>
      <c r="T49" s="7" t="n">
        <v>0</v>
      </c>
      <c r="U49" s="7" t="n">
        <v>0</v>
      </c>
      <c r="V49" s="7" t="n">
        <v>0</v>
      </c>
      <c r="W49" s="7" t="n">
        <v>0</v>
      </c>
      <c r="X49" s="7" t="n">
        <v>4296333</v>
      </c>
      <c r="Y49" s="17" t="n">
        <v>37.9209496187524</v>
      </c>
      <c r="AA49" s="0" t="n">
        <v>-211616</v>
      </c>
      <c r="AB49" s="0" t="n">
        <v>-211616</v>
      </c>
      <c r="AC49" s="0" t="n">
        <v>0</v>
      </c>
      <c r="AD49" s="0" t="n">
        <v>-1.86905038124762</v>
      </c>
    </row>
    <row r="50" customFormat="false" ht="14.5" hidden="false" customHeight="false" outlineLevel="0" collapsed="false">
      <c r="A50" s="0" t="n">
        <v>22</v>
      </c>
      <c r="B50" s="0" t="s">
        <v>40</v>
      </c>
      <c r="C50" s="7" t="n">
        <v>630004600</v>
      </c>
      <c r="D50" s="7" t="n">
        <v>2271894.35992655</v>
      </c>
      <c r="E50" s="7" t="n">
        <v>69919000</v>
      </c>
      <c r="F50" s="7" t="n">
        <v>923949.568284074</v>
      </c>
      <c r="G50" s="7" t="n">
        <v>3195844</v>
      </c>
      <c r="H50" s="7" t="n">
        <v>2959823.79148997</v>
      </c>
      <c r="I50" s="17" t="n">
        <v>1.07974130392107</v>
      </c>
      <c r="J50" s="7" t="n">
        <v>2441855</v>
      </c>
      <c r="K50" s="7" t="n">
        <v>2441855</v>
      </c>
      <c r="L50" s="0" t="n">
        <v>82.5</v>
      </c>
      <c r="N50" s="7" t="n">
        <v>2256532</v>
      </c>
      <c r="O50" s="18" t="n">
        <v>0.0304</v>
      </c>
      <c r="P50" s="7" t="n">
        <v>2325131</v>
      </c>
      <c r="Q50" s="17" t="n">
        <v>78.5563994277352</v>
      </c>
      <c r="R50" s="17" t="n">
        <v>3.94360057226476</v>
      </c>
      <c r="S50" s="17" t="n">
        <v>0.01</v>
      </c>
      <c r="T50" s="7" t="n">
        <v>22565</v>
      </c>
      <c r="U50" s="7" t="n">
        <v>0</v>
      </c>
      <c r="V50" s="7" t="n">
        <v>0</v>
      </c>
      <c r="W50" s="7" t="n">
        <v>0</v>
      </c>
      <c r="X50" s="7" t="n">
        <v>2347696</v>
      </c>
      <c r="Y50" s="17" t="n">
        <v>79.3187758930126</v>
      </c>
      <c r="AA50" s="0" t="n">
        <v>-116724</v>
      </c>
      <c r="AB50" s="0" t="n">
        <v>-94159</v>
      </c>
      <c r="AC50" s="0" t="n">
        <v>0</v>
      </c>
      <c r="AD50" s="0" t="n">
        <v>-3.18122410698737</v>
      </c>
    </row>
    <row r="51" customFormat="false" ht="14.5" hidden="false" customHeight="false" outlineLevel="0" collapsed="false">
      <c r="A51" s="0" t="n">
        <v>23</v>
      </c>
      <c r="B51" s="0" t="s">
        <v>41</v>
      </c>
      <c r="C51" s="7" t="n">
        <v>4632427000</v>
      </c>
      <c r="D51" s="7" t="n">
        <v>16705250.6824101</v>
      </c>
      <c r="E51" s="7" t="n">
        <v>1482905000</v>
      </c>
      <c r="F51" s="7" t="n">
        <v>19595952.9535076</v>
      </c>
      <c r="G51" s="7" t="n">
        <v>36301204</v>
      </c>
      <c r="H51" s="7" t="n">
        <v>35598813.1678156</v>
      </c>
      <c r="I51" s="17" t="n">
        <v>1.01973073733872</v>
      </c>
      <c r="J51" s="7" t="n">
        <v>29369021</v>
      </c>
      <c r="K51" s="7" t="n">
        <v>29369021</v>
      </c>
      <c r="L51" s="0" t="n">
        <v>82.5</v>
      </c>
      <c r="N51" s="7" t="n">
        <v>28048469</v>
      </c>
      <c r="O51" s="18" t="n">
        <v>0.0511</v>
      </c>
      <c r="P51" s="7" t="n">
        <v>29481746</v>
      </c>
      <c r="Q51" s="17" t="n">
        <v>82.8166541986125</v>
      </c>
      <c r="R51" s="17" t="n">
        <v>0</v>
      </c>
      <c r="S51" s="17" t="n">
        <v>0</v>
      </c>
      <c r="T51" s="7" t="n">
        <v>0</v>
      </c>
      <c r="U51" s="7" t="n">
        <v>112725</v>
      </c>
      <c r="V51" s="7" t="n">
        <v>112725</v>
      </c>
      <c r="W51" s="7" t="n">
        <v>0</v>
      </c>
      <c r="X51" s="7" t="n">
        <v>29369021</v>
      </c>
      <c r="Y51" s="17" t="n">
        <v>82.5000003835861</v>
      </c>
      <c r="AA51" s="0" t="n">
        <v>0</v>
      </c>
      <c r="AB51" s="0" t="n">
        <v>0</v>
      </c>
      <c r="AC51" s="0" t="n">
        <v>0</v>
      </c>
      <c r="AD51" s="0" t="n">
        <v>3.83586069574449E-007</v>
      </c>
    </row>
    <row r="52" customFormat="false" ht="14.5" hidden="false" customHeight="false" outlineLevel="0" collapsed="false">
      <c r="A52" s="0" t="n">
        <v>24</v>
      </c>
      <c r="B52" s="0" t="s">
        <v>42</v>
      </c>
      <c r="C52" s="7" t="n">
        <v>1889367600</v>
      </c>
      <c r="D52" s="7" t="n">
        <v>6813352.78229391</v>
      </c>
      <c r="E52" s="7" t="n">
        <v>643145000</v>
      </c>
      <c r="F52" s="7" t="n">
        <v>8498885.06835139</v>
      </c>
      <c r="G52" s="7" t="n">
        <v>15312238</v>
      </c>
      <c r="H52" s="7" t="n">
        <v>30425890.9325522</v>
      </c>
      <c r="I52" s="17" t="n">
        <v>0.503263422390621</v>
      </c>
      <c r="J52" s="7" t="n">
        <v>25101360</v>
      </c>
      <c r="K52" s="7" t="n">
        <v>15312238</v>
      </c>
      <c r="L52" s="0" t="n">
        <v>50.33</v>
      </c>
      <c r="N52" s="7" t="n">
        <v>14881810</v>
      </c>
      <c r="O52" s="18" t="n">
        <v>0.0344</v>
      </c>
      <c r="P52" s="7" t="n">
        <v>15393744</v>
      </c>
      <c r="Q52" s="17" t="n">
        <v>50.5942259312132</v>
      </c>
      <c r="R52" s="17" t="n">
        <v>0</v>
      </c>
      <c r="S52" s="17" t="n">
        <v>0</v>
      </c>
      <c r="T52" s="7" t="n">
        <v>0</v>
      </c>
      <c r="U52" s="7" t="n">
        <v>81506</v>
      </c>
      <c r="V52" s="7" t="n">
        <v>81506</v>
      </c>
      <c r="W52" s="7" t="n">
        <v>0</v>
      </c>
      <c r="X52" s="7" t="n">
        <v>15312238</v>
      </c>
      <c r="Y52" s="17" t="n">
        <v>50.3263422390621</v>
      </c>
      <c r="AA52" s="0" t="n">
        <v>0</v>
      </c>
      <c r="AB52" s="0" t="n">
        <v>0</v>
      </c>
      <c r="AC52" s="0" t="n">
        <v>0</v>
      </c>
      <c r="AD52" s="0" t="n">
        <v>-0.00365776093790515</v>
      </c>
    </row>
    <row r="53" customFormat="false" ht="14.5" hidden="false" customHeight="false" outlineLevel="0" collapsed="false">
      <c r="A53" s="0" t="n">
        <v>25</v>
      </c>
      <c r="B53" s="0" t="s">
        <v>43</v>
      </c>
      <c r="C53" s="7" t="n">
        <v>3317158400</v>
      </c>
      <c r="D53" s="7" t="n">
        <v>11962187.9902829</v>
      </c>
      <c r="E53" s="7" t="n">
        <v>746199000</v>
      </c>
      <c r="F53" s="7" t="n">
        <v>9860699.43654812</v>
      </c>
      <c r="G53" s="7" t="n">
        <v>21822887</v>
      </c>
      <c r="H53" s="7" t="n">
        <v>31868986.6432434</v>
      </c>
      <c r="I53" s="17" t="n">
        <v>0.684768776751386</v>
      </c>
      <c r="J53" s="7" t="n">
        <v>26291914</v>
      </c>
      <c r="K53" s="7" t="n">
        <v>21822887</v>
      </c>
      <c r="L53" s="0" t="n">
        <v>68.48</v>
      </c>
      <c r="N53" s="7" t="n">
        <v>20868907</v>
      </c>
      <c r="O53" s="18" t="n">
        <v>0.0468</v>
      </c>
      <c r="P53" s="7" t="n">
        <v>21845572</v>
      </c>
      <c r="Q53" s="17" t="n">
        <v>68.5480597313927</v>
      </c>
      <c r="R53" s="17" t="n">
        <v>0</v>
      </c>
      <c r="S53" s="17" t="n">
        <v>0</v>
      </c>
      <c r="T53" s="7" t="n">
        <v>0</v>
      </c>
      <c r="U53" s="7" t="n">
        <v>22685</v>
      </c>
      <c r="V53" s="7" t="n">
        <v>22685</v>
      </c>
      <c r="W53" s="7" t="n">
        <v>0</v>
      </c>
      <c r="X53" s="7" t="n">
        <v>21822887</v>
      </c>
      <c r="Y53" s="17" t="n">
        <v>68.4768776751386</v>
      </c>
      <c r="AA53" s="0" t="n">
        <v>0</v>
      </c>
      <c r="AB53" s="0" t="n">
        <v>0</v>
      </c>
      <c r="AC53" s="0" t="n">
        <v>0</v>
      </c>
      <c r="AD53" s="0" t="n">
        <v>-0.00312232486143671</v>
      </c>
    </row>
    <row r="54" customFormat="false" ht="14.5" hidden="false" customHeight="false" outlineLevel="0" collapsed="false">
      <c r="A54" s="0" t="n">
        <v>26</v>
      </c>
      <c r="B54" s="0" t="s">
        <v>44</v>
      </c>
      <c r="C54" s="7" t="n">
        <v>10384380400</v>
      </c>
      <c r="D54" s="7" t="n">
        <v>37447687.305921</v>
      </c>
      <c r="E54" s="7" t="n">
        <v>3763630000</v>
      </c>
      <c r="F54" s="7" t="n">
        <v>49734754.6973067</v>
      </c>
      <c r="G54" s="7" t="n">
        <v>87182442</v>
      </c>
      <c r="H54" s="7" t="n">
        <v>59533725.07406</v>
      </c>
      <c r="I54" s="17" t="n">
        <v>1.46442108051436</v>
      </c>
      <c r="J54" s="7" t="n">
        <v>49115323</v>
      </c>
      <c r="K54" s="7" t="n">
        <v>49115323</v>
      </c>
      <c r="L54" s="0" t="n">
        <v>82.5</v>
      </c>
      <c r="N54" s="7" t="n">
        <v>45639441</v>
      </c>
      <c r="O54" s="18" t="n">
        <v>0.0493</v>
      </c>
      <c r="P54" s="7" t="n">
        <v>47889465</v>
      </c>
      <c r="Q54" s="17" t="n">
        <v>80.4409012545838</v>
      </c>
      <c r="R54" s="17" t="n">
        <v>2.05909874541618</v>
      </c>
      <c r="S54" s="17" t="n">
        <v>0</v>
      </c>
      <c r="T54" s="7" t="n">
        <v>0</v>
      </c>
      <c r="U54" s="7" t="n">
        <v>0</v>
      </c>
      <c r="V54" s="7" t="n">
        <v>0</v>
      </c>
      <c r="W54" s="7" t="n">
        <v>0</v>
      </c>
      <c r="X54" s="7" t="n">
        <v>47889465</v>
      </c>
      <c r="Y54" s="17" t="n">
        <v>80.4409012545838</v>
      </c>
      <c r="AA54" s="0" t="n">
        <v>-1225858</v>
      </c>
      <c r="AB54" s="0" t="n">
        <v>-1225858</v>
      </c>
      <c r="AC54" s="0" t="n">
        <v>0</v>
      </c>
      <c r="AD54" s="0" t="n">
        <v>-2.05909874541618</v>
      </c>
    </row>
    <row r="55" customFormat="false" ht="14.5" hidden="false" customHeight="false" outlineLevel="0" collapsed="false">
      <c r="A55" s="0" t="n">
        <v>27</v>
      </c>
      <c r="B55" s="0" t="s">
        <v>45</v>
      </c>
      <c r="C55" s="7" t="n">
        <v>1087861600</v>
      </c>
      <c r="D55" s="7" t="n">
        <v>3922997.75814442</v>
      </c>
      <c r="E55" s="7" t="n">
        <v>323269000</v>
      </c>
      <c r="F55" s="7" t="n">
        <v>4271861.05335638</v>
      </c>
      <c r="G55" s="7" t="n">
        <v>8194859</v>
      </c>
      <c r="H55" s="7" t="n">
        <v>14879075.1745746</v>
      </c>
      <c r="I55" s="17" t="n">
        <v>0.550764002725345</v>
      </c>
      <c r="J55" s="7" t="n">
        <v>12275237</v>
      </c>
      <c r="K55" s="7" t="n">
        <v>8194859</v>
      </c>
      <c r="L55" s="0" t="n">
        <v>55.08</v>
      </c>
      <c r="N55" s="7" t="n">
        <v>7901373</v>
      </c>
      <c r="O55" s="18" t="n">
        <v>0.0522</v>
      </c>
      <c r="P55" s="7" t="n">
        <v>8313825</v>
      </c>
      <c r="Q55" s="17" t="n">
        <v>55.8759526546831</v>
      </c>
      <c r="R55" s="17" t="n">
        <v>0</v>
      </c>
      <c r="S55" s="17" t="n">
        <v>0</v>
      </c>
      <c r="T55" s="7" t="n">
        <v>0</v>
      </c>
      <c r="U55" s="7" t="n">
        <v>118966</v>
      </c>
      <c r="V55" s="7" t="n">
        <v>118966</v>
      </c>
      <c r="W55" s="7" t="n">
        <v>0</v>
      </c>
      <c r="X55" s="7" t="n">
        <v>8194859</v>
      </c>
      <c r="Y55" s="17" t="n">
        <v>55.0764002725345</v>
      </c>
      <c r="AA55" s="0" t="n">
        <v>0</v>
      </c>
      <c r="AB55" s="0" t="n">
        <v>0</v>
      </c>
      <c r="AC55" s="0" t="n">
        <v>0</v>
      </c>
      <c r="AD55" s="0" t="n">
        <v>-0.00359972746553439</v>
      </c>
    </row>
    <row r="56" customFormat="false" ht="14.5" hidden="false" customHeight="false" outlineLevel="0" collapsed="false">
      <c r="A56" s="0" t="n">
        <v>28</v>
      </c>
      <c r="B56" s="0" t="s">
        <v>46</v>
      </c>
      <c r="C56" s="7" t="n">
        <v>775450700</v>
      </c>
      <c r="D56" s="7" t="n">
        <v>2796395.56874838</v>
      </c>
      <c r="E56" s="7" t="n">
        <v>255252000</v>
      </c>
      <c r="F56" s="7" t="n">
        <v>3373045.59853039</v>
      </c>
      <c r="G56" s="7" t="n">
        <v>6169441</v>
      </c>
      <c r="H56" s="7" t="n">
        <v>6163198.09972198</v>
      </c>
      <c r="I56" s="17" t="n">
        <v>1.0010129319514</v>
      </c>
      <c r="J56" s="7" t="n">
        <v>5084638</v>
      </c>
      <c r="K56" s="7" t="n">
        <v>5084638</v>
      </c>
      <c r="L56" s="0" t="n">
        <v>82.5</v>
      </c>
      <c r="N56" s="7" t="n">
        <v>4061620</v>
      </c>
      <c r="O56" s="18" t="n">
        <v>0.0507</v>
      </c>
      <c r="P56" s="7" t="n">
        <v>4267544</v>
      </c>
      <c r="Q56" s="17" t="n">
        <v>69.2423629899631</v>
      </c>
      <c r="R56" s="17" t="n">
        <v>13.2576370100369</v>
      </c>
      <c r="S56" s="17" t="n">
        <v>0.02</v>
      </c>
      <c r="T56" s="7" t="n">
        <v>81232</v>
      </c>
      <c r="U56" s="7" t="n">
        <v>0</v>
      </c>
      <c r="V56" s="7" t="n">
        <v>0</v>
      </c>
      <c r="W56" s="7" t="n">
        <v>0</v>
      </c>
      <c r="X56" s="7" t="n">
        <v>4348776</v>
      </c>
      <c r="Y56" s="17" t="n">
        <v>70.5603800110883</v>
      </c>
      <c r="AA56" s="0" t="n">
        <v>-817094</v>
      </c>
      <c r="AB56" s="0" t="n">
        <v>-735862</v>
      </c>
      <c r="AC56" s="0" t="n">
        <v>0</v>
      </c>
      <c r="AD56" s="0" t="n">
        <v>-11.9396199889117</v>
      </c>
    </row>
    <row r="57" customFormat="false" ht="14.5" hidden="false" customHeight="false" outlineLevel="0" collapsed="false">
      <c r="A57" s="0" t="n">
        <v>29</v>
      </c>
      <c r="B57" s="0" t="s">
        <v>47</v>
      </c>
      <c r="C57" s="7" t="n">
        <v>289619100</v>
      </c>
      <c r="D57" s="7" t="n">
        <v>1044411.4214674</v>
      </c>
      <c r="E57" s="7" t="n">
        <v>78888000</v>
      </c>
      <c r="F57" s="7" t="n">
        <v>1042471.05282962</v>
      </c>
      <c r="G57" s="7" t="n">
        <v>2086882</v>
      </c>
      <c r="H57" s="7" t="n">
        <v>3732459.20889818</v>
      </c>
      <c r="I57" s="17" t="n">
        <v>0.559117161957156</v>
      </c>
      <c r="J57" s="7" t="n">
        <v>3079279</v>
      </c>
      <c r="K57" s="7" t="n">
        <v>2086882</v>
      </c>
      <c r="L57" s="0" t="n">
        <v>55.91</v>
      </c>
      <c r="N57" s="7" t="n">
        <v>1902064</v>
      </c>
      <c r="O57" s="18" t="n">
        <v>0.0365</v>
      </c>
      <c r="P57" s="7" t="n">
        <v>1971489</v>
      </c>
      <c r="Q57" s="17" t="n">
        <v>52.8201083966296</v>
      </c>
      <c r="R57" s="17" t="n">
        <v>3.08989160337041</v>
      </c>
      <c r="S57" s="17" t="n">
        <v>0.01</v>
      </c>
      <c r="T57" s="7" t="n">
        <v>19021</v>
      </c>
      <c r="U57" s="7" t="n">
        <v>0</v>
      </c>
      <c r="V57" s="7" t="n">
        <v>0</v>
      </c>
      <c r="W57" s="7" t="n">
        <v>0</v>
      </c>
      <c r="X57" s="7" t="n">
        <v>1990510</v>
      </c>
      <c r="Y57" s="17" t="n">
        <v>53.3297187884767</v>
      </c>
      <c r="AA57" s="0" t="n">
        <v>-115393</v>
      </c>
      <c r="AB57" s="0" t="n">
        <v>-96372</v>
      </c>
      <c r="AC57" s="0" t="n">
        <v>0</v>
      </c>
      <c r="AD57" s="0" t="n">
        <v>-2.58028121152329</v>
      </c>
    </row>
    <row r="58" customFormat="false" ht="14.5" hidden="false" customHeight="false" outlineLevel="0" collapsed="false">
      <c r="A58" s="0" t="n">
        <v>30</v>
      </c>
      <c r="B58" s="0" t="s">
        <v>48</v>
      </c>
      <c r="C58" s="7" t="n">
        <v>8971044300</v>
      </c>
      <c r="D58" s="7" t="n">
        <v>32350977.9894008</v>
      </c>
      <c r="E58" s="7" t="n">
        <v>2638106000</v>
      </c>
      <c r="F58" s="7" t="n">
        <v>34861438.2326353</v>
      </c>
      <c r="G58" s="7" t="n">
        <v>67212416</v>
      </c>
      <c r="H58" s="7" t="n">
        <v>66701995.5121162</v>
      </c>
      <c r="I58" s="17" t="n">
        <v>1.00765225213976</v>
      </c>
      <c r="J58" s="7" t="n">
        <v>55029146</v>
      </c>
      <c r="K58" s="7" t="n">
        <v>55029146</v>
      </c>
      <c r="L58" s="0" t="n">
        <v>82.5</v>
      </c>
      <c r="N58" s="7" t="n">
        <v>49847871</v>
      </c>
      <c r="O58" s="18" t="n">
        <v>0.0392</v>
      </c>
      <c r="P58" s="7" t="n">
        <v>51801908</v>
      </c>
      <c r="Q58" s="17" t="n">
        <v>77.6617065235933</v>
      </c>
      <c r="R58" s="17" t="n">
        <v>4.83829347640675</v>
      </c>
      <c r="S58" s="17" t="n">
        <v>0.01</v>
      </c>
      <c r="T58" s="7" t="n">
        <v>498479</v>
      </c>
      <c r="U58" s="7" t="n">
        <v>0</v>
      </c>
      <c r="V58" s="7" t="n">
        <v>0</v>
      </c>
      <c r="W58" s="7" t="n">
        <v>0</v>
      </c>
      <c r="X58" s="7" t="n">
        <v>52300387</v>
      </c>
      <c r="Y58" s="17" t="n">
        <v>78.4090289929929</v>
      </c>
      <c r="AA58" s="0" t="n">
        <v>-3227238</v>
      </c>
      <c r="AB58" s="0" t="n">
        <v>-2728759</v>
      </c>
      <c r="AC58" s="0" t="n">
        <v>0</v>
      </c>
      <c r="AD58" s="0" t="n">
        <v>-4.09097100700708</v>
      </c>
    </row>
    <row r="59" customFormat="false" ht="14.5" hidden="false" customHeight="false" outlineLevel="0" collapsed="false">
      <c r="A59" s="0" t="n">
        <v>31</v>
      </c>
      <c r="B59" s="0" t="s">
        <v>49</v>
      </c>
      <c r="C59" s="7" t="n">
        <v>9046472000</v>
      </c>
      <c r="D59" s="7" t="n">
        <v>32622981.9814545</v>
      </c>
      <c r="E59" s="7" t="n">
        <v>2117423000</v>
      </c>
      <c r="F59" s="7" t="n">
        <v>27980835.9204904</v>
      </c>
      <c r="G59" s="7" t="n">
        <v>60603818</v>
      </c>
      <c r="H59" s="7" t="n">
        <v>74519187.9685291</v>
      </c>
      <c r="I59" s="17" t="n">
        <v>0.813264605427452</v>
      </c>
      <c r="J59" s="7" t="n">
        <v>61478330</v>
      </c>
      <c r="K59" s="7" t="n">
        <v>60603818</v>
      </c>
      <c r="L59" s="0" t="n">
        <v>81.33</v>
      </c>
      <c r="N59" s="7" t="n">
        <v>56649439</v>
      </c>
      <c r="O59" s="18" t="n">
        <v>0.0485</v>
      </c>
      <c r="P59" s="7" t="n">
        <v>59396937</v>
      </c>
      <c r="Q59" s="17" t="n">
        <v>79.7069031738302</v>
      </c>
      <c r="R59" s="17" t="n">
        <v>1.62309682616984</v>
      </c>
      <c r="S59" s="17" t="n">
        <v>0</v>
      </c>
      <c r="T59" s="7" t="n">
        <v>0</v>
      </c>
      <c r="U59" s="7" t="n">
        <v>0</v>
      </c>
      <c r="V59" s="7" t="n">
        <v>0</v>
      </c>
      <c r="W59" s="7" t="n">
        <v>0</v>
      </c>
      <c r="X59" s="7" t="n">
        <v>59396937</v>
      </c>
      <c r="Y59" s="17" t="n">
        <v>79.7069031738302</v>
      </c>
      <c r="AA59" s="0" t="n">
        <v>-1206881</v>
      </c>
      <c r="AB59" s="0" t="n">
        <v>-1206881</v>
      </c>
      <c r="AC59" s="0" t="n">
        <v>0</v>
      </c>
      <c r="AD59" s="0" t="n">
        <v>-1.62309682616984</v>
      </c>
    </row>
    <row r="60" customFormat="false" ht="14.5" hidden="false" customHeight="false" outlineLevel="0" collapsed="false">
      <c r="A60" s="0" t="n">
        <v>32</v>
      </c>
      <c r="B60" s="0" t="s">
        <v>50</v>
      </c>
      <c r="C60" s="7" t="n">
        <v>1231116000</v>
      </c>
      <c r="D60" s="7" t="n">
        <v>4439595.35662967</v>
      </c>
      <c r="E60" s="7" t="n">
        <v>354452000</v>
      </c>
      <c r="F60" s="7" t="n">
        <v>4683931.01127629</v>
      </c>
      <c r="G60" s="7" t="n">
        <v>9123526</v>
      </c>
      <c r="H60" s="7" t="n">
        <v>17964353.587392</v>
      </c>
      <c r="I60" s="17" t="n">
        <v>0.50786831575188</v>
      </c>
      <c r="J60" s="7" t="n">
        <v>14820592</v>
      </c>
      <c r="K60" s="7" t="n">
        <v>9123526</v>
      </c>
      <c r="L60" s="0" t="n">
        <v>50.79</v>
      </c>
      <c r="N60" s="7" t="n">
        <v>8736520</v>
      </c>
      <c r="O60" s="18" t="n">
        <v>0.0471</v>
      </c>
      <c r="P60" s="7" t="n">
        <v>9148010</v>
      </c>
      <c r="Q60" s="17" t="n">
        <v>50.9231237043809</v>
      </c>
      <c r="R60" s="17" t="n">
        <v>0</v>
      </c>
      <c r="S60" s="17" t="n">
        <v>0</v>
      </c>
      <c r="T60" s="7" t="n">
        <v>0</v>
      </c>
      <c r="U60" s="7" t="n">
        <v>24484</v>
      </c>
      <c r="V60" s="7" t="n">
        <v>24484</v>
      </c>
      <c r="W60" s="7" t="n">
        <v>0</v>
      </c>
      <c r="X60" s="7" t="n">
        <v>9123526</v>
      </c>
      <c r="Y60" s="17" t="n">
        <v>50.786831575188</v>
      </c>
      <c r="AA60" s="0" t="n">
        <v>0</v>
      </c>
      <c r="AB60" s="0" t="n">
        <v>0</v>
      </c>
      <c r="AC60" s="0" t="n">
        <v>0</v>
      </c>
      <c r="AD60" s="0" t="n">
        <v>-0.0031684248120456</v>
      </c>
    </row>
    <row r="61" customFormat="false" ht="14.5" hidden="false" customHeight="false" outlineLevel="0" collapsed="false">
      <c r="A61" s="0" t="n">
        <v>33</v>
      </c>
      <c r="B61" s="0" t="s">
        <v>51</v>
      </c>
      <c r="C61" s="7" t="n">
        <v>241062700</v>
      </c>
      <c r="D61" s="7" t="n">
        <v>869309.507452273</v>
      </c>
      <c r="E61" s="7" t="n">
        <v>43557000</v>
      </c>
      <c r="F61" s="7" t="n">
        <v>575587.05567513</v>
      </c>
      <c r="G61" s="7" t="n">
        <v>1444897</v>
      </c>
      <c r="H61" s="7" t="n">
        <v>1711169.73128026</v>
      </c>
      <c r="I61" s="17" t="n">
        <v>0.844391397058527</v>
      </c>
      <c r="J61" s="7" t="n">
        <v>1411715</v>
      </c>
      <c r="K61" s="7" t="n">
        <v>1411715</v>
      </c>
      <c r="L61" s="0" t="n">
        <v>82.5</v>
      </c>
      <c r="N61" s="7" t="n">
        <v>1142266</v>
      </c>
      <c r="O61" s="18" t="n">
        <v>0.0141</v>
      </c>
      <c r="P61" s="7" t="n">
        <v>1158372</v>
      </c>
      <c r="Q61" s="17" t="n">
        <v>67.69474581188</v>
      </c>
      <c r="R61" s="17" t="n">
        <v>14.80525418812</v>
      </c>
      <c r="S61" s="17" t="n">
        <v>0.02</v>
      </c>
      <c r="T61" s="7" t="n">
        <v>22845</v>
      </c>
      <c r="U61" s="7" t="n">
        <v>0</v>
      </c>
      <c r="V61" s="7" t="n">
        <v>0</v>
      </c>
      <c r="W61" s="7" t="n">
        <v>0</v>
      </c>
      <c r="X61" s="7" t="n">
        <v>1181217</v>
      </c>
      <c r="Y61" s="17" t="n">
        <v>69.029797477556</v>
      </c>
      <c r="AA61" s="0" t="n">
        <v>-253343</v>
      </c>
      <c r="AB61" s="0" t="n">
        <v>-230498</v>
      </c>
      <c r="AC61" s="0" t="n">
        <v>0</v>
      </c>
      <c r="AD61" s="0" t="n">
        <v>-13.470202522444</v>
      </c>
    </row>
    <row r="62" customFormat="false" ht="14.5" hidden="false" customHeight="false" outlineLevel="0" collapsed="false">
      <c r="A62" s="0" t="n">
        <v>34</v>
      </c>
      <c r="B62" s="0" t="s">
        <v>52</v>
      </c>
      <c r="C62" s="7" t="n">
        <v>1307897000</v>
      </c>
      <c r="D62" s="7" t="n">
        <v>4716479.55850617</v>
      </c>
      <c r="E62" s="7" t="n">
        <v>568334000</v>
      </c>
      <c r="F62" s="7" t="n">
        <v>7510289.82023715</v>
      </c>
      <c r="G62" s="7" t="n">
        <v>12226769</v>
      </c>
      <c r="H62" s="7" t="n">
        <v>13671066.2382128</v>
      </c>
      <c r="I62" s="17" t="n">
        <v>0.894353723912498</v>
      </c>
      <c r="J62" s="7" t="n">
        <v>11278630</v>
      </c>
      <c r="K62" s="7" t="n">
        <v>11278630</v>
      </c>
      <c r="L62" s="0" t="n">
        <v>82.5</v>
      </c>
      <c r="N62" s="7" t="n">
        <v>10584415</v>
      </c>
      <c r="O62" s="18" t="n">
        <v>0.043</v>
      </c>
      <c r="P62" s="7" t="n">
        <v>11039545</v>
      </c>
      <c r="Q62" s="17" t="n">
        <v>80.7511631327099</v>
      </c>
      <c r="R62" s="17" t="n">
        <v>1.74883686729012</v>
      </c>
      <c r="S62" s="17" t="n">
        <v>0</v>
      </c>
      <c r="T62" s="7" t="n">
        <v>0</v>
      </c>
      <c r="U62" s="7" t="n">
        <v>0</v>
      </c>
      <c r="V62" s="7" t="n">
        <v>0</v>
      </c>
      <c r="W62" s="7" t="n">
        <v>0</v>
      </c>
      <c r="X62" s="7" t="n">
        <v>11039545</v>
      </c>
      <c r="Y62" s="17" t="n">
        <v>80.7511631327099</v>
      </c>
      <c r="AA62" s="0" t="n">
        <v>-239085</v>
      </c>
      <c r="AB62" s="0" t="n">
        <v>-239085</v>
      </c>
      <c r="AC62" s="0" t="n">
        <v>0</v>
      </c>
      <c r="AD62" s="0" t="n">
        <v>-1.74883686729012</v>
      </c>
    </row>
    <row r="63" customFormat="false" ht="14.5" hidden="false" customHeight="false" outlineLevel="0" collapsed="false">
      <c r="A63" s="0" t="n">
        <v>35</v>
      </c>
      <c r="B63" s="0" t="s">
        <v>53</v>
      </c>
      <c r="C63" s="7" t="n">
        <v>226367656500</v>
      </c>
      <c r="D63" s="7" t="n">
        <v>816316900.022858</v>
      </c>
      <c r="E63" s="7" t="n">
        <v>49961353000</v>
      </c>
      <c r="F63" s="7" t="n">
        <v>660217831.136576</v>
      </c>
      <c r="G63" s="7" t="n">
        <v>1476534731</v>
      </c>
      <c r="H63" s="7" t="n">
        <v>1145949554.13321</v>
      </c>
      <c r="I63" s="17" t="n">
        <v>1.2884814394093</v>
      </c>
      <c r="J63" s="7" t="n">
        <v>945408382</v>
      </c>
      <c r="K63" s="7" t="n">
        <v>945408382</v>
      </c>
      <c r="L63" s="0" t="n">
        <v>82.5</v>
      </c>
      <c r="N63" s="7" t="n">
        <v>880485066</v>
      </c>
      <c r="O63" s="18" t="n">
        <v>0.0842</v>
      </c>
      <c r="P63" s="7" t="n">
        <v>954621909</v>
      </c>
      <c r="Q63" s="17" t="n">
        <v>83.3040080653525</v>
      </c>
      <c r="R63" s="17" t="n">
        <v>0</v>
      </c>
      <c r="S63" s="17" t="n">
        <v>0</v>
      </c>
      <c r="T63" s="7" t="n">
        <v>0</v>
      </c>
      <c r="U63" s="7" t="n">
        <v>9213527</v>
      </c>
      <c r="V63" s="7" t="n">
        <v>9213527</v>
      </c>
      <c r="W63" s="7" t="n">
        <v>0</v>
      </c>
      <c r="X63" s="7" t="n">
        <v>945408382</v>
      </c>
      <c r="Y63" s="17" t="n">
        <v>82.4999999860467</v>
      </c>
      <c r="AA63" s="0" t="n">
        <v>0</v>
      </c>
      <c r="AB63" s="0" t="n">
        <v>0</v>
      </c>
      <c r="AC63" s="0" t="n">
        <v>0</v>
      </c>
      <c r="AD63" s="0" t="n">
        <v>-1.39533398169078E-008</v>
      </c>
    </row>
    <row r="64" customFormat="false" ht="14.5" hidden="false" customHeight="false" outlineLevel="0" collapsed="false">
      <c r="A64" s="0" t="n">
        <v>36</v>
      </c>
      <c r="B64" s="0" t="s">
        <v>54</v>
      </c>
      <c r="C64" s="7" t="n">
        <v>5710427600</v>
      </c>
      <c r="D64" s="7" t="n">
        <v>20592688.1441959</v>
      </c>
      <c r="E64" s="7" t="n">
        <v>1041101000</v>
      </c>
      <c r="F64" s="7" t="n">
        <v>13757702.7630561</v>
      </c>
      <c r="G64" s="7" t="n">
        <v>34350391</v>
      </c>
      <c r="H64" s="7" t="n">
        <v>28339240.4426869</v>
      </c>
      <c r="I64" s="17" t="n">
        <v>1.21211403211282</v>
      </c>
      <c r="J64" s="7" t="n">
        <v>23379873</v>
      </c>
      <c r="K64" s="7" t="n">
        <v>23379873</v>
      </c>
      <c r="L64" s="0" t="n">
        <v>82.5</v>
      </c>
      <c r="N64" s="7" t="n">
        <v>21662971</v>
      </c>
      <c r="O64" s="18" t="n">
        <v>0.0483</v>
      </c>
      <c r="P64" s="7" t="n">
        <v>22709292</v>
      </c>
      <c r="Q64" s="17" t="n">
        <v>80.1337355739196</v>
      </c>
      <c r="R64" s="17" t="n">
        <v>2.36626442608042</v>
      </c>
      <c r="S64" s="17" t="n">
        <v>0</v>
      </c>
      <c r="T64" s="7" t="n">
        <v>0</v>
      </c>
      <c r="U64" s="7" t="n">
        <v>0</v>
      </c>
      <c r="V64" s="7" t="n">
        <v>0</v>
      </c>
      <c r="W64" s="7" t="n">
        <v>0</v>
      </c>
      <c r="X64" s="7" t="n">
        <v>22709292</v>
      </c>
      <c r="Y64" s="17" t="n">
        <v>80.1337355739196</v>
      </c>
      <c r="AA64" s="0" t="n">
        <v>-670581</v>
      </c>
      <c r="AB64" s="0" t="n">
        <v>-670581</v>
      </c>
      <c r="AC64" s="0" t="n">
        <v>0</v>
      </c>
      <c r="AD64" s="0" t="n">
        <v>-2.36626442608042</v>
      </c>
    </row>
    <row r="65" customFormat="false" ht="14.5" hidden="false" customHeight="false" outlineLevel="0" collapsed="false">
      <c r="A65" s="0" t="n">
        <v>37</v>
      </c>
      <c r="B65" s="0" t="s">
        <v>55</v>
      </c>
      <c r="C65" s="7" t="n">
        <v>1364276100</v>
      </c>
      <c r="D65" s="7" t="n">
        <v>4919791.34274986</v>
      </c>
      <c r="E65" s="7" t="n">
        <v>502257000</v>
      </c>
      <c r="F65" s="7" t="n">
        <v>6637110.63255559</v>
      </c>
      <c r="G65" s="7" t="n">
        <v>11556902</v>
      </c>
      <c r="H65" s="7" t="n">
        <v>11701440.6818157</v>
      </c>
      <c r="I65" s="17" t="n">
        <v>0.987647787503605</v>
      </c>
      <c r="J65" s="7" t="n">
        <v>9653689</v>
      </c>
      <c r="K65" s="7" t="n">
        <v>9653689</v>
      </c>
      <c r="L65" s="0" t="n">
        <v>82.5</v>
      </c>
      <c r="N65" s="7" t="n">
        <v>8509382</v>
      </c>
      <c r="O65" s="18" t="n">
        <v>0.0385</v>
      </c>
      <c r="P65" s="7" t="n">
        <v>8836993</v>
      </c>
      <c r="Q65" s="17" t="n">
        <v>75.5205554623103</v>
      </c>
      <c r="R65" s="17" t="n">
        <v>6.97944453768969</v>
      </c>
      <c r="S65" s="17" t="n">
        <v>0.01</v>
      </c>
      <c r="T65" s="7" t="n">
        <v>85094</v>
      </c>
      <c r="U65" s="7" t="n">
        <v>0</v>
      </c>
      <c r="V65" s="7" t="n">
        <v>0</v>
      </c>
      <c r="W65" s="7" t="n">
        <v>0</v>
      </c>
      <c r="X65" s="7" t="n">
        <v>8922087</v>
      </c>
      <c r="Y65" s="17" t="n">
        <v>76.2477650625114</v>
      </c>
      <c r="AA65" s="0" t="n">
        <v>-816696</v>
      </c>
      <c r="AB65" s="0" t="n">
        <v>-731602</v>
      </c>
      <c r="AC65" s="0" t="n">
        <v>0</v>
      </c>
      <c r="AD65" s="0" t="n">
        <v>-6.2522349374886</v>
      </c>
    </row>
    <row r="66" customFormat="false" ht="14.5" hidden="false" customHeight="false" outlineLevel="0" collapsed="false">
      <c r="A66" s="0" t="n">
        <v>38</v>
      </c>
      <c r="B66" s="0" t="s">
        <v>56</v>
      </c>
      <c r="C66" s="7" t="n">
        <v>2248921600</v>
      </c>
      <c r="D66" s="7" t="n">
        <v>8109960.30657077</v>
      </c>
      <c r="E66" s="7" t="n">
        <v>1174940000</v>
      </c>
      <c r="F66" s="7" t="n">
        <v>15526327.6900369</v>
      </c>
      <c r="G66" s="7" t="n">
        <v>23636288</v>
      </c>
      <c r="H66" s="7" t="n">
        <v>17454887.359076</v>
      </c>
      <c r="I66" s="17" t="n">
        <v>1.35413580814143</v>
      </c>
      <c r="J66" s="7" t="n">
        <v>14400282</v>
      </c>
      <c r="K66" s="7" t="n">
        <v>14400282</v>
      </c>
      <c r="L66" s="0" t="n">
        <v>82.5</v>
      </c>
      <c r="N66" s="7" t="n">
        <v>13214112</v>
      </c>
      <c r="O66" s="18" t="n">
        <v>0.0351</v>
      </c>
      <c r="P66" s="7" t="n">
        <v>13677927</v>
      </c>
      <c r="Q66" s="17" t="n">
        <v>78.361588468733</v>
      </c>
      <c r="R66" s="17" t="n">
        <v>4.13841153126704</v>
      </c>
      <c r="S66" s="17" t="n">
        <v>0.01</v>
      </c>
      <c r="T66" s="7" t="n">
        <v>132141</v>
      </c>
      <c r="U66" s="7" t="n">
        <v>0</v>
      </c>
      <c r="V66" s="7" t="n">
        <v>0</v>
      </c>
      <c r="W66" s="7" t="n">
        <v>0</v>
      </c>
      <c r="X66" s="7" t="n">
        <v>13810068</v>
      </c>
      <c r="Y66" s="17" t="n">
        <v>79.1186314520627</v>
      </c>
      <c r="AA66" s="0" t="n">
        <v>-722355</v>
      </c>
      <c r="AB66" s="0" t="n">
        <v>-590214</v>
      </c>
      <c r="AC66" s="0" t="n">
        <v>0</v>
      </c>
      <c r="AD66" s="0" t="n">
        <v>-3.38136854793727</v>
      </c>
    </row>
    <row r="67" customFormat="false" ht="14.5" hidden="false" customHeight="false" outlineLevel="0" collapsed="false">
      <c r="A67" s="0" t="n">
        <v>39</v>
      </c>
      <c r="B67" s="0" t="s">
        <v>57</v>
      </c>
      <c r="C67" s="7" t="n">
        <v>1023674500</v>
      </c>
      <c r="D67" s="7" t="n">
        <v>3691529.1141535</v>
      </c>
      <c r="E67" s="7" t="n">
        <v>387762000</v>
      </c>
      <c r="F67" s="7" t="n">
        <v>5124108.36106022</v>
      </c>
      <c r="G67" s="7" t="n">
        <v>8815637</v>
      </c>
      <c r="H67" s="7" t="n">
        <v>8419159.9859478</v>
      </c>
      <c r="I67" s="17" t="n">
        <v>1.04709222947586</v>
      </c>
      <c r="J67" s="7" t="n">
        <v>6945807</v>
      </c>
      <c r="K67" s="7" t="n">
        <v>6945807</v>
      </c>
      <c r="L67" s="0" t="n">
        <v>82.5</v>
      </c>
      <c r="N67" s="7" t="n">
        <v>6610813</v>
      </c>
      <c r="O67" s="18" t="n">
        <v>0.0554</v>
      </c>
      <c r="P67" s="7" t="n">
        <v>6977052</v>
      </c>
      <c r="Q67" s="17" t="n">
        <v>82.8711179220399</v>
      </c>
      <c r="R67" s="17" t="n">
        <v>0</v>
      </c>
      <c r="S67" s="17" t="n">
        <v>0</v>
      </c>
      <c r="T67" s="7" t="n">
        <v>0</v>
      </c>
      <c r="U67" s="7" t="n">
        <v>31245</v>
      </c>
      <c r="V67" s="7" t="n">
        <v>31245</v>
      </c>
      <c r="W67" s="7" t="n">
        <v>0</v>
      </c>
      <c r="X67" s="7" t="n">
        <v>6945807</v>
      </c>
      <c r="Y67" s="17" t="n">
        <v>82.5000001376986</v>
      </c>
      <c r="AA67" s="0" t="n">
        <v>0</v>
      </c>
      <c r="AB67" s="0" t="n">
        <v>0</v>
      </c>
      <c r="AC67" s="0" t="n">
        <v>0</v>
      </c>
      <c r="AD67" s="0" t="n">
        <v>1.37698592084234E-007</v>
      </c>
    </row>
    <row r="68" customFormat="false" ht="14.5" hidden="false" customHeight="false" outlineLevel="0" collapsed="false">
      <c r="A68" s="0" t="n">
        <v>40</v>
      </c>
      <c r="B68" s="0" t="s">
        <v>58</v>
      </c>
      <c r="C68" s="7" t="n">
        <v>8924863200</v>
      </c>
      <c r="D68" s="7" t="n">
        <v>32184441.7758156</v>
      </c>
      <c r="E68" s="7" t="n">
        <v>2074879000</v>
      </c>
      <c r="F68" s="7" t="n">
        <v>27418635.2249273</v>
      </c>
      <c r="G68" s="7" t="n">
        <v>59603077</v>
      </c>
      <c r="H68" s="7" t="n">
        <v>77487823.9511223</v>
      </c>
      <c r="I68" s="17" t="n">
        <v>0.769192809409597</v>
      </c>
      <c r="J68" s="7" t="n">
        <v>63927455</v>
      </c>
      <c r="K68" s="7" t="n">
        <v>59603077</v>
      </c>
      <c r="L68" s="0" t="n">
        <v>76.92</v>
      </c>
      <c r="N68" s="7" t="n">
        <v>54636896</v>
      </c>
      <c r="O68" s="18" t="n">
        <v>0.0442</v>
      </c>
      <c r="P68" s="7" t="n">
        <v>57051847</v>
      </c>
      <c r="Q68" s="17" t="n">
        <v>73.6268539893276</v>
      </c>
      <c r="R68" s="17" t="n">
        <v>3.29314601067243</v>
      </c>
      <c r="S68" s="17" t="n">
        <v>0.01</v>
      </c>
      <c r="T68" s="7" t="n">
        <v>546369</v>
      </c>
      <c r="U68" s="7" t="n">
        <v>0</v>
      </c>
      <c r="V68" s="7" t="n">
        <v>0</v>
      </c>
      <c r="W68" s="7" t="n">
        <v>0</v>
      </c>
      <c r="X68" s="7" t="n">
        <v>57598216</v>
      </c>
      <c r="Y68" s="17" t="n">
        <v>74.3319570263475</v>
      </c>
      <c r="AA68" s="0" t="n">
        <v>-2551230</v>
      </c>
      <c r="AB68" s="0" t="n">
        <v>-2004861</v>
      </c>
      <c r="AC68" s="0" t="n">
        <v>0</v>
      </c>
      <c r="AD68" s="0" t="n">
        <v>-2.58804297365253</v>
      </c>
    </row>
    <row r="69" customFormat="false" ht="14.5" hidden="false" customHeight="false" outlineLevel="0" collapsed="false">
      <c r="A69" s="0" t="n">
        <v>41</v>
      </c>
      <c r="B69" s="0" t="s">
        <v>59</v>
      </c>
      <c r="C69" s="7" t="n">
        <v>4941374200</v>
      </c>
      <c r="D69" s="7" t="n">
        <v>17819362.232064</v>
      </c>
      <c r="E69" s="7" t="n">
        <v>548709000</v>
      </c>
      <c r="F69" s="7" t="n">
        <v>7250953.87038696</v>
      </c>
      <c r="G69" s="7" t="n">
        <v>25070316</v>
      </c>
      <c r="H69" s="7" t="n">
        <v>15036995.4182324</v>
      </c>
      <c r="I69" s="17" t="n">
        <v>1.66724237806193</v>
      </c>
      <c r="J69" s="7" t="n">
        <v>12405521</v>
      </c>
      <c r="K69" s="7" t="n">
        <v>12405521</v>
      </c>
      <c r="L69" s="0" t="n">
        <v>82.5</v>
      </c>
      <c r="N69" s="7" t="n">
        <v>11559348</v>
      </c>
      <c r="O69" s="18" t="n">
        <v>0.0445</v>
      </c>
      <c r="P69" s="7" t="n">
        <v>12073739</v>
      </c>
      <c r="Q69" s="17" t="n">
        <v>80.2935604100843</v>
      </c>
      <c r="R69" s="17" t="n">
        <v>2.2064395899157</v>
      </c>
      <c r="S69" s="17" t="n">
        <v>0</v>
      </c>
      <c r="T69" s="7" t="n">
        <v>0</v>
      </c>
      <c r="U69" s="7" t="n">
        <v>0</v>
      </c>
      <c r="V69" s="7" t="n">
        <v>0</v>
      </c>
      <c r="W69" s="7" t="n">
        <v>0</v>
      </c>
      <c r="X69" s="7" t="n">
        <v>12073739</v>
      </c>
      <c r="Y69" s="17" t="n">
        <v>80.2935604100843</v>
      </c>
      <c r="AA69" s="0" t="n">
        <v>-331782</v>
      </c>
      <c r="AB69" s="0" t="n">
        <v>-331782</v>
      </c>
      <c r="AC69" s="0" t="n">
        <v>0</v>
      </c>
      <c r="AD69" s="0" t="n">
        <v>-2.2064395899157</v>
      </c>
    </row>
    <row r="70" customFormat="false" ht="14.5" hidden="false" customHeight="false" outlineLevel="0" collapsed="false">
      <c r="A70" s="0" t="n">
        <v>42</v>
      </c>
      <c r="B70" s="0" t="s">
        <v>60</v>
      </c>
      <c r="C70" s="7" t="n">
        <v>3904478200</v>
      </c>
      <c r="D70" s="7" t="n">
        <v>14080154.3370257</v>
      </c>
      <c r="E70" s="7" t="n">
        <v>1184040000</v>
      </c>
      <c r="F70" s="7" t="n">
        <v>15646580.2833432</v>
      </c>
      <c r="G70" s="7" t="n">
        <v>29726735</v>
      </c>
      <c r="H70" s="7" t="n">
        <v>50265336.5173976</v>
      </c>
      <c r="I70" s="17" t="n">
        <v>0.591396319205207</v>
      </c>
      <c r="J70" s="7" t="n">
        <v>41468903</v>
      </c>
      <c r="K70" s="7" t="n">
        <v>29726735</v>
      </c>
      <c r="L70" s="0" t="n">
        <v>59.14</v>
      </c>
      <c r="N70" s="7" t="n">
        <v>27661871</v>
      </c>
      <c r="O70" s="18" t="n">
        <v>0.0504</v>
      </c>
      <c r="P70" s="7" t="n">
        <v>29056029</v>
      </c>
      <c r="Q70" s="17" t="n">
        <v>57.8053008556767</v>
      </c>
      <c r="R70" s="17" t="n">
        <v>1.33469914432331</v>
      </c>
      <c r="S70" s="17" t="n">
        <v>0</v>
      </c>
      <c r="T70" s="7" t="n">
        <v>0</v>
      </c>
      <c r="U70" s="7" t="n">
        <v>0</v>
      </c>
      <c r="V70" s="7" t="n">
        <v>0</v>
      </c>
      <c r="W70" s="7" t="n">
        <v>0</v>
      </c>
      <c r="X70" s="7" t="n">
        <v>29056029</v>
      </c>
      <c r="Y70" s="17" t="n">
        <v>57.8053008556767</v>
      </c>
      <c r="AA70" s="0" t="n">
        <v>-670706</v>
      </c>
      <c r="AB70" s="0" t="n">
        <v>-670706</v>
      </c>
      <c r="AC70" s="0" t="n">
        <v>0</v>
      </c>
      <c r="AD70" s="0" t="n">
        <v>-1.33469914432331</v>
      </c>
    </row>
    <row r="71" customFormat="false" ht="14.5" hidden="false" customHeight="false" outlineLevel="0" collapsed="false">
      <c r="A71" s="0" t="n">
        <v>43</v>
      </c>
      <c r="B71" s="0" t="s">
        <v>61</v>
      </c>
      <c r="C71" s="7" t="n">
        <v>523323600</v>
      </c>
      <c r="D71" s="7" t="n">
        <v>1887186.11777828</v>
      </c>
      <c r="E71" s="7" t="n">
        <v>165106000</v>
      </c>
      <c r="F71" s="7" t="n">
        <v>2181804.90883895</v>
      </c>
      <c r="G71" s="7" t="n">
        <v>4068991</v>
      </c>
      <c r="H71" s="7" t="n">
        <v>7722618.25024478</v>
      </c>
      <c r="I71" s="17" t="n">
        <v>0.526892676570026</v>
      </c>
      <c r="J71" s="7" t="n">
        <v>6371160</v>
      </c>
      <c r="K71" s="7" t="n">
        <v>4068991</v>
      </c>
      <c r="L71" s="0" t="n">
        <v>52.69</v>
      </c>
      <c r="N71" s="7" t="n">
        <v>3879027</v>
      </c>
      <c r="O71" s="18" t="n">
        <v>0.0312</v>
      </c>
      <c r="P71" s="7" t="n">
        <v>4000053</v>
      </c>
      <c r="Q71" s="17" t="n">
        <v>51.7965911350495</v>
      </c>
      <c r="R71" s="17" t="n">
        <v>0.893408864950494</v>
      </c>
      <c r="S71" s="17" t="n">
        <v>0</v>
      </c>
      <c r="T71" s="7" t="n">
        <v>0</v>
      </c>
      <c r="U71" s="7" t="n">
        <v>0</v>
      </c>
      <c r="V71" s="7" t="n">
        <v>0</v>
      </c>
      <c r="W71" s="7" t="n">
        <v>0</v>
      </c>
      <c r="X71" s="7" t="n">
        <v>4000053</v>
      </c>
      <c r="Y71" s="17" t="n">
        <v>51.7965911350495</v>
      </c>
      <c r="AA71" s="0" t="n">
        <v>-68938</v>
      </c>
      <c r="AB71" s="0" t="n">
        <v>-68938</v>
      </c>
      <c r="AC71" s="0" t="n">
        <v>0</v>
      </c>
      <c r="AD71" s="0" t="n">
        <v>-0.893408864950494</v>
      </c>
    </row>
    <row r="72" customFormat="false" ht="14.5" hidden="false" customHeight="false" outlineLevel="0" collapsed="false">
      <c r="A72" s="0" t="n">
        <v>44</v>
      </c>
      <c r="B72" s="0" t="s">
        <v>62</v>
      </c>
      <c r="C72" s="7" t="n">
        <v>10593077300</v>
      </c>
      <c r="D72" s="7" t="n">
        <v>38200280.7156265</v>
      </c>
      <c r="E72" s="7" t="n">
        <v>2588984000</v>
      </c>
      <c r="F72" s="7" t="n">
        <v>34212312.0910536</v>
      </c>
      <c r="G72" s="7" t="n">
        <v>72412593</v>
      </c>
      <c r="H72" s="7" t="n">
        <v>337644898.447249</v>
      </c>
      <c r="I72" s="17" t="n">
        <v>0.214463755658708</v>
      </c>
      <c r="J72" s="7" t="n">
        <v>278557041</v>
      </c>
      <c r="K72" s="7" t="n">
        <v>72412593</v>
      </c>
      <c r="L72" s="0" t="n">
        <v>21.45</v>
      </c>
      <c r="N72" s="7" t="n">
        <v>58519115</v>
      </c>
      <c r="O72" s="18" t="n">
        <v>0.0605</v>
      </c>
      <c r="P72" s="7" t="n">
        <v>62059521</v>
      </c>
      <c r="Q72" s="17" t="n">
        <v>18.3801151106969</v>
      </c>
      <c r="R72" s="17" t="n">
        <v>3.06988488930308</v>
      </c>
      <c r="S72" s="17" t="n">
        <v>0.01</v>
      </c>
      <c r="T72" s="7" t="n">
        <v>585191</v>
      </c>
      <c r="U72" s="7" t="n">
        <v>0</v>
      </c>
      <c r="V72" s="7" t="n">
        <v>0</v>
      </c>
      <c r="W72" s="7" t="n">
        <v>0</v>
      </c>
      <c r="X72" s="7" t="n">
        <v>62644712</v>
      </c>
      <c r="Y72" s="17" t="n">
        <v>18.5534306272918</v>
      </c>
      <c r="AA72" s="0" t="n">
        <v>-10353072</v>
      </c>
      <c r="AB72" s="0" t="n">
        <v>-9767881</v>
      </c>
      <c r="AC72" s="0" t="n">
        <v>0</v>
      </c>
      <c r="AD72" s="0" t="n">
        <v>-2.89656937270823</v>
      </c>
    </row>
    <row r="73" customFormat="false" ht="14.5" hidden="false" customHeight="false" outlineLevel="0" collapsed="false">
      <c r="A73" s="0" t="n">
        <v>45</v>
      </c>
      <c r="B73" s="0" t="s">
        <v>63</v>
      </c>
      <c r="C73" s="7" t="n">
        <v>370083900</v>
      </c>
      <c r="D73" s="7" t="n">
        <v>1334579.97784401</v>
      </c>
      <c r="E73" s="7" t="n">
        <v>119304000</v>
      </c>
      <c r="F73" s="7" t="n">
        <v>1576551.14195803</v>
      </c>
      <c r="G73" s="7" t="n">
        <v>2911131</v>
      </c>
      <c r="H73" s="7" t="n">
        <v>6491929.13609383</v>
      </c>
      <c r="I73" s="17" t="n">
        <v>0.448423101819564</v>
      </c>
      <c r="J73" s="7" t="n">
        <v>5355842</v>
      </c>
      <c r="K73" s="7" t="n">
        <v>2911131</v>
      </c>
      <c r="L73" s="0" t="n">
        <v>44.84</v>
      </c>
      <c r="N73" s="7" t="n">
        <v>2685192</v>
      </c>
      <c r="O73" s="18" t="n">
        <v>0.0422</v>
      </c>
      <c r="P73" s="7" t="n">
        <v>2798507</v>
      </c>
      <c r="Q73" s="17" t="n">
        <v>43.1074791688785</v>
      </c>
      <c r="R73" s="17" t="n">
        <v>1.73252083112155</v>
      </c>
      <c r="S73" s="17" t="n">
        <v>0</v>
      </c>
      <c r="T73" s="7" t="n">
        <v>0</v>
      </c>
      <c r="U73" s="7" t="n">
        <v>0</v>
      </c>
      <c r="V73" s="7" t="n">
        <v>0</v>
      </c>
      <c r="W73" s="7" t="n">
        <v>0</v>
      </c>
      <c r="X73" s="7" t="n">
        <v>2798507</v>
      </c>
      <c r="Y73" s="17" t="n">
        <v>43.1074791688785</v>
      </c>
      <c r="AA73" s="0" t="n">
        <v>-112624</v>
      </c>
      <c r="AB73" s="0" t="n">
        <v>-112624</v>
      </c>
      <c r="AC73" s="0" t="n">
        <v>0</v>
      </c>
      <c r="AD73" s="0" t="n">
        <v>-1.73252083112155</v>
      </c>
    </row>
    <row r="74" customFormat="false" ht="14.5" hidden="false" customHeight="false" outlineLevel="0" collapsed="false">
      <c r="A74" s="0" t="n">
        <v>46</v>
      </c>
      <c r="B74" s="0" t="s">
        <v>64</v>
      </c>
      <c r="C74" s="7" t="n">
        <v>29895594800</v>
      </c>
      <c r="D74" s="7" t="n">
        <v>107808154.436919</v>
      </c>
      <c r="E74" s="7" t="n">
        <v>8103015000</v>
      </c>
      <c r="F74" s="7" t="n">
        <v>107077864.543963</v>
      </c>
      <c r="G74" s="7" t="n">
        <v>214886019</v>
      </c>
      <c r="H74" s="7" t="n">
        <v>91993751.55796</v>
      </c>
      <c r="I74" s="17" t="n">
        <v>2.33587624551449</v>
      </c>
      <c r="J74" s="7" t="n">
        <v>75894845</v>
      </c>
      <c r="K74" s="7" t="n">
        <v>75894845</v>
      </c>
      <c r="L74" s="0" t="n">
        <v>82.5</v>
      </c>
      <c r="N74" s="7" t="n">
        <v>73750578</v>
      </c>
      <c r="O74" s="18" t="n">
        <v>0.0369</v>
      </c>
      <c r="P74" s="7" t="n">
        <v>76471974</v>
      </c>
      <c r="Q74" s="17" t="n">
        <v>83.1273567007639</v>
      </c>
      <c r="R74" s="17" t="n">
        <v>0</v>
      </c>
      <c r="S74" s="17" t="n">
        <v>0</v>
      </c>
      <c r="T74" s="7" t="n">
        <v>0</v>
      </c>
      <c r="U74" s="7" t="n">
        <v>577129</v>
      </c>
      <c r="V74" s="7" t="n">
        <v>577129</v>
      </c>
      <c r="W74" s="7" t="n">
        <v>0</v>
      </c>
      <c r="X74" s="7" t="n">
        <v>75894845</v>
      </c>
      <c r="Y74" s="17" t="n">
        <v>82.4999999616093</v>
      </c>
      <c r="AA74" s="0" t="n">
        <v>0</v>
      </c>
      <c r="AB74" s="0" t="n">
        <v>0</v>
      </c>
      <c r="AC74" s="0" t="n">
        <v>0</v>
      </c>
      <c r="AD74" s="0" t="n">
        <v>-3.83906524348276E-008</v>
      </c>
    </row>
    <row r="75" customFormat="false" ht="14.5" hidden="false" customHeight="false" outlineLevel="0" collapsed="false">
      <c r="A75" s="0" t="n">
        <v>47</v>
      </c>
      <c r="B75" s="0" t="s">
        <v>65</v>
      </c>
      <c r="C75" s="7" t="n">
        <v>270428900</v>
      </c>
      <c r="D75" s="7" t="n">
        <v>975208.582082006</v>
      </c>
      <c r="E75" s="7" t="n">
        <v>45980212</v>
      </c>
      <c r="F75" s="7" t="n">
        <v>607608.761953263</v>
      </c>
      <c r="G75" s="7" t="n">
        <v>1582817</v>
      </c>
      <c r="H75" s="7" t="n">
        <v>2984635.54886524</v>
      </c>
      <c r="I75" s="17" t="n">
        <v>0.530321700618284</v>
      </c>
      <c r="J75" s="7" t="n">
        <v>2462324</v>
      </c>
      <c r="K75" s="7" t="n">
        <v>1582817</v>
      </c>
      <c r="L75" s="0" t="n">
        <v>53.03</v>
      </c>
      <c r="N75" s="7" t="n">
        <v>1513778</v>
      </c>
      <c r="O75" s="18" t="n">
        <v>0.0368</v>
      </c>
      <c r="P75" s="7" t="n">
        <v>1569485</v>
      </c>
      <c r="Q75" s="17" t="n">
        <v>52.5854823580292</v>
      </c>
      <c r="R75" s="17" t="n">
        <v>0.444517641970776</v>
      </c>
      <c r="S75" s="17" t="n">
        <v>0</v>
      </c>
      <c r="T75" s="7" t="n">
        <v>0</v>
      </c>
      <c r="U75" s="7" t="n">
        <v>0</v>
      </c>
      <c r="V75" s="7" t="n">
        <v>0</v>
      </c>
      <c r="W75" s="7" t="n">
        <v>0</v>
      </c>
      <c r="X75" s="7" t="n">
        <v>1569485</v>
      </c>
      <c r="Y75" s="17" t="n">
        <v>52.5854823580292</v>
      </c>
      <c r="AA75" s="0" t="n">
        <v>-13332</v>
      </c>
      <c r="AB75" s="0" t="n">
        <v>-13332</v>
      </c>
      <c r="AC75" s="0" t="n">
        <v>0</v>
      </c>
      <c r="AD75" s="0" t="n">
        <v>-0.444517641970776</v>
      </c>
    </row>
    <row r="76" customFormat="false" ht="14.5" hidden="false" customHeight="false" outlineLevel="0" collapsed="false">
      <c r="A76" s="0" t="n">
        <v>48</v>
      </c>
      <c r="B76" s="0" t="s">
        <v>66</v>
      </c>
      <c r="C76" s="7" t="n">
        <v>9008541100</v>
      </c>
      <c r="D76" s="7" t="n">
        <v>32486197.269443</v>
      </c>
      <c r="E76" s="7" t="n">
        <v>1715507000</v>
      </c>
      <c r="F76" s="7" t="n">
        <v>22669688.5258414</v>
      </c>
      <c r="G76" s="7" t="n">
        <v>55155886</v>
      </c>
      <c r="H76" s="7" t="n">
        <v>51365007.5091684</v>
      </c>
      <c r="I76" s="17" t="n">
        <v>1.07380274382623</v>
      </c>
      <c r="J76" s="7" t="n">
        <v>42376131</v>
      </c>
      <c r="K76" s="7" t="n">
        <v>42376131</v>
      </c>
      <c r="L76" s="0" t="n">
        <v>82.5</v>
      </c>
      <c r="N76" s="7" t="n">
        <v>38789889</v>
      </c>
      <c r="O76" s="18" t="n">
        <v>0.0448</v>
      </c>
      <c r="P76" s="7" t="n">
        <v>40527676</v>
      </c>
      <c r="Q76" s="17" t="n">
        <v>78.9013337392504</v>
      </c>
      <c r="R76" s="17" t="n">
        <v>3.59866626074961</v>
      </c>
      <c r="S76" s="17" t="n">
        <v>0.01</v>
      </c>
      <c r="T76" s="7" t="n">
        <v>387899</v>
      </c>
      <c r="U76" s="7" t="n">
        <v>0</v>
      </c>
      <c r="V76" s="7" t="n">
        <v>0</v>
      </c>
      <c r="W76" s="7" t="n">
        <v>0</v>
      </c>
      <c r="X76" s="7" t="n">
        <v>40915575</v>
      </c>
      <c r="Y76" s="17" t="n">
        <v>79.6565151727015</v>
      </c>
      <c r="AA76" s="0" t="n">
        <v>-1848455</v>
      </c>
      <c r="AB76" s="0" t="n">
        <v>-1460556</v>
      </c>
      <c r="AC76" s="0" t="n">
        <v>0</v>
      </c>
      <c r="AD76" s="0" t="n">
        <v>-2.84348482729852</v>
      </c>
    </row>
    <row r="77" customFormat="false" ht="14.5" hidden="false" customHeight="false" outlineLevel="0" collapsed="false">
      <c r="A77" s="0" t="n">
        <v>49</v>
      </c>
      <c r="B77" s="0" t="s">
        <v>67</v>
      </c>
      <c r="C77" s="7" t="n">
        <v>70337058800</v>
      </c>
      <c r="D77" s="7" t="n">
        <v>253646349.854497</v>
      </c>
      <c r="E77" s="7" t="n">
        <v>11053450000</v>
      </c>
      <c r="F77" s="7" t="n">
        <v>146066596.426574</v>
      </c>
      <c r="G77" s="7" t="n">
        <v>399712946</v>
      </c>
      <c r="H77" s="7" t="n">
        <v>118963463.14608</v>
      </c>
      <c r="I77" s="17" t="n">
        <v>3.35996393707181</v>
      </c>
      <c r="J77" s="7" t="n">
        <v>98144857</v>
      </c>
      <c r="K77" s="7" t="n">
        <v>98144857</v>
      </c>
      <c r="L77" s="0" t="n">
        <v>82.5</v>
      </c>
      <c r="N77" s="7" t="n">
        <v>93004291</v>
      </c>
      <c r="O77" s="18" t="n">
        <v>0.0687</v>
      </c>
      <c r="P77" s="7" t="n">
        <v>99393686</v>
      </c>
      <c r="Q77" s="17" t="n">
        <v>83.5497583640033</v>
      </c>
      <c r="R77" s="17" t="n">
        <v>0</v>
      </c>
      <c r="S77" s="17" t="n">
        <v>0</v>
      </c>
      <c r="T77" s="7" t="n">
        <v>0</v>
      </c>
      <c r="U77" s="7" t="n">
        <v>1248829</v>
      </c>
      <c r="V77" s="7" t="n">
        <v>1248829</v>
      </c>
      <c r="W77" s="7" t="n">
        <v>0</v>
      </c>
      <c r="X77" s="7" t="n">
        <v>98144857</v>
      </c>
      <c r="Y77" s="17" t="n">
        <v>82.4999999197098</v>
      </c>
      <c r="AA77" s="0" t="n">
        <v>0</v>
      </c>
      <c r="AB77" s="0" t="n">
        <v>0</v>
      </c>
      <c r="AC77" s="0" t="n">
        <v>0</v>
      </c>
      <c r="AD77" s="0" t="n">
        <v>-8.02902064833688E-008</v>
      </c>
    </row>
    <row r="78" customFormat="false" ht="14.5" hidden="false" customHeight="false" outlineLevel="0" collapsed="false">
      <c r="A78" s="0" t="n">
        <v>50</v>
      </c>
      <c r="B78" s="0" t="s">
        <v>68</v>
      </c>
      <c r="C78" s="7" t="n">
        <v>6376735000</v>
      </c>
      <c r="D78" s="7" t="n">
        <v>22995496.0348642</v>
      </c>
      <c r="E78" s="7" t="n">
        <v>1924272000</v>
      </c>
      <c r="F78" s="7" t="n">
        <v>25428428.3765662</v>
      </c>
      <c r="G78" s="7" t="n">
        <v>48423924</v>
      </c>
      <c r="H78" s="7" t="n">
        <v>46822040.9418559</v>
      </c>
      <c r="I78" s="17" t="n">
        <v>1.03421215790515</v>
      </c>
      <c r="J78" s="7" t="n">
        <v>38628184</v>
      </c>
      <c r="K78" s="7" t="n">
        <v>38628184</v>
      </c>
      <c r="L78" s="0" t="n">
        <v>82.5</v>
      </c>
      <c r="N78" s="7" t="n">
        <v>36271351</v>
      </c>
      <c r="O78" s="18" t="n">
        <v>0.0496</v>
      </c>
      <c r="P78" s="7" t="n">
        <v>38070410</v>
      </c>
      <c r="Q78" s="17" t="n">
        <v>81.3087367278078</v>
      </c>
      <c r="R78" s="17" t="n">
        <v>1.19126327219216</v>
      </c>
      <c r="S78" s="17" t="n">
        <v>0</v>
      </c>
      <c r="T78" s="7" t="n">
        <v>0</v>
      </c>
      <c r="U78" s="7" t="n">
        <v>0</v>
      </c>
      <c r="V78" s="7" t="n">
        <v>0</v>
      </c>
      <c r="W78" s="7" t="n">
        <v>0</v>
      </c>
      <c r="X78" s="7" t="n">
        <v>38070410</v>
      </c>
      <c r="Y78" s="17" t="n">
        <v>81.3087367278078</v>
      </c>
      <c r="AA78" s="0" t="n">
        <v>-557774</v>
      </c>
      <c r="AB78" s="0" t="n">
        <v>-557774</v>
      </c>
      <c r="AC78" s="0" t="n">
        <v>0</v>
      </c>
      <c r="AD78" s="0" t="n">
        <v>-1.19126327219216</v>
      </c>
    </row>
    <row r="79" customFormat="false" ht="14.5" hidden="false" customHeight="false" outlineLevel="0" collapsed="false">
      <c r="A79" s="0" t="n">
        <v>51</v>
      </c>
      <c r="B79" s="0" t="s">
        <v>69</v>
      </c>
      <c r="C79" s="7" t="n">
        <v>1841728700</v>
      </c>
      <c r="D79" s="7" t="n">
        <v>6641559.51566839</v>
      </c>
      <c r="E79" s="7" t="n">
        <v>1066804000</v>
      </c>
      <c r="F79" s="7" t="n">
        <v>14097356.8735783</v>
      </c>
      <c r="G79" s="7" t="n">
        <v>20738916</v>
      </c>
      <c r="H79" s="7" t="n">
        <v>11040307.6589685</v>
      </c>
      <c r="I79" s="17" t="n">
        <v>1.87847265136247</v>
      </c>
      <c r="J79" s="7" t="n">
        <v>9108254</v>
      </c>
      <c r="K79" s="7" t="n">
        <v>9108254</v>
      </c>
      <c r="L79" s="0" t="n">
        <v>82.5</v>
      </c>
      <c r="N79" s="7" t="n">
        <v>9058143</v>
      </c>
      <c r="O79" s="18" t="n">
        <v>0.0356</v>
      </c>
      <c r="P79" s="7" t="n">
        <v>9380613</v>
      </c>
      <c r="Q79" s="17" t="n">
        <v>84.9669528220049</v>
      </c>
      <c r="R79" s="17" t="n">
        <v>0</v>
      </c>
      <c r="S79" s="17" t="n">
        <v>0</v>
      </c>
      <c r="T79" s="7" t="n">
        <v>0</v>
      </c>
      <c r="U79" s="7" t="n">
        <v>272359</v>
      </c>
      <c r="V79" s="7" t="n">
        <v>272359</v>
      </c>
      <c r="W79" s="7" t="n">
        <v>0</v>
      </c>
      <c r="X79" s="7" t="n">
        <v>9108254</v>
      </c>
      <c r="Y79" s="17" t="n">
        <v>82.5000016426259</v>
      </c>
      <c r="AA79" s="0" t="n">
        <v>0</v>
      </c>
      <c r="AB79" s="0" t="n">
        <v>0</v>
      </c>
      <c r="AC79" s="0" t="n">
        <v>0</v>
      </c>
      <c r="AD79" s="0" t="n">
        <v>1.64262586110908E-006</v>
      </c>
    </row>
    <row r="80" customFormat="false" ht="14.5" hidden="false" customHeight="false" outlineLevel="0" collapsed="false">
      <c r="A80" s="0" t="n">
        <v>52</v>
      </c>
      <c r="B80" s="0" t="s">
        <v>70</v>
      </c>
      <c r="C80" s="7" t="n">
        <v>1736816700</v>
      </c>
      <c r="D80" s="7" t="n">
        <v>6263230.5620566</v>
      </c>
      <c r="E80" s="7" t="n">
        <v>443993000</v>
      </c>
      <c r="F80" s="7" t="n">
        <v>5867176.88569846</v>
      </c>
      <c r="G80" s="7" t="n">
        <v>12130407</v>
      </c>
      <c r="H80" s="7" t="n">
        <v>22497080.0855675</v>
      </c>
      <c r="I80" s="17" t="n">
        <v>0.53919917402001</v>
      </c>
      <c r="J80" s="7" t="n">
        <v>18560091</v>
      </c>
      <c r="K80" s="7" t="n">
        <v>12130407</v>
      </c>
      <c r="L80" s="0" t="n">
        <v>53.92</v>
      </c>
      <c r="N80" s="7" t="n">
        <v>11709088</v>
      </c>
      <c r="O80" s="18" t="n">
        <v>0.0364</v>
      </c>
      <c r="P80" s="7" t="n">
        <v>12135299</v>
      </c>
      <c r="Q80" s="17" t="n">
        <v>53.9416624461641</v>
      </c>
      <c r="R80" s="17" t="n">
        <v>0</v>
      </c>
      <c r="S80" s="17" t="n">
        <v>0</v>
      </c>
      <c r="T80" s="7" t="n">
        <v>0</v>
      </c>
      <c r="U80" s="7" t="n">
        <v>4892</v>
      </c>
      <c r="V80" s="7" t="n">
        <v>4892</v>
      </c>
      <c r="W80" s="7" t="n">
        <v>0</v>
      </c>
      <c r="X80" s="7" t="n">
        <v>12130407</v>
      </c>
      <c r="Y80" s="17" t="n">
        <v>53.919917402001</v>
      </c>
      <c r="AA80" s="0" t="n">
        <v>0</v>
      </c>
      <c r="AB80" s="0" t="n">
        <v>0</v>
      </c>
      <c r="AC80" s="0" t="n">
        <v>0</v>
      </c>
      <c r="AD80" s="0" t="n">
        <v>-8.25979989826919E-005</v>
      </c>
    </row>
    <row r="81" customFormat="false" ht="14.5" hidden="false" customHeight="false" outlineLevel="0" collapsed="false">
      <c r="A81" s="0" t="n">
        <v>53</v>
      </c>
      <c r="B81" s="0" t="s">
        <v>71</v>
      </c>
      <c r="C81" s="7" t="n">
        <v>155406800</v>
      </c>
      <c r="D81" s="7" t="n">
        <v>560421.038853103</v>
      </c>
      <c r="E81" s="7" t="n">
        <v>34318000</v>
      </c>
      <c r="F81" s="7" t="n">
        <v>453497.637042476</v>
      </c>
      <c r="G81" s="7" t="n">
        <v>1013919</v>
      </c>
      <c r="H81" s="7" t="n">
        <v>1839295.64099676</v>
      </c>
      <c r="I81" s="17" t="n">
        <v>0.551253956895441</v>
      </c>
      <c r="J81" s="7" t="n">
        <v>1517419</v>
      </c>
      <c r="K81" s="7" t="n">
        <v>1013919</v>
      </c>
      <c r="L81" s="0" t="n">
        <v>55.13</v>
      </c>
      <c r="N81" s="7" t="n">
        <v>969108</v>
      </c>
      <c r="O81" s="18" t="n">
        <v>0.0557</v>
      </c>
      <c r="P81" s="7" t="n">
        <v>1023087</v>
      </c>
      <c r="Q81" s="17" t="n">
        <v>55.6238473683091</v>
      </c>
      <c r="R81" s="17" t="n">
        <v>0</v>
      </c>
      <c r="S81" s="17" t="n">
        <v>0</v>
      </c>
      <c r="T81" s="7" t="n">
        <v>0</v>
      </c>
      <c r="U81" s="7" t="n">
        <v>9168</v>
      </c>
      <c r="V81" s="7" t="n">
        <v>9168</v>
      </c>
      <c r="W81" s="7" t="n">
        <v>0</v>
      </c>
      <c r="X81" s="7" t="n">
        <v>1013919</v>
      </c>
      <c r="Y81" s="17" t="n">
        <v>55.1253956895441</v>
      </c>
      <c r="AA81" s="0" t="n">
        <v>0</v>
      </c>
      <c r="AB81" s="0" t="n">
        <v>0</v>
      </c>
      <c r="AC81" s="0" t="n">
        <v>0</v>
      </c>
      <c r="AD81" s="0" t="n">
        <v>-0.00460431045594589</v>
      </c>
    </row>
    <row r="82" customFormat="false" ht="14.5" hidden="false" customHeight="false" outlineLevel="0" collapsed="false">
      <c r="A82" s="0" t="n">
        <v>54</v>
      </c>
      <c r="B82" s="0" t="s">
        <v>72</v>
      </c>
      <c r="C82" s="7" t="n">
        <v>2225215400</v>
      </c>
      <c r="D82" s="7" t="n">
        <v>8024472.07033362</v>
      </c>
      <c r="E82" s="7" t="n">
        <v>625937000</v>
      </c>
      <c r="F82" s="7" t="n">
        <v>8271488.7358662</v>
      </c>
      <c r="G82" s="7" t="n">
        <v>16295961</v>
      </c>
      <c r="H82" s="7" t="n">
        <v>28934620.7459885</v>
      </c>
      <c r="I82" s="17" t="n">
        <v>0.563199398501163</v>
      </c>
      <c r="J82" s="7" t="n">
        <v>23871062</v>
      </c>
      <c r="K82" s="7" t="n">
        <v>16295961</v>
      </c>
      <c r="L82" s="0" t="n">
        <v>56.32</v>
      </c>
      <c r="N82" s="7" t="n">
        <v>14999738</v>
      </c>
      <c r="O82" s="18" t="n">
        <v>0.0717</v>
      </c>
      <c r="P82" s="7" t="n">
        <v>16075219</v>
      </c>
      <c r="Q82" s="17" t="n">
        <v>55.5570406162267</v>
      </c>
      <c r="R82" s="17" t="n">
        <v>0.762959383773264</v>
      </c>
      <c r="S82" s="17" t="n">
        <v>0</v>
      </c>
      <c r="T82" s="7" t="n">
        <v>0</v>
      </c>
      <c r="U82" s="7" t="n">
        <v>0</v>
      </c>
      <c r="V82" s="7" t="n">
        <v>0</v>
      </c>
      <c r="W82" s="7" t="n">
        <v>0</v>
      </c>
      <c r="X82" s="7" t="n">
        <v>16075219</v>
      </c>
      <c r="Y82" s="17" t="n">
        <v>55.5570406162267</v>
      </c>
      <c r="AA82" s="0" t="n">
        <v>-220742</v>
      </c>
      <c r="AB82" s="0" t="n">
        <v>-220742</v>
      </c>
      <c r="AC82" s="0" t="n">
        <v>0</v>
      </c>
      <c r="AD82" s="0" t="n">
        <v>-0.762959383773264</v>
      </c>
    </row>
    <row r="83" customFormat="false" ht="14.5" hidden="false" customHeight="false" outlineLevel="0" collapsed="false">
      <c r="A83" s="0" t="n">
        <v>55</v>
      </c>
      <c r="B83" s="0" t="s">
        <v>73</v>
      </c>
      <c r="C83" s="7" t="n">
        <v>8768778800</v>
      </c>
      <c r="D83" s="7" t="n">
        <v>31621577.2062037</v>
      </c>
      <c r="E83" s="7" t="n">
        <v>641046000</v>
      </c>
      <c r="F83" s="7" t="n">
        <v>8471147.68446678</v>
      </c>
      <c r="G83" s="7" t="n">
        <v>40092725</v>
      </c>
      <c r="H83" s="7" t="n">
        <v>5863011.47551904</v>
      </c>
      <c r="I83" s="17" t="n">
        <v>6.8382477447651</v>
      </c>
      <c r="J83" s="7" t="n">
        <v>4836984</v>
      </c>
      <c r="K83" s="7" t="n">
        <v>4836984</v>
      </c>
      <c r="L83" s="0" t="n">
        <v>82.5</v>
      </c>
      <c r="N83" s="7" t="n">
        <v>4800170</v>
      </c>
      <c r="O83" s="18" t="n">
        <v>0.0737</v>
      </c>
      <c r="P83" s="7" t="n">
        <v>5153943</v>
      </c>
      <c r="Q83" s="17" t="n">
        <v>87.9060704813601</v>
      </c>
      <c r="R83" s="17" t="n">
        <v>0</v>
      </c>
      <c r="S83" s="17" t="n">
        <v>0</v>
      </c>
      <c r="T83" s="7" t="n">
        <v>0</v>
      </c>
      <c r="U83" s="7" t="n">
        <v>316959</v>
      </c>
      <c r="V83" s="7" t="n">
        <v>316959</v>
      </c>
      <c r="W83" s="7" t="n">
        <v>0</v>
      </c>
      <c r="X83" s="7" t="n">
        <v>4836984</v>
      </c>
      <c r="Y83" s="17" t="n">
        <v>82.4999920296385</v>
      </c>
      <c r="AA83" s="0" t="n">
        <v>0</v>
      </c>
      <c r="AB83" s="0" t="n">
        <v>0</v>
      </c>
      <c r="AC83" s="0" t="n">
        <v>0</v>
      </c>
      <c r="AD83" s="0" t="n">
        <v>-7.97036150856911E-006</v>
      </c>
    </row>
    <row r="84" customFormat="false" ht="14.5" hidden="false" customHeight="false" outlineLevel="0" collapsed="false">
      <c r="A84" s="0" t="n">
        <v>56</v>
      </c>
      <c r="B84" s="0" t="s">
        <v>74</v>
      </c>
      <c r="C84" s="7" t="n">
        <v>7194279300</v>
      </c>
      <c r="D84" s="7" t="n">
        <v>25943687.6578462</v>
      </c>
      <c r="E84" s="7" t="n">
        <v>2403772000</v>
      </c>
      <c r="F84" s="7" t="n">
        <v>31764815.0238611</v>
      </c>
      <c r="G84" s="7" t="n">
        <v>57708503</v>
      </c>
      <c r="H84" s="7" t="n">
        <v>71380151.427392</v>
      </c>
      <c r="I84" s="17" t="n">
        <v>0.808467085681391</v>
      </c>
      <c r="J84" s="7" t="n">
        <v>58888625</v>
      </c>
      <c r="K84" s="7" t="n">
        <v>57708503</v>
      </c>
      <c r="L84" s="0" t="n">
        <v>80.85</v>
      </c>
      <c r="N84" s="7" t="n">
        <v>53028118</v>
      </c>
      <c r="O84" s="18" t="n">
        <v>0.0458</v>
      </c>
      <c r="P84" s="7" t="n">
        <v>55456806</v>
      </c>
      <c r="Q84" s="17" t="n">
        <v>77.6921943860132</v>
      </c>
      <c r="R84" s="17" t="n">
        <v>3.1578056139868</v>
      </c>
      <c r="S84" s="17" t="n">
        <v>0.01</v>
      </c>
      <c r="T84" s="7" t="n">
        <v>530281</v>
      </c>
      <c r="U84" s="7" t="n">
        <v>0</v>
      </c>
      <c r="V84" s="7" t="n">
        <v>0</v>
      </c>
      <c r="W84" s="7" t="n">
        <v>0</v>
      </c>
      <c r="X84" s="7" t="n">
        <v>55987087</v>
      </c>
      <c r="Y84" s="17" t="n">
        <v>78.4350913810405</v>
      </c>
      <c r="AA84" s="0" t="n">
        <v>-2251697</v>
      </c>
      <c r="AB84" s="0" t="n">
        <v>-1721416</v>
      </c>
      <c r="AC84" s="0" t="n">
        <v>0</v>
      </c>
      <c r="AD84" s="0" t="n">
        <v>-2.41490861895953</v>
      </c>
    </row>
    <row r="85" customFormat="false" ht="14.5" hidden="false" customHeight="false" outlineLevel="0" collapsed="false">
      <c r="A85" s="0" t="n">
        <v>57</v>
      </c>
      <c r="B85" s="0" t="s">
        <v>75</v>
      </c>
      <c r="C85" s="7" t="n">
        <v>5133648900</v>
      </c>
      <c r="D85" s="7" t="n">
        <v>18512734.6399584</v>
      </c>
      <c r="E85" s="7" t="n">
        <v>954502000</v>
      </c>
      <c r="F85" s="7" t="n">
        <v>12613334.1556127</v>
      </c>
      <c r="G85" s="7" t="n">
        <v>31126069</v>
      </c>
      <c r="H85" s="7" t="n">
        <v>152909880.139961</v>
      </c>
      <c r="I85" s="17" t="n">
        <v>0.20355825909686</v>
      </c>
      <c r="J85" s="7" t="n">
        <v>126150651</v>
      </c>
      <c r="K85" s="7" t="n">
        <v>31126069</v>
      </c>
      <c r="L85" s="0" t="n">
        <v>20.36</v>
      </c>
      <c r="N85" s="7" t="n">
        <v>22930216</v>
      </c>
      <c r="O85" s="18" t="n">
        <v>0.0669</v>
      </c>
      <c r="P85" s="7" t="n">
        <v>24464247</v>
      </c>
      <c r="Q85" s="17" t="n">
        <v>15.9991277068607</v>
      </c>
      <c r="R85" s="17" t="n">
        <v>4.36087229313932</v>
      </c>
      <c r="S85" s="17" t="n">
        <v>0.01</v>
      </c>
      <c r="T85" s="7" t="n">
        <v>229302</v>
      </c>
      <c r="U85" s="7" t="n">
        <v>0</v>
      </c>
      <c r="V85" s="7" t="n">
        <v>0</v>
      </c>
      <c r="W85" s="7" t="n">
        <v>0</v>
      </c>
      <c r="X85" s="7" t="n">
        <v>24693549</v>
      </c>
      <c r="Y85" s="17" t="n">
        <v>16.1490866237012</v>
      </c>
      <c r="AA85" s="0" t="n">
        <v>-6661822</v>
      </c>
      <c r="AB85" s="0" t="n">
        <v>-6432520</v>
      </c>
      <c r="AC85" s="0" t="n">
        <v>0</v>
      </c>
      <c r="AD85" s="0" t="n">
        <v>-4.21091337629882</v>
      </c>
    </row>
    <row r="86" customFormat="false" ht="14.5" hidden="false" customHeight="false" outlineLevel="0" collapsed="false">
      <c r="A86" s="0" t="n">
        <v>58</v>
      </c>
      <c r="B86" s="0" t="s">
        <v>76</v>
      </c>
      <c r="C86" s="7" t="n">
        <v>380218700</v>
      </c>
      <c r="D86" s="7" t="n">
        <v>1371127.63949439</v>
      </c>
      <c r="E86" s="7" t="n">
        <v>116368000</v>
      </c>
      <c r="F86" s="7" t="n">
        <v>1537753.16240337</v>
      </c>
      <c r="G86" s="7" t="n">
        <v>2908881</v>
      </c>
      <c r="H86" s="7" t="n">
        <v>5704907.38006787</v>
      </c>
      <c r="I86" s="17" t="n">
        <v>0.509891012457663</v>
      </c>
      <c r="J86" s="7" t="n">
        <v>4706549</v>
      </c>
      <c r="K86" s="7" t="n">
        <v>2908881</v>
      </c>
      <c r="L86" s="0" t="n">
        <v>50.99</v>
      </c>
      <c r="N86" s="7" t="n">
        <v>2769784</v>
      </c>
      <c r="O86" s="18" t="n">
        <v>0.0245</v>
      </c>
      <c r="P86" s="7" t="n">
        <v>2837644</v>
      </c>
      <c r="Q86" s="17" t="n">
        <v>49.740404373861</v>
      </c>
      <c r="R86" s="17" t="n">
        <v>1.249595626139</v>
      </c>
      <c r="S86" s="17" t="n">
        <v>0</v>
      </c>
      <c r="T86" s="7" t="n">
        <v>0</v>
      </c>
      <c r="U86" s="7" t="n">
        <v>0</v>
      </c>
      <c r="V86" s="7" t="n">
        <v>0</v>
      </c>
      <c r="W86" s="7" t="n">
        <v>0</v>
      </c>
      <c r="X86" s="7" t="n">
        <v>2837644</v>
      </c>
      <c r="Y86" s="17" t="n">
        <v>49.740404373861</v>
      </c>
      <c r="AA86" s="0" t="n">
        <v>-71237</v>
      </c>
      <c r="AB86" s="0" t="n">
        <v>-71237</v>
      </c>
      <c r="AC86" s="0" t="n">
        <v>0</v>
      </c>
      <c r="AD86" s="0" t="n">
        <v>-1.249595626139</v>
      </c>
    </row>
    <row r="87" customFormat="false" ht="14.5" hidden="false" customHeight="false" outlineLevel="0" collapsed="false">
      <c r="A87" s="0" t="n">
        <v>59</v>
      </c>
      <c r="B87" s="0" t="s">
        <v>77</v>
      </c>
      <c r="C87" s="7" t="n">
        <v>150115400</v>
      </c>
      <c r="D87" s="7" t="n">
        <v>541339.429264672</v>
      </c>
      <c r="E87" s="7" t="n">
        <v>37246000</v>
      </c>
      <c r="F87" s="7" t="n">
        <v>492189.900031588</v>
      </c>
      <c r="G87" s="7" t="n">
        <v>1033529</v>
      </c>
      <c r="H87" s="7" t="n">
        <v>1985247.31863693</v>
      </c>
      <c r="I87" s="17" t="n">
        <v>0.520604657312733</v>
      </c>
      <c r="J87" s="7" t="n">
        <v>1637829</v>
      </c>
      <c r="K87" s="7" t="n">
        <v>1033529</v>
      </c>
      <c r="L87" s="0" t="n">
        <v>52.06</v>
      </c>
      <c r="N87" s="7" t="n">
        <v>965457</v>
      </c>
      <c r="O87" s="18" t="n">
        <v>0.0304</v>
      </c>
      <c r="P87" s="7" t="n">
        <v>994807</v>
      </c>
      <c r="Q87" s="17" t="n">
        <v>50.1099782712733</v>
      </c>
      <c r="R87" s="17" t="n">
        <v>1.95002172872672</v>
      </c>
      <c r="S87" s="17" t="n">
        <v>0</v>
      </c>
      <c r="T87" s="7" t="n">
        <v>0</v>
      </c>
      <c r="U87" s="7" t="n">
        <v>0</v>
      </c>
      <c r="V87" s="7" t="n">
        <v>0</v>
      </c>
      <c r="W87" s="7" t="n">
        <v>0</v>
      </c>
      <c r="X87" s="7" t="n">
        <v>994807</v>
      </c>
      <c r="Y87" s="17" t="n">
        <v>50.1099782712733</v>
      </c>
      <c r="AA87" s="0" t="n">
        <v>-38722</v>
      </c>
      <c r="AB87" s="0" t="n">
        <v>-38722</v>
      </c>
      <c r="AC87" s="0" t="n">
        <v>0</v>
      </c>
      <c r="AD87" s="0" t="n">
        <v>-1.95002172872672</v>
      </c>
    </row>
    <row r="88" customFormat="false" ht="14.5" hidden="false" customHeight="false" outlineLevel="0" collapsed="false">
      <c r="A88" s="0" t="n">
        <v>60</v>
      </c>
      <c r="B88" s="0" t="s">
        <v>78</v>
      </c>
      <c r="C88" s="7" t="n">
        <v>190606900</v>
      </c>
      <c r="D88" s="7" t="n">
        <v>687358.062263488</v>
      </c>
      <c r="E88" s="7" t="n">
        <v>29463000</v>
      </c>
      <c r="F88" s="7" t="n">
        <v>389340.896327946</v>
      </c>
      <c r="G88" s="7" t="n">
        <v>1076699</v>
      </c>
      <c r="H88" s="7" t="n">
        <v>1426432.42837424</v>
      </c>
      <c r="I88" s="17" t="n">
        <v>0.754819491328556</v>
      </c>
      <c r="J88" s="7" t="n">
        <v>1176807</v>
      </c>
      <c r="K88" s="7" t="n">
        <v>1076699</v>
      </c>
      <c r="L88" s="0" t="n">
        <v>75.48</v>
      </c>
      <c r="N88" s="7" t="n">
        <v>1043047</v>
      </c>
      <c r="O88" s="18" t="n">
        <v>0.0378</v>
      </c>
      <c r="P88" s="7" t="n">
        <v>1082474</v>
      </c>
      <c r="Q88" s="17" t="n">
        <v>75.8868053240867</v>
      </c>
      <c r="R88" s="17" t="n">
        <v>0</v>
      </c>
      <c r="S88" s="17" t="n">
        <v>0</v>
      </c>
      <c r="T88" s="7" t="n">
        <v>0</v>
      </c>
      <c r="U88" s="7" t="n">
        <v>5775</v>
      </c>
      <c r="V88" s="7" t="n">
        <v>5775</v>
      </c>
      <c r="W88" s="7" t="n">
        <v>0</v>
      </c>
      <c r="X88" s="7" t="n">
        <v>1076699</v>
      </c>
      <c r="Y88" s="17" t="n">
        <v>75.4819491328556</v>
      </c>
      <c r="AA88" s="0" t="n">
        <v>0</v>
      </c>
      <c r="AB88" s="0" t="n">
        <v>0</v>
      </c>
      <c r="AC88" s="0" t="n">
        <v>0</v>
      </c>
      <c r="AD88" s="0" t="n">
        <v>0.00194913285562848</v>
      </c>
    </row>
    <row r="89" customFormat="false" ht="14.5" hidden="false" customHeight="false" outlineLevel="0" collapsed="false">
      <c r="A89" s="0" t="n">
        <v>61</v>
      </c>
      <c r="B89" s="0" t="s">
        <v>79</v>
      </c>
      <c r="C89" s="7" t="n">
        <v>4667842700</v>
      </c>
      <c r="D89" s="7" t="n">
        <v>16832965.1928801</v>
      </c>
      <c r="E89" s="7" t="n">
        <v>1348503000</v>
      </c>
      <c r="F89" s="7" t="n">
        <v>17819888.2232266</v>
      </c>
      <c r="G89" s="7" t="n">
        <v>34652853</v>
      </c>
      <c r="H89" s="7" t="n">
        <v>129158251.12</v>
      </c>
      <c r="I89" s="17" t="n">
        <v>0.268297632551592</v>
      </c>
      <c r="J89" s="7" t="n">
        <v>106555557</v>
      </c>
      <c r="K89" s="7" t="n">
        <v>34652853</v>
      </c>
      <c r="L89" s="0" t="n">
        <v>26.83</v>
      </c>
      <c r="N89" s="7" t="n">
        <v>33865812</v>
      </c>
      <c r="O89" s="18" t="n">
        <v>0.0374</v>
      </c>
      <c r="P89" s="7" t="n">
        <v>35132393</v>
      </c>
      <c r="Q89" s="17" t="n">
        <v>27.2010442192801</v>
      </c>
      <c r="R89" s="17" t="n">
        <v>0</v>
      </c>
      <c r="S89" s="17" t="n">
        <v>0</v>
      </c>
      <c r="T89" s="7" t="n">
        <v>0</v>
      </c>
      <c r="U89" s="7" t="n">
        <v>479540</v>
      </c>
      <c r="V89" s="7" t="n">
        <v>479540</v>
      </c>
      <c r="W89" s="7" t="n">
        <v>0</v>
      </c>
      <c r="X89" s="7" t="n">
        <v>34652853</v>
      </c>
      <c r="Y89" s="17" t="n">
        <v>26.8297632551592</v>
      </c>
      <c r="AA89" s="0" t="n">
        <v>0</v>
      </c>
      <c r="AB89" s="0" t="n">
        <v>0</v>
      </c>
      <c r="AC89" s="0" t="n">
        <v>0</v>
      </c>
      <c r="AD89" s="0" t="n">
        <v>-0.000236744840805159</v>
      </c>
    </row>
    <row r="90" customFormat="false" ht="14.5" hidden="false" customHeight="false" outlineLevel="0" collapsed="false">
      <c r="A90" s="0" t="n">
        <v>62</v>
      </c>
      <c r="B90" s="0" t="s">
        <v>80</v>
      </c>
      <c r="C90" s="7" t="n">
        <v>3878126000</v>
      </c>
      <c r="D90" s="7" t="n">
        <v>13985124.2141478</v>
      </c>
      <c r="E90" s="7" t="n">
        <v>128312000</v>
      </c>
      <c r="F90" s="7" t="n">
        <v>1695587.9947606</v>
      </c>
      <c r="G90" s="7" t="n">
        <v>15680712</v>
      </c>
      <c r="H90" s="7" t="n">
        <v>1415658.18417244</v>
      </c>
      <c r="I90" s="17" t="n">
        <v>11.0766229979213</v>
      </c>
      <c r="J90" s="7" t="n">
        <v>1167918</v>
      </c>
      <c r="K90" s="7" t="n">
        <v>1167918</v>
      </c>
      <c r="L90" s="0" t="n">
        <v>82.5</v>
      </c>
      <c r="N90" s="7" t="n">
        <v>1318475</v>
      </c>
      <c r="O90" s="18" t="n">
        <v>0.0544</v>
      </c>
      <c r="P90" s="7" t="n">
        <v>1390200</v>
      </c>
      <c r="Q90" s="17" t="n">
        <v>98.2016715293935</v>
      </c>
      <c r="R90" s="17" t="n">
        <v>0</v>
      </c>
      <c r="S90" s="17" t="n">
        <v>0</v>
      </c>
      <c r="T90" s="7" t="n">
        <v>0</v>
      </c>
      <c r="U90" s="7" t="n">
        <v>222282</v>
      </c>
      <c r="V90" s="7" t="n">
        <v>222282</v>
      </c>
      <c r="W90" s="7" t="n">
        <v>0</v>
      </c>
      <c r="X90" s="7" t="n">
        <v>1167918</v>
      </c>
      <c r="Y90" s="17" t="n">
        <v>82.4999998628012</v>
      </c>
      <c r="AA90" s="0" t="n">
        <v>0</v>
      </c>
      <c r="AB90" s="0" t="n">
        <v>0</v>
      </c>
      <c r="AC90" s="0" t="n">
        <v>0</v>
      </c>
      <c r="AD90" s="0" t="n">
        <v>-1.3719882474561E-007</v>
      </c>
    </row>
    <row r="91" customFormat="false" ht="14.5" hidden="false" customHeight="false" outlineLevel="0" collapsed="false">
      <c r="A91" s="0" t="n">
        <v>63</v>
      </c>
      <c r="B91" s="0" t="s">
        <v>81</v>
      </c>
      <c r="C91" s="7" t="n">
        <v>149674900</v>
      </c>
      <c r="D91" s="7" t="n">
        <v>539750.91790214</v>
      </c>
      <c r="E91" s="7" t="n">
        <v>48425000</v>
      </c>
      <c r="F91" s="7" t="n">
        <v>639915.585808669</v>
      </c>
      <c r="G91" s="7" t="n">
        <v>1179667</v>
      </c>
      <c r="H91" s="7" t="n">
        <v>4029768.9141683</v>
      </c>
      <c r="I91" s="17" t="n">
        <v>0.2927381259636</v>
      </c>
      <c r="J91" s="7" t="n">
        <v>3324559</v>
      </c>
      <c r="K91" s="7" t="n">
        <v>1179667</v>
      </c>
      <c r="L91" s="0" t="n">
        <v>29.27</v>
      </c>
      <c r="N91" s="7" t="n">
        <v>1088329</v>
      </c>
      <c r="O91" s="18" t="n">
        <v>0.0238</v>
      </c>
      <c r="P91" s="7" t="n">
        <v>1114231</v>
      </c>
      <c r="Q91" s="17" t="n">
        <v>27.6499974001603</v>
      </c>
      <c r="R91" s="17" t="n">
        <v>1.62000259983974</v>
      </c>
      <c r="S91" s="17" t="n">
        <v>0</v>
      </c>
      <c r="T91" s="7" t="n">
        <v>0</v>
      </c>
      <c r="U91" s="7" t="n">
        <v>0</v>
      </c>
      <c r="V91" s="7" t="n">
        <v>0</v>
      </c>
      <c r="W91" s="7" t="n">
        <v>0</v>
      </c>
      <c r="X91" s="7" t="n">
        <v>1114231</v>
      </c>
      <c r="Y91" s="17" t="n">
        <v>27.6499974001603</v>
      </c>
      <c r="AA91" s="0" t="n">
        <v>-65436</v>
      </c>
      <c r="AB91" s="0" t="n">
        <v>-65436</v>
      </c>
      <c r="AC91" s="0" t="n">
        <v>0</v>
      </c>
      <c r="AD91" s="0" t="n">
        <v>-1.62000259983974</v>
      </c>
    </row>
    <row r="92" customFormat="false" ht="14.5" hidden="false" customHeight="false" outlineLevel="0" collapsed="false">
      <c r="A92" s="0" t="n">
        <v>64</v>
      </c>
      <c r="B92" s="0" t="s">
        <v>82</v>
      </c>
      <c r="C92" s="7" t="n">
        <v>1853848200</v>
      </c>
      <c r="D92" s="7" t="n">
        <v>6685264.31353039</v>
      </c>
      <c r="E92" s="7" t="n">
        <v>541547000</v>
      </c>
      <c r="F92" s="7" t="n">
        <v>7156311.11508368</v>
      </c>
      <c r="G92" s="7" t="n">
        <v>13841575</v>
      </c>
      <c r="H92" s="7" t="n">
        <v>34438020.57</v>
      </c>
      <c r="I92" s="17" t="n">
        <v>0.401927136661792</v>
      </c>
      <c r="J92" s="7" t="n">
        <v>28411367</v>
      </c>
      <c r="K92" s="7" t="n">
        <v>13841575</v>
      </c>
      <c r="L92" s="0" t="n">
        <v>40.19</v>
      </c>
      <c r="N92" s="7" t="n">
        <v>13217258</v>
      </c>
      <c r="O92" s="18" t="n">
        <v>0.0511</v>
      </c>
      <c r="P92" s="7" t="n">
        <v>13892660</v>
      </c>
      <c r="Q92" s="17" t="n">
        <v>40.3410526216548</v>
      </c>
      <c r="R92" s="17" t="n">
        <v>0</v>
      </c>
      <c r="S92" s="17" t="n">
        <v>0</v>
      </c>
      <c r="T92" s="7" t="n">
        <v>0</v>
      </c>
      <c r="U92" s="7" t="n">
        <v>51085</v>
      </c>
      <c r="V92" s="7" t="n">
        <v>51085</v>
      </c>
      <c r="W92" s="7" t="n">
        <v>0</v>
      </c>
      <c r="X92" s="7" t="n">
        <v>13841575</v>
      </c>
      <c r="Y92" s="17" t="n">
        <v>40.1927136661792</v>
      </c>
      <c r="AA92" s="0" t="n">
        <v>0</v>
      </c>
      <c r="AB92" s="0" t="n">
        <v>0</v>
      </c>
      <c r="AC92" s="0" t="n">
        <v>0</v>
      </c>
      <c r="AD92" s="0" t="n">
        <v>0.00271366617921842</v>
      </c>
    </row>
    <row r="93" customFormat="false" ht="14.5" hidden="false" customHeight="false" outlineLevel="0" collapsed="false">
      <c r="A93" s="0" t="n">
        <v>65</v>
      </c>
      <c r="B93" s="0" t="s">
        <v>83</v>
      </c>
      <c r="C93" s="7" t="n">
        <v>3547050800</v>
      </c>
      <c r="D93" s="7" t="n">
        <v>12791215.6623824</v>
      </c>
      <c r="E93" s="7" t="n">
        <v>1547972000</v>
      </c>
      <c r="F93" s="7" t="n">
        <v>20455785.4247892</v>
      </c>
      <c r="G93" s="7" t="n">
        <v>33247001</v>
      </c>
      <c r="H93" s="7" t="n">
        <v>18026879.0202587</v>
      </c>
      <c r="I93" s="17" t="n">
        <v>1.84430155450851</v>
      </c>
      <c r="J93" s="7" t="n">
        <v>14872175</v>
      </c>
      <c r="K93" s="7" t="n">
        <v>14872175</v>
      </c>
      <c r="L93" s="0" t="n">
        <v>82.5</v>
      </c>
      <c r="N93" s="7" t="n">
        <v>13956055</v>
      </c>
      <c r="O93" s="18" t="n">
        <v>0.0374</v>
      </c>
      <c r="P93" s="7" t="n">
        <v>14478011</v>
      </c>
      <c r="Q93" s="17" t="n">
        <v>80.3134640429412</v>
      </c>
      <c r="R93" s="17" t="n">
        <v>2.18653595705877</v>
      </c>
      <c r="S93" s="17" t="n">
        <v>0</v>
      </c>
      <c r="T93" s="7" t="n">
        <v>0</v>
      </c>
      <c r="U93" s="7" t="n">
        <v>0</v>
      </c>
      <c r="V93" s="7" t="n">
        <v>0</v>
      </c>
      <c r="W93" s="7" t="n">
        <v>394164</v>
      </c>
      <c r="X93" s="7" t="n">
        <v>14872175</v>
      </c>
      <c r="Y93" s="17" t="n">
        <v>82.4999989365134</v>
      </c>
      <c r="AA93" s="0" t="n">
        <v>-394164</v>
      </c>
      <c r="AB93" s="0" t="n">
        <v>0</v>
      </c>
      <c r="AC93" s="0" t="n">
        <v>0</v>
      </c>
      <c r="AD93" s="0" t="n">
        <v>-1.06348657880062E-006</v>
      </c>
    </row>
    <row r="94" customFormat="false" ht="14.5" hidden="false" customHeight="false" outlineLevel="0" collapsed="false">
      <c r="A94" s="0" t="n">
        <v>66</v>
      </c>
      <c r="B94" s="0" t="s">
        <v>84</v>
      </c>
      <c r="C94" s="7" t="n">
        <v>203121700</v>
      </c>
      <c r="D94" s="7" t="n">
        <v>732488.373273295</v>
      </c>
      <c r="E94" s="7" t="n">
        <v>52497000</v>
      </c>
      <c r="F94" s="7" t="n">
        <v>693725.317670577</v>
      </c>
      <c r="G94" s="7" t="n">
        <v>1426214</v>
      </c>
      <c r="H94" s="7" t="n">
        <v>2565115.18612812</v>
      </c>
      <c r="I94" s="17" t="n">
        <v>0.556003881507084</v>
      </c>
      <c r="J94" s="7" t="n">
        <v>2116220</v>
      </c>
      <c r="K94" s="7" t="n">
        <v>1426214</v>
      </c>
      <c r="L94" s="0" t="n">
        <v>55.6</v>
      </c>
      <c r="N94" s="7" t="n">
        <v>1416811</v>
      </c>
      <c r="O94" s="18" t="n">
        <v>0.0474</v>
      </c>
      <c r="P94" s="7" t="n">
        <v>1483968</v>
      </c>
      <c r="Q94" s="17" t="n">
        <v>57.8519049758525</v>
      </c>
      <c r="R94" s="17" t="n">
        <v>0</v>
      </c>
      <c r="S94" s="17" t="n">
        <v>0</v>
      </c>
      <c r="T94" s="7" t="n">
        <v>0</v>
      </c>
      <c r="U94" s="7" t="n">
        <v>57754</v>
      </c>
      <c r="V94" s="7" t="n">
        <v>57754</v>
      </c>
      <c r="W94" s="7" t="n">
        <v>0</v>
      </c>
      <c r="X94" s="7" t="n">
        <v>1426214</v>
      </c>
      <c r="Y94" s="17" t="n">
        <v>55.6003881507085</v>
      </c>
      <c r="AA94" s="0" t="n">
        <v>0</v>
      </c>
      <c r="AB94" s="0" t="n">
        <v>0</v>
      </c>
      <c r="AC94" s="0" t="n">
        <v>0</v>
      </c>
      <c r="AD94" s="0" t="n">
        <v>0.000388150708445778</v>
      </c>
    </row>
    <row r="95" customFormat="false" ht="14.5" hidden="false" customHeight="false" outlineLevel="0" collapsed="false">
      <c r="A95" s="0" t="n">
        <v>67</v>
      </c>
      <c r="B95" s="0" t="s">
        <v>85</v>
      </c>
      <c r="C95" s="7" t="n">
        <v>7337635800</v>
      </c>
      <c r="D95" s="7" t="n">
        <v>26460653.4447767</v>
      </c>
      <c r="E95" s="7" t="n">
        <v>4071649000</v>
      </c>
      <c r="F95" s="7" t="n">
        <v>53805093.5475948</v>
      </c>
      <c r="G95" s="7" t="n">
        <v>80265747</v>
      </c>
      <c r="H95" s="7" t="n">
        <v>38590245.5235323</v>
      </c>
      <c r="I95" s="17" t="n">
        <v>2.07994911437021</v>
      </c>
      <c r="J95" s="7" t="n">
        <v>31836953</v>
      </c>
      <c r="K95" s="7" t="n">
        <v>31836953</v>
      </c>
      <c r="L95" s="0" t="n">
        <v>82.5</v>
      </c>
      <c r="N95" s="7" t="n">
        <v>31097056</v>
      </c>
      <c r="O95" s="18" t="n">
        <v>0.039</v>
      </c>
      <c r="P95" s="7" t="n">
        <v>32309841</v>
      </c>
      <c r="Q95" s="17" t="n">
        <v>83.7254092625493</v>
      </c>
      <c r="R95" s="17" t="n">
        <v>0</v>
      </c>
      <c r="S95" s="17" t="n">
        <v>0</v>
      </c>
      <c r="T95" s="7" t="n">
        <v>0</v>
      </c>
      <c r="U95" s="7" t="n">
        <v>472888</v>
      </c>
      <c r="V95" s="7" t="n">
        <v>472888</v>
      </c>
      <c r="W95" s="7" t="n">
        <v>0</v>
      </c>
      <c r="X95" s="7" t="n">
        <v>31836953</v>
      </c>
      <c r="Y95" s="17" t="n">
        <v>82.500001148181</v>
      </c>
      <c r="AA95" s="0" t="n">
        <v>0</v>
      </c>
      <c r="AB95" s="0" t="n">
        <v>0</v>
      </c>
      <c r="AC95" s="0" t="n">
        <v>0</v>
      </c>
      <c r="AD95" s="0" t="n">
        <v>1.14818101337733E-006</v>
      </c>
    </row>
    <row r="96" customFormat="false" ht="14.5" hidden="false" customHeight="false" outlineLevel="0" collapsed="false">
      <c r="A96" s="0" t="n">
        <v>68</v>
      </c>
      <c r="B96" s="0" t="s">
        <v>86</v>
      </c>
      <c r="C96" s="7" t="n">
        <v>298724500</v>
      </c>
      <c r="D96" s="7" t="n">
        <v>1077246.90696207</v>
      </c>
      <c r="E96" s="7" t="n">
        <v>84070000</v>
      </c>
      <c r="F96" s="7" t="n">
        <v>1110948.95816076</v>
      </c>
      <c r="G96" s="7" t="n">
        <v>2188196</v>
      </c>
      <c r="H96" s="7" t="n">
        <v>2365823.19503473</v>
      </c>
      <c r="I96" s="17" t="n">
        <v>0.924919497193396</v>
      </c>
      <c r="J96" s="7" t="n">
        <v>1951804</v>
      </c>
      <c r="K96" s="7" t="n">
        <v>1951804</v>
      </c>
      <c r="L96" s="0" t="n">
        <v>82.5</v>
      </c>
      <c r="N96" s="7" t="n">
        <v>1923294</v>
      </c>
      <c r="O96" s="18" t="n">
        <v>0.0503</v>
      </c>
      <c r="P96" s="7" t="n">
        <v>2020036</v>
      </c>
      <c r="Q96" s="17" t="n">
        <v>85.3840643814612</v>
      </c>
      <c r="R96" s="17" t="n">
        <v>0</v>
      </c>
      <c r="S96" s="17" t="n">
        <v>0</v>
      </c>
      <c r="T96" s="7" t="n">
        <v>0</v>
      </c>
      <c r="U96" s="7" t="n">
        <v>68232</v>
      </c>
      <c r="V96" s="7" t="n">
        <v>68232</v>
      </c>
      <c r="W96" s="7" t="n">
        <v>0</v>
      </c>
      <c r="X96" s="7" t="n">
        <v>1951804</v>
      </c>
      <c r="Y96" s="17" t="n">
        <v>82.4999942555447</v>
      </c>
      <c r="AA96" s="0" t="n">
        <v>0</v>
      </c>
      <c r="AB96" s="0" t="n">
        <v>0</v>
      </c>
      <c r="AC96" s="0" t="n">
        <v>0</v>
      </c>
      <c r="AD96" s="0" t="n">
        <v>-5.74445525103329E-006</v>
      </c>
    </row>
    <row r="97" customFormat="false" ht="14.5" hidden="false" customHeight="false" outlineLevel="0" collapsed="false">
      <c r="A97" s="0" t="n">
        <v>69</v>
      </c>
      <c r="B97" s="0" t="s">
        <v>87</v>
      </c>
      <c r="C97" s="7" t="n">
        <v>153578200</v>
      </c>
      <c r="D97" s="7" t="n">
        <v>553826.823467117</v>
      </c>
      <c r="E97" s="7" t="n">
        <v>53063000</v>
      </c>
      <c r="F97" s="7" t="n">
        <v>701204.764682816</v>
      </c>
      <c r="G97" s="7" t="n">
        <v>1255032</v>
      </c>
      <c r="H97" s="7" t="n">
        <v>794226.720595339</v>
      </c>
      <c r="I97" s="17" t="n">
        <v>1.58019362413197</v>
      </c>
      <c r="J97" s="7" t="n">
        <v>655237</v>
      </c>
      <c r="K97" s="7" t="n">
        <v>655237</v>
      </c>
      <c r="L97" s="0" t="n">
        <v>82.5</v>
      </c>
      <c r="N97" s="7" t="n">
        <v>650414</v>
      </c>
      <c r="O97" s="18" t="n">
        <v>0.0346</v>
      </c>
      <c r="P97" s="7" t="n">
        <v>672918</v>
      </c>
      <c r="Q97" s="17" t="n">
        <v>84.7261849230648</v>
      </c>
      <c r="R97" s="17" t="n">
        <v>0</v>
      </c>
      <c r="S97" s="17" t="n">
        <v>0</v>
      </c>
      <c r="T97" s="7" t="n">
        <v>0</v>
      </c>
      <c r="U97" s="7" t="n">
        <v>17681</v>
      </c>
      <c r="V97" s="7" t="n">
        <v>17681</v>
      </c>
      <c r="W97" s="7" t="n">
        <v>0</v>
      </c>
      <c r="X97" s="7" t="n">
        <v>655237</v>
      </c>
      <c r="Y97" s="17" t="n">
        <v>82.4999943981796</v>
      </c>
      <c r="AA97" s="0" t="n">
        <v>0</v>
      </c>
      <c r="AB97" s="0" t="n">
        <v>0</v>
      </c>
      <c r="AC97" s="0" t="n">
        <v>0</v>
      </c>
      <c r="AD97" s="0" t="n">
        <v>-5.60182040487689E-006</v>
      </c>
    </row>
    <row r="98" customFormat="false" ht="14.5" hidden="false" customHeight="false" outlineLevel="0" collapsed="false">
      <c r="A98" s="0" t="n">
        <v>70</v>
      </c>
      <c r="B98" s="0" t="s">
        <v>88</v>
      </c>
      <c r="C98" s="7" t="n">
        <v>732087000</v>
      </c>
      <c r="D98" s="7" t="n">
        <v>2640019.33680413</v>
      </c>
      <c r="E98" s="7" t="n">
        <v>247394000</v>
      </c>
      <c r="F98" s="7" t="n">
        <v>3269205.50202478</v>
      </c>
      <c r="G98" s="7" t="n">
        <v>5909225</v>
      </c>
      <c r="H98" s="7" t="n">
        <v>13379259.6452281</v>
      </c>
      <c r="I98" s="17" t="n">
        <v>0.44167055253372</v>
      </c>
      <c r="J98" s="7" t="n">
        <v>11037889</v>
      </c>
      <c r="K98" s="7" t="n">
        <v>5909225</v>
      </c>
      <c r="L98" s="0" t="n">
        <v>44.17</v>
      </c>
      <c r="N98" s="7" t="n">
        <v>5875937</v>
      </c>
      <c r="O98" s="18" t="n">
        <v>0.0355</v>
      </c>
      <c r="P98" s="7" t="n">
        <v>6084533</v>
      </c>
      <c r="Q98" s="17" t="n">
        <v>45.4773519711917</v>
      </c>
      <c r="R98" s="17" t="n">
        <v>0</v>
      </c>
      <c r="S98" s="17" t="n">
        <v>0</v>
      </c>
      <c r="T98" s="7" t="n">
        <v>0</v>
      </c>
      <c r="U98" s="7" t="n">
        <v>175308</v>
      </c>
      <c r="V98" s="7" t="n">
        <v>175308</v>
      </c>
      <c r="W98" s="7" t="n">
        <v>0</v>
      </c>
      <c r="X98" s="7" t="n">
        <v>5909225</v>
      </c>
      <c r="Y98" s="17" t="n">
        <v>44.167055253372</v>
      </c>
      <c r="AA98" s="0" t="n">
        <v>0</v>
      </c>
      <c r="AB98" s="0" t="n">
        <v>0</v>
      </c>
      <c r="AC98" s="0" t="n">
        <v>0</v>
      </c>
      <c r="AD98" s="0" t="n">
        <v>-0.00294474662800326</v>
      </c>
    </row>
    <row r="99" customFormat="false" ht="14.5" hidden="false" customHeight="false" outlineLevel="0" collapsed="false">
      <c r="A99" s="0" t="n">
        <v>71</v>
      </c>
      <c r="B99" s="0" t="s">
        <v>89</v>
      </c>
      <c r="C99" s="7" t="n">
        <v>6417792300</v>
      </c>
      <c r="D99" s="7" t="n">
        <v>23143555.0304713</v>
      </c>
      <c r="E99" s="7" t="n">
        <v>1676555000</v>
      </c>
      <c r="F99" s="7" t="n">
        <v>22154954.5682076</v>
      </c>
      <c r="G99" s="7" t="n">
        <v>45298510</v>
      </c>
      <c r="H99" s="7" t="n">
        <v>49170689.7459595</v>
      </c>
      <c r="I99" s="17" t="n">
        <v>0.921250245502653</v>
      </c>
      <c r="J99" s="7" t="n">
        <v>40565819</v>
      </c>
      <c r="K99" s="7" t="n">
        <v>40565819</v>
      </c>
      <c r="L99" s="0" t="n">
        <v>82.5</v>
      </c>
      <c r="N99" s="7" t="n">
        <v>36825830</v>
      </c>
      <c r="O99" s="18" t="n">
        <v>0.0418</v>
      </c>
      <c r="P99" s="7" t="n">
        <v>38365150</v>
      </c>
      <c r="Q99" s="17" t="n">
        <v>78.0244291837549</v>
      </c>
      <c r="R99" s="17" t="n">
        <v>4.47557081624512</v>
      </c>
      <c r="S99" s="17" t="n">
        <v>0.01</v>
      </c>
      <c r="T99" s="7" t="n">
        <v>368258</v>
      </c>
      <c r="U99" s="7" t="n">
        <v>0</v>
      </c>
      <c r="V99" s="7" t="n">
        <v>0</v>
      </c>
      <c r="W99" s="7" t="n">
        <v>0</v>
      </c>
      <c r="X99" s="7" t="n">
        <v>38733408</v>
      </c>
      <c r="Y99" s="17" t="n">
        <v>78.7733672236779</v>
      </c>
      <c r="AA99" s="0" t="n">
        <v>-2200669</v>
      </c>
      <c r="AB99" s="0" t="n">
        <v>-1832411</v>
      </c>
      <c r="AC99" s="0" t="n">
        <v>0</v>
      </c>
      <c r="AD99" s="0" t="n">
        <v>-3.72663277632215</v>
      </c>
    </row>
    <row r="100" customFormat="false" ht="14.5" hidden="false" customHeight="false" outlineLevel="0" collapsed="false">
      <c r="A100" s="0" t="n">
        <v>72</v>
      </c>
      <c r="B100" s="0" t="s">
        <v>90</v>
      </c>
      <c r="C100" s="7" t="n">
        <v>6798935400</v>
      </c>
      <c r="D100" s="7" t="n">
        <v>24518016.1998261</v>
      </c>
      <c r="E100" s="7" t="n">
        <v>1647371000</v>
      </c>
      <c r="F100" s="7" t="n">
        <v>21769300.537103</v>
      </c>
      <c r="G100" s="7" t="n">
        <v>46287317</v>
      </c>
      <c r="H100" s="7" t="n">
        <v>52407705.0485535</v>
      </c>
      <c r="I100" s="17" t="n">
        <v>0.883215873641419</v>
      </c>
      <c r="J100" s="7" t="n">
        <v>43236357</v>
      </c>
      <c r="K100" s="7" t="n">
        <v>43236357</v>
      </c>
      <c r="L100" s="0" t="n">
        <v>82.5</v>
      </c>
      <c r="N100" s="7" t="n">
        <v>40917000</v>
      </c>
      <c r="O100" s="18" t="n">
        <v>0.0368</v>
      </c>
      <c r="P100" s="7" t="n">
        <v>42422746</v>
      </c>
      <c r="Q100" s="17" t="n">
        <v>80.9475361699145</v>
      </c>
      <c r="R100" s="17" t="n">
        <v>1.55246383008547</v>
      </c>
      <c r="S100" s="17" t="n">
        <v>0</v>
      </c>
      <c r="T100" s="7" t="n">
        <v>0</v>
      </c>
      <c r="U100" s="7" t="n">
        <v>0</v>
      </c>
      <c r="V100" s="7" t="n">
        <v>0</v>
      </c>
      <c r="W100" s="7" t="n">
        <v>0</v>
      </c>
      <c r="X100" s="7" t="n">
        <v>42422746</v>
      </c>
      <c r="Y100" s="17" t="n">
        <v>80.9475361699145</v>
      </c>
      <c r="AA100" s="0" t="n">
        <v>-813611</v>
      </c>
      <c r="AB100" s="0" t="n">
        <v>-813611</v>
      </c>
      <c r="AC100" s="0" t="n">
        <v>0</v>
      </c>
      <c r="AD100" s="0" t="n">
        <v>-1.55246383008547</v>
      </c>
    </row>
    <row r="101" customFormat="false" ht="14.5" hidden="false" customHeight="false" outlineLevel="0" collapsed="false">
      <c r="A101" s="0" t="n">
        <v>73</v>
      </c>
      <c r="B101" s="0" t="s">
        <v>91</v>
      </c>
      <c r="C101" s="7" t="n">
        <v>6593838900</v>
      </c>
      <c r="D101" s="7" t="n">
        <v>23778406.3912776</v>
      </c>
      <c r="E101" s="7" t="n">
        <v>1947076000</v>
      </c>
      <c r="F101" s="7" t="n">
        <v>25729773.4466494</v>
      </c>
      <c r="G101" s="7" t="n">
        <v>49508180</v>
      </c>
      <c r="H101" s="7" t="n">
        <v>41593900.3880592</v>
      </c>
      <c r="I101" s="17" t="n">
        <v>1.19027500518352</v>
      </c>
      <c r="J101" s="7" t="n">
        <v>34314968</v>
      </c>
      <c r="K101" s="7" t="n">
        <v>34314968</v>
      </c>
      <c r="L101" s="0" t="n">
        <v>82.5</v>
      </c>
      <c r="N101" s="7" t="n">
        <v>29620340</v>
      </c>
      <c r="O101" s="18" t="n">
        <v>0.0341</v>
      </c>
      <c r="P101" s="7" t="n">
        <v>30630394</v>
      </c>
      <c r="Q101" s="17" t="n">
        <v>73.6415525214688</v>
      </c>
      <c r="R101" s="17" t="n">
        <v>8.8584474785312</v>
      </c>
      <c r="S101" s="17" t="n">
        <v>0.02</v>
      </c>
      <c r="T101" s="7" t="n">
        <v>592407</v>
      </c>
      <c r="U101" s="7" t="n">
        <v>0</v>
      </c>
      <c r="V101" s="7" t="n">
        <v>0</v>
      </c>
      <c r="W101" s="7" t="n">
        <v>0</v>
      </c>
      <c r="X101" s="7" t="n">
        <v>31222801</v>
      </c>
      <c r="Y101" s="17" t="n">
        <v>75.065816643066</v>
      </c>
      <c r="AA101" s="0" t="n">
        <v>-3684574</v>
      </c>
      <c r="AB101" s="0" t="n">
        <v>-3092167</v>
      </c>
      <c r="AC101" s="0" t="n">
        <v>0</v>
      </c>
      <c r="AD101" s="0" t="n">
        <v>-7.43418335693401</v>
      </c>
    </row>
    <row r="102" customFormat="false" ht="14.5" hidden="false" customHeight="false" outlineLevel="0" collapsed="false">
      <c r="A102" s="0" t="n">
        <v>74</v>
      </c>
      <c r="B102" s="0" t="s">
        <v>92</v>
      </c>
      <c r="C102" s="7" t="n">
        <v>869370900</v>
      </c>
      <c r="D102" s="7" t="n">
        <v>3135086.38570936</v>
      </c>
      <c r="E102" s="7" t="n">
        <v>279111000</v>
      </c>
      <c r="F102" s="7" t="n">
        <v>3688332.04069475</v>
      </c>
      <c r="G102" s="7" t="n">
        <v>6823418</v>
      </c>
      <c r="H102" s="7" t="n">
        <v>7435858.08216341</v>
      </c>
      <c r="I102" s="17" t="n">
        <v>0.91763693236259</v>
      </c>
      <c r="J102" s="7" t="n">
        <v>6134583</v>
      </c>
      <c r="K102" s="7" t="n">
        <v>6134583</v>
      </c>
      <c r="L102" s="0" t="n">
        <v>82.5</v>
      </c>
      <c r="N102" s="7" t="n">
        <v>5888626</v>
      </c>
      <c r="O102" s="18" t="n">
        <v>0.0489</v>
      </c>
      <c r="P102" s="7" t="n">
        <v>6176580</v>
      </c>
      <c r="Q102" s="17" t="n">
        <v>83.0647913361328</v>
      </c>
      <c r="R102" s="17" t="n">
        <v>0</v>
      </c>
      <c r="S102" s="17" t="n">
        <v>0</v>
      </c>
      <c r="T102" s="7" t="n">
        <v>0</v>
      </c>
      <c r="U102" s="7" t="n">
        <v>41997</v>
      </c>
      <c r="V102" s="7" t="n">
        <v>41997</v>
      </c>
      <c r="W102" s="7" t="n">
        <v>0</v>
      </c>
      <c r="X102" s="7" t="n">
        <v>6134583</v>
      </c>
      <c r="Y102" s="17" t="n">
        <v>82.5000011056584</v>
      </c>
      <c r="AA102" s="0" t="n">
        <v>0</v>
      </c>
      <c r="AB102" s="0" t="n">
        <v>0</v>
      </c>
      <c r="AC102" s="0" t="n">
        <v>0</v>
      </c>
      <c r="AD102" s="0" t="n">
        <v>1.1056583844038E-006</v>
      </c>
    </row>
    <row r="103" customFormat="false" ht="14.5" hidden="false" customHeight="false" outlineLevel="0" collapsed="false">
      <c r="A103" s="0" t="n">
        <v>75</v>
      </c>
      <c r="B103" s="0" t="s">
        <v>93</v>
      </c>
      <c r="C103" s="7" t="n">
        <v>8912902400</v>
      </c>
      <c r="D103" s="7" t="n">
        <v>32141309.2747828</v>
      </c>
      <c r="E103" s="7" t="n">
        <v>820126000</v>
      </c>
      <c r="F103" s="7" t="n">
        <v>10837613.0041697</v>
      </c>
      <c r="G103" s="7" t="n">
        <v>42978922</v>
      </c>
      <c r="H103" s="7" t="n">
        <v>17403948.2802096</v>
      </c>
      <c r="I103" s="17" t="n">
        <v>2.46949262937493</v>
      </c>
      <c r="J103" s="7" t="n">
        <v>14358257</v>
      </c>
      <c r="K103" s="7" t="n">
        <v>14358257</v>
      </c>
      <c r="L103" s="0" t="n">
        <v>82.5</v>
      </c>
      <c r="N103" s="7" t="n">
        <v>13779891</v>
      </c>
      <c r="O103" s="18" t="n">
        <v>0.0685</v>
      </c>
      <c r="P103" s="7" t="n">
        <v>14723814</v>
      </c>
      <c r="Q103" s="17" t="n">
        <v>84.6004237828194</v>
      </c>
      <c r="R103" s="17" t="n">
        <v>0</v>
      </c>
      <c r="S103" s="17" t="n">
        <v>0</v>
      </c>
      <c r="T103" s="7" t="n">
        <v>0</v>
      </c>
      <c r="U103" s="7" t="n">
        <v>365557</v>
      </c>
      <c r="V103" s="7" t="n">
        <v>365557</v>
      </c>
      <c r="W103" s="7" t="n">
        <v>0</v>
      </c>
      <c r="X103" s="7" t="n">
        <v>14358257</v>
      </c>
      <c r="Y103" s="17" t="n">
        <v>82.4999980971394</v>
      </c>
      <c r="AA103" s="0" t="n">
        <v>0</v>
      </c>
      <c r="AB103" s="0" t="n">
        <v>0</v>
      </c>
      <c r="AC103" s="0" t="n">
        <v>0</v>
      </c>
      <c r="AD103" s="0" t="n">
        <v>-1.90286064594147E-006</v>
      </c>
    </row>
    <row r="104" customFormat="false" ht="14.5" hidden="false" customHeight="false" outlineLevel="0" collapsed="false">
      <c r="A104" s="0" t="n">
        <v>76</v>
      </c>
      <c r="B104" s="0" t="s">
        <v>94</v>
      </c>
      <c r="C104" s="7" t="n">
        <v>1314856400</v>
      </c>
      <c r="D104" s="7" t="n">
        <v>4741576.23495658</v>
      </c>
      <c r="E104" s="7" t="n">
        <v>349022000</v>
      </c>
      <c r="F104" s="7" t="n">
        <v>4612175.89241328</v>
      </c>
      <c r="G104" s="7" t="n">
        <v>9353752</v>
      </c>
      <c r="H104" s="7" t="n">
        <v>18052022.6899614</v>
      </c>
      <c r="I104" s="17" t="n">
        <v>0.518155342514695</v>
      </c>
      <c r="J104" s="7" t="n">
        <v>14892919</v>
      </c>
      <c r="K104" s="7" t="n">
        <v>9353752</v>
      </c>
      <c r="L104" s="0" t="n">
        <v>51.82</v>
      </c>
      <c r="N104" s="7" t="n">
        <v>8745483</v>
      </c>
      <c r="O104" s="18" t="n">
        <v>0.0437</v>
      </c>
      <c r="P104" s="7" t="n">
        <v>9127661</v>
      </c>
      <c r="Q104" s="17" t="n">
        <v>50.5630928830808</v>
      </c>
      <c r="R104" s="17" t="n">
        <v>1.25690711691922</v>
      </c>
      <c r="S104" s="17" t="n">
        <v>0</v>
      </c>
      <c r="T104" s="7" t="n">
        <v>0</v>
      </c>
      <c r="U104" s="7" t="n">
        <v>0</v>
      </c>
      <c r="V104" s="7" t="n">
        <v>0</v>
      </c>
      <c r="W104" s="7" t="n">
        <v>0</v>
      </c>
      <c r="X104" s="7" t="n">
        <v>9127661</v>
      </c>
      <c r="Y104" s="17" t="n">
        <v>50.5630928830808</v>
      </c>
      <c r="AA104" s="0" t="n">
        <v>-226091</v>
      </c>
      <c r="AB104" s="0" t="n">
        <v>-226091</v>
      </c>
      <c r="AC104" s="0" t="n">
        <v>0</v>
      </c>
      <c r="AD104" s="0" t="n">
        <v>-1.25690711691922</v>
      </c>
    </row>
    <row r="105" customFormat="false" ht="14.5" hidden="false" customHeight="false" outlineLevel="0" collapsed="false">
      <c r="A105" s="0" t="n">
        <v>77</v>
      </c>
      <c r="B105" s="0" t="s">
        <v>95</v>
      </c>
      <c r="C105" s="7" t="n">
        <v>1302158500</v>
      </c>
      <c r="D105" s="7" t="n">
        <v>4695785.63693093</v>
      </c>
      <c r="E105" s="7" t="n">
        <v>438813000</v>
      </c>
      <c r="F105" s="7" t="n">
        <v>5798725.40950871</v>
      </c>
      <c r="G105" s="7" t="n">
        <v>10494511</v>
      </c>
      <c r="H105" s="7" t="n">
        <v>16678623.7362297</v>
      </c>
      <c r="I105" s="17" t="n">
        <v>0.629219242904531</v>
      </c>
      <c r="J105" s="7" t="n">
        <v>13759865</v>
      </c>
      <c r="K105" s="7" t="n">
        <v>10494511</v>
      </c>
      <c r="L105" s="0" t="n">
        <v>62.92</v>
      </c>
      <c r="N105" s="7" t="n">
        <v>9714500</v>
      </c>
      <c r="O105" s="18" t="n">
        <v>0.0573</v>
      </c>
      <c r="P105" s="7" t="n">
        <v>10271141</v>
      </c>
      <c r="Q105" s="17" t="n">
        <v>61.582665107366</v>
      </c>
      <c r="R105" s="17" t="n">
        <v>1.33733489263399</v>
      </c>
      <c r="S105" s="17" t="n">
        <v>0</v>
      </c>
      <c r="T105" s="7" t="n">
        <v>0</v>
      </c>
      <c r="U105" s="7" t="n">
        <v>0</v>
      </c>
      <c r="V105" s="7" t="n">
        <v>0</v>
      </c>
      <c r="W105" s="7" t="n">
        <v>0</v>
      </c>
      <c r="X105" s="7" t="n">
        <v>10271141</v>
      </c>
      <c r="Y105" s="17" t="n">
        <v>61.582665107366</v>
      </c>
      <c r="AA105" s="0" t="n">
        <v>-223370</v>
      </c>
      <c r="AB105" s="0" t="n">
        <v>-223370</v>
      </c>
      <c r="AC105" s="0" t="n">
        <v>0</v>
      </c>
      <c r="AD105" s="0" t="n">
        <v>-1.33733489263399</v>
      </c>
    </row>
    <row r="106" customFormat="false" ht="14.5" hidden="false" customHeight="false" outlineLevel="0" collapsed="false">
      <c r="A106" s="0" t="n">
        <v>78</v>
      </c>
      <c r="B106" s="0" t="s">
        <v>96</v>
      </c>
      <c r="C106" s="7" t="n">
        <v>2854881300</v>
      </c>
      <c r="D106" s="7" t="n">
        <v>10295145.0254963</v>
      </c>
      <c r="E106" s="7" t="n">
        <v>2117733000</v>
      </c>
      <c r="F106" s="7" t="n">
        <v>27984932.4374052</v>
      </c>
      <c r="G106" s="7" t="n">
        <v>38280077</v>
      </c>
      <c r="H106" s="7" t="n">
        <v>14141431.5654489</v>
      </c>
      <c r="I106" s="17" t="n">
        <v>2.70694496683971</v>
      </c>
      <c r="J106" s="7" t="n">
        <v>11666681</v>
      </c>
      <c r="K106" s="7" t="n">
        <v>11666681</v>
      </c>
      <c r="L106" s="0" t="n">
        <v>82.5</v>
      </c>
      <c r="N106" s="7" t="n">
        <v>11620689</v>
      </c>
      <c r="O106" s="18" t="n">
        <v>0.044</v>
      </c>
      <c r="P106" s="7" t="n">
        <v>12131999</v>
      </c>
      <c r="Q106" s="17" t="n">
        <v>85.790458652302</v>
      </c>
      <c r="R106" s="17" t="n">
        <v>0</v>
      </c>
      <c r="S106" s="17" t="n">
        <v>0</v>
      </c>
      <c r="T106" s="7" t="n">
        <v>0</v>
      </c>
      <c r="U106" s="7" t="n">
        <v>465318</v>
      </c>
      <c r="V106" s="7" t="n">
        <v>465318</v>
      </c>
      <c r="W106" s="7" t="n">
        <v>0</v>
      </c>
      <c r="X106" s="7" t="n">
        <v>11666681</v>
      </c>
      <c r="Y106" s="17" t="n">
        <v>82.4999997065692</v>
      </c>
      <c r="AA106" s="0" t="n">
        <v>0</v>
      </c>
      <c r="AB106" s="0" t="n">
        <v>0</v>
      </c>
      <c r="AC106" s="0" t="n">
        <v>0</v>
      </c>
      <c r="AD106" s="0" t="n">
        <v>-2.93430801434624E-007</v>
      </c>
    </row>
    <row r="107" customFormat="false" ht="14.5" hidden="false" customHeight="false" outlineLevel="0" collapsed="false">
      <c r="A107" s="0" t="n">
        <v>79</v>
      </c>
      <c r="B107" s="0" t="s">
        <v>97</v>
      </c>
      <c r="C107" s="7" t="n">
        <v>4790569000</v>
      </c>
      <c r="D107" s="7" t="n">
        <v>17275535.2769471</v>
      </c>
      <c r="E107" s="7" t="n">
        <v>1366275000</v>
      </c>
      <c r="F107" s="7" t="n">
        <v>18054737.5735826</v>
      </c>
      <c r="G107" s="7" t="n">
        <v>35330273</v>
      </c>
      <c r="H107" s="7" t="n">
        <v>65944723.222124</v>
      </c>
      <c r="I107" s="17" t="n">
        <v>0.535755876645289</v>
      </c>
      <c r="J107" s="7" t="n">
        <v>54404397</v>
      </c>
      <c r="K107" s="7" t="n">
        <v>35330273</v>
      </c>
      <c r="L107" s="0" t="n">
        <v>53.58</v>
      </c>
      <c r="N107" s="7" t="n">
        <v>32435218</v>
      </c>
      <c r="O107" s="18" t="n">
        <v>0.032</v>
      </c>
      <c r="P107" s="7" t="n">
        <v>33473145</v>
      </c>
      <c r="Q107" s="17" t="n">
        <v>50.7593987274027</v>
      </c>
      <c r="R107" s="17" t="n">
        <v>2.82060127259734</v>
      </c>
      <c r="S107" s="17" t="n">
        <v>0.01</v>
      </c>
      <c r="T107" s="7" t="n">
        <v>324352</v>
      </c>
      <c r="U107" s="7" t="n">
        <v>0</v>
      </c>
      <c r="V107" s="7" t="n">
        <v>0</v>
      </c>
      <c r="W107" s="7" t="n">
        <v>0</v>
      </c>
      <c r="X107" s="7" t="n">
        <v>33797497</v>
      </c>
      <c r="Y107" s="17" t="n">
        <v>51.2512530929256</v>
      </c>
      <c r="AA107" s="0" t="n">
        <v>-1857128</v>
      </c>
      <c r="AB107" s="0" t="n">
        <v>-1532776</v>
      </c>
      <c r="AC107" s="0" t="n">
        <v>0</v>
      </c>
      <c r="AD107" s="0" t="n">
        <v>-2.32874690707445</v>
      </c>
    </row>
    <row r="108" customFormat="false" ht="14.5" hidden="false" customHeight="false" outlineLevel="0" collapsed="false">
      <c r="A108" s="0" t="n">
        <v>80</v>
      </c>
      <c r="B108" s="0" t="s">
        <v>98</v>
      </c>
      <c r="C108" s="7" t="n">
        <v>1305684900</v>
      </c>
      <c r="D108" s="7" t="n">
        <v>4708502.38260366</v>
      </c>
      <c r="E108" s="7" t="n">
        <v>403891000</v>
      </c>
      <c r="F108" s="7" t="n">
        <v>5337246.17176766</v>
      </c>
      <c r="G108" s="7" t="n">
        <v>10045749</v>
      </c>
      <c r="H108" s="7" t="n">
        <v>24346524.0421443</v>
      </c>
      <c r="I108" s="17" t="n">
        <v>0.412615327864076</v>
      </c>
      <c r="J108" s="7" t="n">
        <v>20085882</v>
      </c>
      <c r="K108" s="7" t="n">
        <v>10045749</v>
      </c>
      <c r="L108" s="0" t="n">
        <v>41.26</v>
      </c>
      <c r="N108" s="7" t="n">
        <v>8369257</v>
      </c>
      <c r="O108" s="18" t="n">
        <v>0.0649</v>
      </c>
      <c r="P108" s="7" t="n">
        <v>8912422</v>
      </c>
      <c r="Q108" s="17" t="n">
        <v>36.6065479596693</v>
      </c>
      <c r="R108" s="17" t="n">
        <v>4.65345204033065</v>
      </c>
      <c r="S108" s="17" t="n">
        <v>0.01</v>
      </c>
      <c r="T108" s="7" t="n">
        <v>83693</v>
      </c>
      <c r="U108" s="7" t="n">
        <v>0</v>
      </c>
      <c r="V108" s="7" t="n">
        <v>0</v>
      </c>
      <c r="W108" s="7" t="n">
        <v>0</v>
      </c>
      <c r="X108" s="7" t="n">
        <v>8996115</v>
      </c>
      <c r="Y108" s="17" t="n">
        <v>36.9503054498767</v>
      </c>
      <c r="AA108" s="0" t="n">
        <v>-1133327</v>
      </c>
      <c r="AB108" s="0" t="n">
        <v>-1049634</v>
      </c>
      <c r="AC108" s="0" t="n">
        <v>0</v>
      </c>
      <c r="AD108" s="0" t="n">
        <v>-4.30969455012332</v>
      </c>
    </row>
    <row r="109" customFormat="false" ht="14.5" hidden="false" customHeight="false" outlineLevel="0" collapsed="false">
      <c r="A109" s="0" t="n">
        <v>81</v>
      </c>
      <c r="B109" s="0" t="s">
        <v>99</v>
      </c>
      <c r="C109" s="7" t="n">
        <v>708127800</v>
      </c>
      <c r="D109" s="7" t="n">
        <v>2553618.74330314</v>
      </c>
      <c r="E109" s="7" t="n">
        <v>253941000</v>
      </c>
      <c r="F109" s="7" t="n">
        <v>3355721.29635187</v>
      </c>
      <c r="G109" s="7" t="n">
        <v>5909340</v>
      </c>
      <c r="H109" s="7" t="n">
        <v>6750893.18193559</v>
      </c>
      <c r="I109" s="17" t="n">
        <v>0.875341949686381</v>
      </c>
      <c r="J109" s="7" t="n">
        <v>5569487</v>
      </c>
      <c r="K109" s="7" t="n">
        <v>5569487</v>
      </c>
      <c r="L109" s="0" t="n">
        <v>82.5</v>
      </c>
      <c r="N109" s="7" t="n">
        <v>5265872</v>
      </c>
      <c r="O109" s="18" t="n">
        <v>0.0387</v>
      </c>
      <c r="P109" s="7" t="n">
        <v>5469661</v>
      </c>
      <c r="Q109" s="17" t="n">
        <v>81.021293813921</v>
      </c>
      <c r="R109" s="17" t="n">
        <v>1.47870618607897</v>
      </c>
      <c r="S109" s="17" t="n">
        <v>0</v>
      </c>
      <c r="T109" s="7" t="n">
        <v>0</v>
      </c>
      <c r="U109" s="7" t="n">
        <v>0</v>
      </c>
      <c r="V109" s="7" t="n">
        <v>0</v>
      </c>
      <c r="W109" s="7" t="n">
        <v>0</v>
      </c>
      <c r="X109" s="7" t="n">
        <v>5469661</v>
      </c>
      <c r="Y109" s="17" t="n">
        <v>81.021293813921</v>
      </c>
      <c r="AA109" s="0" t="n">
        <v>-99826</v>
      </c>
      <c r="AB109" s="0" t="n">
        <v>-99826</v>
      </c>
      <c r="AC109" s="0" t="n">
        <v>0</v>
      </c>
      <c r="AD109" s="0" t="n">
        <v>-1.47870618607897</v>
      </c>
    </row>
    <row r="110" customFormat="false" ht="14.5" hidden="false" customHeight="false" outlineLevel="0" collapsed="false">
      <c r="A110" s="0" t="n">
        <v>82</v>
      </c>
      <c r="B110" s="0" t="s">
        <v>100</v>
      </c>
      <c r="C110" s="7" t="n">
        <v>5389486400</v>
      </c>
      <c r="D110" s="7" t="n">
        <v>19435324.3691567</v>
      </c>
      <c r="E110" s="7" t="n">
        <v>2100585000</v>
      </c>
      <c r="F110" s="7" t="n">
        <v>27758328.9791616</v>
      </c>
      <c r="G110" s="7" t="n">
        <v>47193653</v>
      </c>
      <c r="H110" s="7" t="n">
        <v>33652713.4588</v>
      </c>
      <c r="I110" s="17" t="n">
        <v>1.40237288912164</v>
      </c>
      <c r="J110" s="7" t="n">
        <v>27763489</v>
      </c>
      <c r="K110" s="7" t="n">
        <v>27763489</v>
      </c>
      <c r="L110" s="0" t="n">
        <v>82.5</v>
      </c>
      <c r="N110" s="7" t="n">
        <v>26987503</v>
      </c>
      <c r="O110" s="18" t="n">
        <v>0.0363</v>
      </c>
      <c r="P110" s="7" t="n">
        <v>27967149</v>
      </c>
      <c r="Q110" s="17" t="n">
        <v>83.1051826897683</v>
      </c>
      <c r="R110" s="17" t="n">
        <v>0</v>
      </c>
      <c r="S110" s="17" t="n">
        <v>0</v>
      </c>
      <c r="T110" s="7" t="n">
        <v>0</v>
      </c>
      <c r="U110" s="7" t="n">
        <v>203660</v>
      </c>
      <c r="V110" s="7" t="n">
        <v>203660</v>
      </c>
      <c r="W110" s="7" t="n">
        <v>0</v>
      </c>
      <c r="X110" s="7" t="n">
        <v>27763489</v>
      </c>
      <c r="Y110" s="17" t="n">
        <v>82.5000011781814</v>
      </c>
      <c r="AA110" s="0" t="n">
        <v>0</v>
      </c>
      <c r="AB110" s="0" t="n">
        <v>0</v>
      </c>
      <c r="AC110" s="0" t="n">
        <v>0</v>
      </c>
      <c r="AD110" s="0" t="n">
        <v>1.17818136402548E-006</v>
      </c>
    </row>
    <row r="111" customFormat="false" ht="14.5" hidden="false" customHeight="false" outlineLevel="0" collapsed="false">
      <c r="A111" s="0" t="n">
        <v>83</v>
      </c>
      <c r="B111" s="0" t="s">
        <v>101</v>
      </c>
      <c r="C111" s="7" t="n">
        <v>2211733200</v>
      </c>
      <c r="D111" s="7" t="n">
        <v>7975853.16479007</v>
      </c>
      <c r="E111" s="7" t="n">
        <v>612754000</v>
      </c>
      <c r="F111" s="7" t="n">
        <v>8097281.05042034</v>
      </c>
      <c r="G111" s="7" t="n">
        <v>16073134</v>
      </c>
      <c r="H111" s="7" t="n">
        <v>28902881.6069995</v>
      </c>
      <c r="I111" s="17" t="n">
        <v>0.556108356895027</v>
      </c>
      <c r="J111" s="7" t="n">
        <v>23844877</v>
      </c>
      <c r="K111" s="7" t="n">
        <v>16073134</v>
      </c>
      <c r="L111" s="0" t="n">
        <v>55.61</v>
      </c>
      <c r="N111" s="7" t="n">
        <v>15105540</v>
      </c>
      <c r="O111" s="18" t="n">
        <v>0.0461</v>
      </c>
      <c r="P111" s="7" t="n">
        <v>15801905</v>
      </c>
      <c r="Q111" s="17" t="n">
        <v>54.6724206079618</v>
      </c>
      <c r="R111" s="17" t="n">
        <v>0.937579392038202</v>
      </c>
      <c r="S111" s="17" t="n">
        <v>0</v>
      </c>
      <c r="T111" s="7" t="n">
        <v>0</v>
      </c>
      <c r="U111" s="7" t="n">
        <v>0</v>
      </c>
      <c r="V111" s="7" t="n">
        <v>0</v>
      </c>
      <c r="W111" s="7" t="n">
        <v>0</v>
      </c>
      <c r="X111" s="7" t="n">
        <v>15801905</v>
      </c>
      <c r="Y111" s="17" t="n">
        <v>54.6724206079618</v>
      </c>
      <c r="AA111" s="0" t="n">
        <v>-271229</v>
      </c>
      <c r="AB111" s="0" t="n">
        <v>-271229</v>
      </c>
      <c r="AC111" s="0" t="n">
        <v>0</v>
      </c>
      <c r="AD111" s="0" t="n">
        <v>-0.937579392038202</v>
      </c>
    </row>
    <row r="112" customFormat="false" ht="14.5" hidden="false" customHeight="false" outlineLevel="0" collapsed="false">
      <c r="A112" s="0" t="n">
        <v>84</v>
      </c>
      <c r="B112" s="0" t="s">
        <v>102</v>
      </c>
      <c r="C112" s="7" t="n">
        <v>319420900</v>
      </c>
      <c r="D112" s="7" t="n">
        <v>1151881.33729922</v>
      </c>
      <c r="E112" s="7" t="n">
        <v>84306000</v>
      </c>
      <c r="F112" s="7" t="n">
        <v>1114067.59684431</v>
      </c>
      <c r="G112" s="7" t="n">
        <v>2265949</v>
      </c>
      <c r="H112" s="7" t="n">
        <v>4207786.02129792</v>
      </c>
      <c r="I112" s="17" t="n">
        <v>0.538513362735364</v>
      </c>
      <c r="J112" s="7" t="n">
        <v>3471423</v>
      </c>
      <c r="K112" s="7" t="n">
        <v>2265949</v>
      </c>
      <c r="L112" s="0" t="n">
        <v>53.85</v>
      </c>
      <c r="N112" s="7" t="n">
        <v>2129815</v>
      </c>
      <c r="O112" s="18" t="n">
        <v>0.0382</v>
      </c>
      <c r="P112" s="7" t="n">
        <v>2211174</v>
      </c>
      <c r="Q112" s="17" t="n">
        <v>52.5495828164272</v>
      </c>
      <c r="R112" s="17" t="n">
        <v>1.30041718357276</v>
      </c>
      <c r="S112" s="17" t="n">
        <v>0</v>
      </c>
      <c r="T112" s="7" t="n">
        <v>0</v>
      </c>
      <c r="U112" s="7" t="n">
        <v>0</v>
      </c>
      <c r="V112" s="7" t="n">
        <v>0</v>
      </c>
      <c r="W112" s="7" t="n">
        <v>0</v>
      </c>
      <c r="X112" s="7" t="n">
        <v>2211174</v>
      </c>
      <c r="Y112" s="17" t="n">
        <v>52.5495828164272</v>
      </c>
      <c r="AA112" s="0" t="n">
        <v>-54775</v>
      </c>
      <c r="AB112" s="0" t="n">
        <v>-54775</v>
      </c>
      <c r="AC112" s="0" t="n">
        <v>0</v>
      </c>
      <c r="AD112" s="0" t="n">
        <v>-1.30041718357276</v>
      </c>
    </row>
    <row r="113" customFormat="false" ht="14.5" hidden="false" customHeight="false" outlineLevel="0" collapsed="false">
      <c r="A113" s="0" t="n">
        <v>85</v>
      </c>
      <c r="B113" s="0" t="s">
        <v>103</v>
      </c>
      <c r="C113" s="7" t="n">
        <v>3597520100</v>
      </c>
      <c r="D113" s="7" t="n">
        <v>12973215.7906663</v>
      </c>
      <c r="E113" s="7" t="n">
        <v>292256000</v>
      </c>
      <c r="F113" s="7" t="n">
        <v>3862037.57245427</v>
      </c>
      <c r="G113" s="7" t="n">
        <v>16835253</v>
      </c>
      <c r="H113" s="7" t="n">
        <v>7069465.13277987</v>
      </c>
      <c r="I113" s="17" t="n">
        <v>2.38140406435246</v>
      </c>
      <c r="J113" s="7" t="n">
        <v>5832309</v>
      </c>
      <c r="K113" s="7" t="n">
        <v>5832309</v>
      </c>
      <c r="L113" s="0" t="n">
        <v>82.5</v>
      </c>
      <c r="N113" s="7" t="n">
        <v>5472129</v>
      </c>
      <c r="O113" s="18" t="n">
        <v>0.0595</v>
      </c>
      <c r="P113" s="7" t="n">
        <v>5797721</v>
      </c>
      <c r="Q113" s="17" t="n">
        <v>82.0107446759584</v>
      </c>
      <c r="R113" s="17" t="n">
        <v>0.489255324041622</v>
      </c>
      <c r="S113" s="17" t="n">
        <v>0</v>
      </c>
      <c r="T113" s="7" t="n">
        <v>0</v>
      </c>
      <c r="U113" s="7" t="n">
        <v>0</v>
      </c>
      <c r="V113" s="7" t="n">
        <v>0</v>
      </c>
      <c r="W113" s="7" t="n">
        <v>34588</v>
      </c>
      <c r="X113" s="7" t="n">
        <v>5832309</v>
      </c>
      <c r="Y113" s="17" t="n">
        <v>82.5000037549745</v>
      </c>
      <c r="AA113" s="0" t="n">
        <v>-34588</v>
      </c>
      <c r="AB113" s="0" t="n">
        <v>0</v>
      </c>
      <c r="AC113" s="0" t="n">
        <v>0</v>
      </c>
      <c r="AD113" s="0" t="n">
        <v>3.7549744433818E-006</v>
      </c>
    </row>
    <row r="114" customFormat="false" ht="14.5" hidden="false" customHeight="false" outlineLevel="0" collapsed="false">
      <c r="A114" s="0" t="n">
        <v>86</v>
      </c>
      <c r="B114" s="0" t="s">
        <v>104</v>
      </c>
      <c r="C114" s="7" t="n">
        <v>1916129500</v>
      </c>
      <c r="D114" s="7" t="n">
        <v>6909860.34695442</v>
      </c>
      <c r="E114" s="7" t="n">
        <v>579418000</v>
      </c>
      <c r="F114" s="7" t="n">
        <v>7656760.12179839</v>
      </c>
      <c r="G114" s="7" t="n">
        <v>14566620</v>
      </c>
      <c r="H114" s="7" t="n">
        <v>23097746.73</v>
      </c>
      <c r="I114" s="17" t="n">
        <v>0.630651126721398</v>
      </c>
      <c r="J114" s="7" t="n">
        <v>19055641</v>
      </c>
      <c r="K114" s="7" t="n">
        <v>14566620</v>
      </c>
      <c r="L114" s="0" t="n">
        <v>63.07</v>
      </c>
      <c r="N114" s="7" t="n">
        <v>13894543</v>
      </c>
      <c r="O114" s="18" t="n">
        <v>0.065</v>
      </c>
      <c r="P114" s="7" t="n">
        <v>14797688</v>
      </c>
      <c r="Q114" s="17" t="n">
        <v>64.065504626823</v>
      </c>
      <c r="R114" s="17" t="n">
        <v>0</v>
      </c>
      <c r="S114" s="17" t="n">
        <v>0</v>
      </c>
      <c r="T114" s="7" t="n">
        <v>0</v>
      </c>
      <c r="U114" s="7" t="n">
        <v>231068</v>
      </c>
      <c r="V114" s="7" t="n">
        <v>231068</v>
      </c>
      <c r="W114" s="7" t="n">
        <v>0</v>
      </c>
      <c r="X114" s="7" t="n">
        <v>14566620</v>
      </c>
      <c r="Y114" s="17" t="n">
        <v>63.0651126721399</v>
      </c>
      <c r="AA114" s="0" t="n">
        <v>0</v>
      </c>
      <c r="AB114" s="0" t="n">
        <v>0</v>
      </c>
      <c r="AC114" s="0" t="n">
        <v>0</v>
      </c>
      <c r="AD114" s="0" t="n">
        <v>-0.00488732786015333</v>
      </c>
    </row>
    <row r="115" customFormat="false" ht="14.5" hidden="false" customHeight="false" outlineLevel="0" collapsed="false">
      <c r="A115" s="0" t="n">
        <v>87</v>
      </c>
      <c r="B115" s="0" t="s">
        <v>105</v>
      </c>
      <c r="C115" s="7" t="n">
        <v>2311361300</v>
      </c>
      <c r="D115" s="7" t="n">
        <v>8335127.55497738</v>
      </c>
      <c r="E115" s="7" t="n">
        <v>853911000</v>
      </c>
      <c r="F115" s="7" t="n">
        <v>11284067.2750329</v>
      </c>
      <c r="G115" s="7" t="n">
        <v>19619195</v>
      </c>
      <c r="H115" s="7" t="n">
        <v>34416160.82</v>
      </c>
      <c r="I115" s="17" t="n">
        <v>0.570057627944336</v>
      </c>
      <c r="J115" s="7" t="n">
        <v>28393333</v>
      </c>
      <c r="K115" s="7" t="n">
        <v>19619195</v>
      </c>
      <c r="L115" s="0" t="n">
        <v>57.01</v>
      </c>
      <c r="N115" s="7" t="n">
        <v>18843898</v>
      </c>
      <c r="O115" s="18" t="n">
        <v>0.0335</v>
      </c>
      <c r="P115" s="7" t="n">
        <v>19475169</v>
      </c>
      <c r="Q115" s="17" t="n">
        <v>56.5872791618365</v>
      </c>
      <c r="R115" s="17" t="n">
        <v>0.422720838163492</v>
      </c>
      <c r="S115" s="17" t="n">
        <v>0</v>
      </c>
      <c r="T115" s="7" t="n">
        <v>0</v>
      </c>
      <c r="U115" s="7" t="n">
        <v>0</v>
      </c>
      <c r="V115" s="7" t="n">
        <v>0</v>
      </c>
      <c r="W115" s="7" t="n">
        <v>0</v>
      </c>
      <c r="X115" s="7" t="n">
        <v>19475169</v>
      </c>
      <c r="Y115" s="17" t="n">
        <v>56.5872791618365</v>
      </c>
      <c r="AA115" s="0" t="n">
        <v>-144026</v>
      </c>
      <c r="AB115" s="0" t="n">
        <v>-144026</v>
      </c>
      <c r="AC115" s="0" t="n">
        <v>0</v>
      </c>
      <c r="AD115" s="0" t="n">
        <v>-0.422720838163492</v>
      </c>
    </row>
    <row r="116" customFormat="false" ht="14.5" hidden="false" customHeight="false" outlineLevel="0" collapsed="false">
      <c r="A116" s="0" t="n">
        <v>88</v>
      </c>
      <c r="B116" s="0" t="s">
        <v>106</v>
      </c>
      <c r="C116" s="7" t="n">
        <v>4412594900</v>
      </c>
      <c r="D116" s="7" t="n">
        <v>15912502.013399</v>
      </c>
      <c r="E116" s="7" t="n">
        <v>1649668000</v>
      </c>
      <c r="F116" s="7" t="n">
        <v>21799654.4059848</v>
      </c>
      <c r="G116" s="7" t="n">
        <v>37712156</v>
      </c>
      <c r="H116" s="7" t="n">
        <v>46423185.2958395</v>
      </c>
      <c r="I116" s="17" t="n">
        <v>0.812356062163183</v>
      </c>
      <c r="J116" s="7" t="n">
        <v>38299128</v>
      </c>
      <c r="K116" s="7" t="n">
        <v>37712156</v>
      </c>
      <c r="L116" s="0" t="n">
        <v>81.24</v>
      </c>
      <c r="N116" s="7" t="n">
        <v>34739005</v>
      </c>
      <c r="O116" s="18" t="n">
        <v>0.0363</v>
      </c>
      <c r="P116" s="7" t="n">
        <v>36000031</v>
      </c>
      <c r="Q116" s="17" t="n">
        <v>77.5475245194482</v>
      </c>
      <c r="R116" s="17" t="n">
        <v>3.69247548055185</v>
      </c>
      <c r="S116" s="17" t="n">
        <v>0.01</v>
      </c>
      <c r="T116" s="7" t="n">
        <v>347390</v>
      </c>
      <c r="U116" s="7" t="n">
        <v>0</v>
      </c>
      <c r="V116" s="7" t="n">
        <v>0</v>
      </c>
      <c r="W116" s="7" t="n">
        <v>0</v>
      </c>
      <c r="X116" s="7" t="n">
        <v>36347421</v>
      </c>
      <c r="Y116" s="17" t="n">
        <v>78.2958359457025</v>
      </c>
      <c r="AA116" s="0" t="n">
        <v>-1712125</v>
      </c>
      <c r="AB116" s="0" t="n">
        <v>-1364735</v>
      </c>
      <c r="AC116" s="0" t="n">
        <v>0</v>
      </c>
      <c r="AD116" s="0" t="n">
        <v>-2.9441640542975</v>
      </c>
    </row>
    <row r="117" customFormat="false" ht="14.5" hidden="false" customHeight="false" outlineLevel="0" collapsed="false">
      <c r="A117" s="0" t="n">
        <v>89</v>
      </c>
      <c r="B117" s="0" t="s">
        <v>107</v>
      </c>
      <c r="C117" s="7" t="n">
        <v>11072643200</v>
      </c>
      <c r="D117" s="7" t="n">
        <v>39929669.7763144</v>
      </c>
      <c r="E117" s="7" t="n">
        <v>488693000</v>
      </c>
      <c r="F117" s="7" t="n">
        <v>6457868.1956757</v>
      </c>
      <c r="G117" s="7" t="n">
        <v>46387538</v>
      </c>
      <c r="H117" s="7" t="n">
        <v>10676843.895998</v>
      </c>
      <c r="I117" s="17" t="n">
        <v>4.34468635599211</v>
      </c>
      <c r="J117" s="7" t="n">
        <v>8808396</v>
      </c>
      <c r="K117" s="7" t="n">
        <v>8808396</v>
      </c>
      <c r="L117" s="0" t="n">
        <v>82.5</v>
      </c>
      <c r="N117" s="7" t="n">
        <v>8277359</v>
      </c>
      <c r="O117" s="18" t="n">
        <v>0.0383</v>
      </c>
      <c r="P117" s="7" t="n">
        <v>8594382</v>
      </c>
      <c r="Q117" s="17" t="n">
        <v>80.4955292380126</v>
      </c>
      <c r="R117" s="17" t="n">
        <v>2.00447076198741</v>
      </c>
      <c r="S117" s="17" t="n">
        <v>0</v>
      </c>
      <c r="T117" s="7" t="n">
        <v>0</v>
      </c>
      <c r="U117" s="7" t="n">
        <v>0</v>
      </c>
      <c r="V117" s="7" t="n">
        <v>0</v>
      </c>
      <c r="W117" s="7" t="n">
        <v>214014</v>
      </c>
      <c r="X117" s="7" t="n">
        <v>8808396</v>
      </c>
      <c r="Y117" s="17" t="n">
        <v>82.4999979938049</v>
      </c>
      <c r="AA117" s="0" t="n">
        <v>-214014</v>
      </c>
      <c r="AB117" s="0" t="n">
        <v>0</v>
      </c>
      <c r="AC117" s="0" t="n">
        <v>0</v>
      </c>
      <c r="AD117" s="0" t="n">
        <v>-2.00619506074418E-006</v>
      </c>
    </row>
    <row r="118" customFormat="false" ht="14.5" hidden="false" customHeight="false" outlineLevel="0" collapsed="false">
      <c r="A118" s="0" t="n">
        <v>90</v>
      </c>
      <c r="B118" s="0" t="s">
        <v>108</v>
      </c>
      <c r="C118" s="7" t="n">
        <v>616396400</v>
      </c>
      <c r="D118" s="7" t="n">
        <v>2222821.07882868</v>
      </c>
      <c r="E118" s="7" t="n">
        <v>54717000</v>
      </c>
      <c r="F118" s="7" t="n">
        <v>723061.664609043</v>
      </c>
      <c r="G118" s="7" t="n">
        <v>2945883</v>
      </c>
      <c r="H118" s="7" t="n">
        <v>1269627.74681746</v>
      </c>
      <c r="I118" s="17" t="n">
        <v>2.3202730149718</v>
      </c>
      <c r="J118" s="7" t="n">
        <v>1047443</v>
      </c>
      <c r="K118" s="7" t="n">
        <v>1047443</v>
      </c>
      <c r="L118" s="0" t="n">
        <v>82.5</v>
      </c>
      <c r="N118" s="7" t="n">
        <v>1067474</v>
      </c>
      <c r="O118" s="18" t="n">
        <v>0.0429</v>
      </c>
      <c r="P118" s="7" t="n">
        <v>1113269</v>
      </c>
      <c r="Q118" s="17" t="n">
        <v>87.6846778743298</v>
      </c>
      <c r="R118" s="17" t="n">
        <v>0</v>
      </c>
      <c r="S118" s="17" t="n">
        <v>0</v>
      </c>
      <c r="T118" s="7" t="n">
        <v>0</v>
      </c>
      <c r="U118" s="7" t="n">
        <v>65826</v>
      </c>
      <c r="V118" s="7" t="n">
        <v>65826</v>
      </c>
      <c r="W118" s="7" t="n">
        <v>0</v>
      </c>
      <c r="X118" s="7" t="n">
        <v>1047443</v>
      </c>
      <c r="Y118" s="17" t="n">
        <v>82.5000085753952</v>
      </c>
      <c r="AA118" s="0" t="n">
        <v>0</v>
      </c>
      <c r="AB118" s="0" t="n">
        <v>0</v>
      </c>
      <c r="AC118" s="0" t="n">
        <v>0</v>
      </c>
      <c r="AD118" s="0" t="n">
        <v>8.57539519927286E-006</v>
      </c>
    </row>
    <row r="119" customFormat="false" ht="14.5" hidden="false" customHeight="false" outlineLevel="0" collapsed="false">
      <c r="A119" s="0" t="n">
        <v>91</v>
      </c>
      <c r="B119" s="0" t="s">
        <v>109</v>
      </c>
      <c r="C119" s="7" t="n">
        <v>969923800</v>
      </c>
      <c r="D119" s="7" t="n">
        <v>3497695.74821918</v>
      </c>
      <c r="E119" s="7" t="n">
        <v>60012000</v>
      </c>
      <c r="F119" s="7" t="n">
        <v>793032.816428494</v>
      </c>
      <c r="G119" s="7" t="n">
        <v>4290729</v>
      </c>
      <c r="H119" s="7" t="n">
        <v>3346288.9263638</v>
      </c>
      <c r="I119" s="17" t="n">
        <v>1.28223506529739</v>
      </c>
      <c r="J119" s="7" t="n">
        <v>2760688</v>
      </c>
      <c r="K119" s="7" t="n">
        <v>2760688</v>
      </c>
      <c r="L119" s="0" t="n">
        <v>82.5</v>
      </c>
      <c r="N119" s="7" t="n">
        <v>2588960</v>
      </c>
      <c r="O119" s="18" t="n">
        <v>0.0314</v>
      </c>
      <c r="P119" s="7" t="n">
        <v>2670253</v>
      </c>
      <c r="Q119" s="17" t="n">
        <v>79.797443040927</v>
      </c>
      <c r="R119" s="17" t="n">
        <v>2.70255695907296</v>
      </c>
      <c r="S119" s="17" t="n">
        <v>0.01</v>
      </c>
      <c r="T119" s="7" t="n">
        <v>25890</v>
      </c>
      <c r="U119" s="7" t="n">
        <v>0</v>
      </c>
      <c r="V119" s="7" t="n">
        <v>0</v>
      </c>
      <c r="W119" s="7" t="n">
        <v>0</v>
      </c>
      <c r="X119" s="7" t="n">
        <v>2696143</v>
      </c>
      <c r="Y119" s="17" t="n">
        <v>80.5711359458052</v>
      </c>
      <c r="AA119" s="0" t="n">
        <v>-90435</v>
      </c>
      <c r="AB119" s="0" t="n">
        <v>-64545</v>
      </c>
      <c r="AC119" s="0" t="n">
        <v>0</v>
      </c>
      <c r="AD119" s="0" t="n">
        <v>-1.92886405419482</v>
      </c>
    </row>
    <row r="120" customFormat="false" ht="14.5" hidden="false" customHeight="false" outlineLevel="0" collapsed="false">
      <c r="A120" s="0" t="n">
        <v>92</v>
      </c>
      <c r="B120" s="0" t="s">
        <v>110</v>
      </c>
      <c r="C120" s="7" t="n">
        <v>1081249700</v>
      </c>
      <c r="D120" s="7" t="n">
        <v>3899154.22062359</v>
      </c>
      <c r="E120" s="7" t="n">
        <v>465083000</v>
      </c>
      <c r="F120" s="7" t="n">
        <v>6145872.1816139</v>
      </c>
      <c r="G120" s="7" t="n">
        <v>10045026</v>
      </c>
      <c r="H120" s="7" t="n">
        <v>6762492.10074318</v>
      </c>
      <c r="I120" s="17" t="n">
        <v>1.48540299202657</v>
      </c>
      <c r="J120" s="7" t="n">
        <v>5579056</v>
      </c>
      <c r="K120" s="7" t="n">
        <v>5579056</v>
      </c>
      <c r="L120" s="0" t="n">
        <v>82.5</v>
      </c>
      <c r="N120" s="7" t="n">
        <v>5170162</v>
      </c>
      <c r="O120" s="18" t="n">
        <v>0.0411</v>
      </c>
      <c r="P120" s="7" t="n">
        <v>5382656</v>
      </c>
      <c r="Q120" s="17" t="n">
        <v>79.5957454709405</v>
      </c>
      <c r="R120" s="17" t="n">
        <v>2.90425452905954</v>
      </c>
      <c r="S120" s="17" t="n">
        <v>0.01</v>
      </c>
      <c r="T120" s="7" t="n">
        <v>51702</v>
      </c>
      <c r="U120" s="7" t="n">
        <v>0</v>
      </c>
      <c r="V120" s="7" t="n">
        <v>0</v>
      </c>
      <c r="W120" s="7" t="n">
        <v>0</v>
      </c>
      <c r="X120" s="7" t="n">
        <v>5434358</v>
      </c>
      <c r="Y120" s="17" t="n">
        <v>80.3602861052181</v>
      </c>
      <c r="AA120" s="0" t="n">
        <v>-196400</v>
      </c>
      <c r="AB120" s="0" t="n">
        <v>-144698</v>
      </c>
      <c r="AC120" s="0" t="n">
        <v>0</v>
      </c>
      <c r="AD120" s="0" t="n">
        <v>-2.13971389478186</v>
      </c>
    </row>
    <row r="121" customFormat="false" ht="14.5" hidden="false" customHeight="false" outlineLevel="0" collapsed="false">
      <c r="A121" s="0" t="n">
        <v>93</v>
      </c>
      <c r="B121" s="0" t="s">
        <v>111</v>
      </c>
      <c r="C121" s="7" t="n">
        <v>9500450600</v>
      </c>
      <c r="D121" s="7" t="n">
        <v>34260099.2673717</v>
      </c>
      <c r="E121" s="7" t="n">
        <v>1260524000</v>
      </c>
      <c r="F121" s="7" t="n">
        <v>16657283.5082269</v>
      </c>
      <c r="G121" s="7" t="n">
        <v>50917383</v>
      </c>
      <c r="H121" s="7" t="n">
        <v>161811104.85304</v>
      </c>
      <c r="I121" s="17" t="n">
        <v>0.314671746702701</v>
      </c>
      <c r="J121" s="7" t="n">
        <v>133494162</v>
      </c>
      <c r="K121" s="7" t="n">
        <v>50917383</v>
      </c>
      <c r="L121" s="0" t="n">
        <v>31.47</v>
      </c>
      <c r="N121" s="7" t="n">
        <v>40961068</v>
      </c>
      <c r="O121" s="18" t="n">
        <v>0.0578</v>
      </c>
      <c r="P121" s="7" t="n">
        <v>43328618</v>
      </c>
      <c r="Q121" s="17" t="n">
        <v>26.7772833263526</v>
      </c>
      <c r="R121" s="17" t="n">
        <v>4.69271667364741</v>
      </c>
      <c r="S121" s="17" t="n">
        <v>0.01</v>
      </c>
      <c r="T121" s="7" t="n">
        <v>409611</v>
      </c>
      <c r="U121" s="7" t="n">
        <v>0</v>
      </c>
      <c r="V121" s="7" t="n">
        <v>0</v>
      </c>
      <c r="W121" s="7" t="n">
        <v>0</v>
      </c>
      <c r="X121" s="7" t="n">
        <v>43738229</v>
      </c>
      <c r="Y121" s="17" t="n">
        <v>27.0304247905135</v>
      </c>
      <c r="AA121" s="0" t="n">
        <v>-7588765</v>
      </c>
      <c r="AB121" s="0" t="n">
        <v>-7179154</v>
      </c>
      <c r="AC121" s="0" t="n">
        <v>0</v>
      </c>
      <c r="AD121" s="0" t="n">
        <v>-4.43957520948645</v>
      </c>
    </row>
    <row r="122" customFormat="false" ht="14.5" hidden="false" customHeight="false" outlineLevel="0" collapsed="false">
      <c r="A122" s="0" t="n">
        <v>94</v>
      </c>
      <c r="B122" s="0" t="s">
        <v>112</v>
      </c>
      <c r="C122" s="7" t="n">
        <v>2882044000</v>
      </c>
      <c r="D122" s="7" t="n">
        <v>10393097.9371582</v>
      </c>
      <c r="E122" s="7" t="n">
        <v>662456000</v>
      </c>
      <c r="F122" s="7" t="n">
        <v>8754071.64300397</v>
      </c>
      <c r="G122" s="7" t="n">
        <v>19147170</v>
      </c>
      <c r="H122" s="7" t="n">
        <v>28223295.9587494</v>
      </c>
      <c r="I122" s="17" t="n">
        <v>0.678417220582072</v>
      </c>
      <c r="J122" s="7" t="n">
        <v>23284219</v>
      </c>
      <c r="K122" s="7" t="n">
        <v>19147170</v>
      </c>
      <c r="L122" s="0" t="n">
        <v>67.84</v>
      </c>
      <c r="N122" s="7" t="n">
        <v>16724054</v>
      </c>
      <c r="O122" s="18" t="n">
        <v>0.0448</v>
      </c>
      <c r="P122" s="7" t="n">
        <v>17473292</v>
      </c>
      <c r="Q122" s="17" t="n">
        <v>61.9108839220572</v>
      </c>
      <c r="R122" s="17" t="n">
        <v>5.9291160779428</v>
      </c>
      <c r="S122" s="17" t="n">
        <v>0.01</v>
      </c>
      <c r="T122" s="7" t="n">
        <v>167241</v>
      </c>
      <c r="U122" s="7" t="n">
        <v>0</v>
      </c>
      <c r="V122" s="7" t="n">
        <v>0</v>
      </c>
      <c r="W122" s="7" t="n">
        <v>0</v>
      </c>
      <c r="X122" s="7" t="n">
        <v>17640533</v>
      </c>
      <c r="Y122" s="17" t="n">
        <v>62.5034475979809</v>
      </c>
      <c r="AA122" s="0" t="n">
        <v>-1673878</v>
      </c>
      <c r="AB122" s="0" t="n">
        <v>-1506637</v>
      </c>
      <c r="AC122" s="0" t="n">
        <v>0</v>
      </c>
      <c r="AD122" s="0" t="n">
        <v>-5.33655240201907</v>
      </c>
    </row>
    <row r="123" customFormat="false" ht="14.5" hidden="false" customHeight="false" outlineLevel="0" collapsed="false">
      <c r="A123" s="0" t="n">
        <v>95</v>
      </c>
      <c r="B123" s="0" t="s">
        <v>113</v>
      </c>
      <c r="C123" s="7" t="n">
        <v>7843860400</v>
      </c>
      <c r="D123" s="7" t="n">
        <v>28286177.9149092</v>
      </c>
      <c r="E123" s="7" t="n">
        <v>2026895000</v>
      </c>
      <c r="F123" s="7" t="n">
        <v>26784547.2647942</v>
      </c>
      <c r="G123" s="7" t="n">
        <v>55070725</v>
      </c>
      <c r="H123" s="7" t="n">
        <v>267702805.830383</v>
      </c>
      <c r="I123" s="17" t="n">
        <v>0.205715905102963</v>
      </c>
      <c r="J123" s="7" t="n">
        <v>220854815</v>
      </c>
      <c r="K123" s="7" t="n">
        <v>55070725</v>
      </c>
      <c r="L123" s="0" t="n">
        <v>20.57</v>
      </c>
      <c r="N123" s="7" t="n">
        <v>42537361</v>
      </c>
      <c r="O123" s="18" t="n">
        <v>0.0444</v>
      </c>
      <c r="P123" s="7" t="n">
        <v>44426020</v>
      </c>
      <c r="Q123" s="17" t="n">
        <v>16.5952761915198</v>
      </c>
      <c r="R123" s="17" t="n">
        <v>3.97472380848019</v>
      </c>
      <c r="S123" s="17" t="n">
        <v>0.01</v>
      </c>
      <c r="T123" s="7" t="n">
        <v>425374</v>
      </c>
      <c r="U123" s="7" t="n">
        <v>0</v>
      </c>
      <c r="V123" s="7" t="n">
        <v>0</v>
      </c>
      <c r="W123" s="7" t="n">
        <v>0</v>
      </c>
      <c r="X123" s="7" t="n">
        <v>44851394</v>
      </c>
      <c r="Y123" s="17" t="n">
        <v>16.7541740404536</v>
      </c>
      <c r="AA123" s="0" t="n">
        <v>-10644705</v>
      </c>
      <c r="AB123" s="0" t="n">
        <v>-10219331</v>
      </c>
      <c r="AC123" s="0" t="n">
        <v>0</v>
      </c>
      <c r="AD123" s="0" t="n">
        <v>-3.81582595954636</v>
      </c>
    </row>
    <row r="124" customFormat="false" ht="14.5" hidden="false" customHeight="false" outlineLevel="0" collapsed="false">
      <c r="A124" s="0" t="n">
        <v>96</v>
      </c>
      <c r="B124" s="0" t="s">
        <v>114</v>
      </c>
      <c r="C124" s="7" t="n">
        <v>15449979300</v>
      </c>
      <c r="D124" s="7" t="n">
        <v>55715023.0849933</v>
      </c>
      <c r="E124" s="7" t="n">
        <v>2053402000</v>
      </c>
      <c r="F124" s="7" t="n">
        <v>27134825.8901537</v>
      </c>
      <c r="G124" s="7" t="n">
        <v>82849849</v>
      </c>
      <c r="H124" s="7" t="n">
        <v>47533272.5733394</v>
      </c>
      <c r="I124" s="17" t="n">
        <v>1.74298642855214</v>
      </c>
      <c r="J124" s="7" t="n">
        <v>39214950</v>
      </c>
      <c r="K124" s="7" t="n">
        <v>39214950</v>
      </c>
      <c r="L124" s="0" t="n">
        <v>82.5</v>
      </c>
      <c r="N124" s="7" t="n">
        <v>36602682</v>
      </c>
      <c r="O124" s="18" t="n">
        <v>0.0541</v>
      </c>
      <c r="P124" s="7" t="n">
        <v>38582887</v>
      </c>
      <c r="Q124" s="17" t="n">
        <v>81.1702727609807</v>
      </c>
      <c r="R124" s="17" t="n">
        <v>1.32972723901932</v>
      </c>
      <c r="S124" s="17" t="n">
        <v>0</v>
      </c>
      <c r="T124" s="7" t="n">
        <v>0</v>
      </c>
      <c r="U124" s="7" t="n">
        <v>0</v>
      </c>
      <c r="V124" s="7" t="n">
        <v>0</v>
      </c>
      <c r="W124" s="7" t="n">
        <v>0</v>
      </c>
      <c r="X124" s="7" t="n">
        <v>38582887</v>
      </c>
      <c r="Y124" s="17" t="n">
        <v>81.1702727609807</v>
      </c>
      <c r="AA124" s="0" t="n">
        <v>-632063</v>
      </c>
      <c r="AB124" s="0" t="n">
        <v>-632063</v>
      </c>
      <c r="AC124" s="0" t="n">
        <v>0</v>
      </c>
      <c r="AD124" s="0" t="n">
        <v>-1.32972723901932</v>
      </c>
    </row>
    <row r="125" customFormat="false" ht="14.5" hidden="false" customHeight="false" outlineLevel="0" collapsed="false">
      <c r="A125" s="0" t="n">
        <v>97</v>
      </c>
      <c r="B125" s="0" t="s">
        <v>115</v>
      </c>
      <c r="C125" s="7" t="n">
        <v>3678508500</v>
      </c>
      <c r="D125" s="7" t="n">
        <v>13265272.529902</v>
      </c>
      <c r="E125" s="7" t="n">
        <v>1057088000</v>
      </c>
      <c r="F125" s="7" t="n">
        <v>13968964.1047251</v>
      </c>
      <c r="G125" s="7" t="n">
        <v>27234237</v>
      </c>
      <c r="H125" s="7" t="n">
        <v>108892707.931429</v>
      </c>
      <c r="I125" s="17" t="n">
        <v>0.250101568023725</v>
      </c>
      <c r="J125" s="7" t="n">
        <v>89836484</v>
      </c>
      <c r="K125" s="7" t="n">
        <v>27234237</v>
      </c>
      <c r="L125" s="0" t="n">
        <v>25.01</v>
      </c>
      <c r="N125" s="7" t="n">
        <v>23611394</v>
      </c>
      <c r="O125" s="18" t="n">
        <v>0.0449</v>
      </c>
      <c r="P125" s="7" t="n">
        <v>24671546</v>
      </c>
      <c r="Q125" s="17" t="n">
        <v>22.6567476084219</v>
      </c>
      <c r="R125" s="17" t="n">
        <v>2.35325239157809</v>
      </c>
      <c r="S125" s="17" t="n">
        <v>0</v>
      </c>
      <c r="T125" s="7" t="n">
        <v>0</v>
      </c>
      <c r="U125" s="7" t="n">
        <v>0</v>
      </c>
      <c r="V125" s="7" t="n">
        <v>0</v>
      </c>
      <c r="W125" s="7" t="n">
        <v>0</v>
      </c>
      <c r="X125" s="7" t="n">
        <v>24671546</v>
      </c>
      <c r="Y125" s="17" t="n">
        <v>22.6567476084219</v>
      </c>
      <c r="AA125" s="0" t="n">
        <v>-2562691</v>
      </c>
      <c r="AB125" s="0" t="n">
        <v>-2562691</v>
      </c>
      <c r="AC125" s="0" t="n">
        <v>0</v>
      </c>
      <c r="AD125" s="0" t="n">
        <v>-2.35325239157809</v>
      </c>
    </row>
    <row r="126" customFormat="false" ht="14.5" hidden="false" customHeight="false" outlineLevel="0" collapsed="false">
      <c r="A126" s="0" t="n">
        <v>98</v>
      </c>
      <c r="B126" s="0" t="s">
        <v>116</v>
      </c>
      <c r="C126" s="7" t="n">
        <v>185906300</v>
      </c>
      <c r="D126" s="7" t="n">
        <v>670406.969163103</v>
      </c>
      <c r="E126" s="7" t="n">
        <v>16498000</v>
      </c>
      <c r="F126" s="7" t="n">
        <v>218013.987293163</v>
      </c>
      <c r="G126" s="7" t="n">
        <v>888421</v>
      </c>
      <c r="H126" s="7" t="n">
        <v>1566636.00409515</v>
      </c>
      <c r="I126" s="17" t="n">
        <v>0.567088333012702</v>
      </c>
      <c r="J126" s="7" t="n">
        <v>1292475</v>
      </c>
      <c r="K126" s="7" t="n">
        <v>888421</v>
      </c>
      <c r="L126" s="0" t="n">
        <v>56.71</v>
      </c>
      <c r="N126" s="7" t="n">
        <v>748953</v>
      </c>
      <c r="O126" s="18" t="n">
        <v>0.0438</v>
      </c>
      <c r="P126" s="7" t="n">
        <v>781757</v>
      </c>
      <c r="Q126" s="17" t="n">
        <v>49.9003596212844</v>
      </c>
      <c r="R126" s="17" t="n">
        <v>6.80964037871561</v>
      </c>
      <c r="S126" s="17" t="n">
        <v>0.01</v>
      </c>
      <c r="T126" s="7" t="n">
        <v>7490</v>
      </c>
      <c r="U126" s="7" t="n">
        <v>0</v>
      </c>
      <c r="V126" s="7" t="n">
        <v>0</v>
      </c>
      <c r="W126" s="7" t="n">
        <v>0</v>
      </c>
      <c r="X126" s="7" t="n">
        <v>789247</v>
      </c>
      <c r="Y126" s="17" t="n">
        <v>50.3784540848625</v>
      </c>
      <c r="AA126" s="0" t="n">
        <v>-106664</v>
      </c>
      <c r="AB126" s="0" t="n">
        <v>-99174</v>
      </c>
      <c r="AC126" s="0" t="n">
        <v>0</v>
      </c>
      <c r="AD126" s="0" t="n">
        <v>-6.33154591513752</v>
      </c>
    </row>
    <row r="127" customFormat="false" ht="14.5" hidden="false" customHeight="false" outlineLevel="0" collapsed="false">
      <c r="A127" s="0" t="n">
        <v>99</v>
      </c>
      <c r="B127" s="0" t="s">
        <v>117</v>
      </c>
      <c r="C127" s="7" t="n">
        <v>3825226800</v>
      </c>
      <c r="D127" s="7" t="n">
        <v>13794361.4893604</v>
      </c>
      <c r="E127" s="7" t="n">
        <v>1381591000</v>
      </c>
      <c r="F127" s="7" t="n">
        <v>18257131.9383167</v>
      </c>
      <c r="G127" s="7" t="n">
        <v>32051493</v>
      </c>
      <c r="H127" s="7" t="n">
        <v>36787810.6931327</v>
      </c>
      <c r="I127" s="17" t="n">
        <v>0.871253069864882</v>
      </c>
      <c r="J127" s="7" t="n">
        <v>30349944</v>
      </c>
      <c r="K127" s="7" t="n">
        <v>30349944</v>
      </c>
      <c r="L127" s="0" t="n">
        <v>82.5</v>
      </c>
      <c r="N127" s="7" t="n">
        <v>28240512</v>
      </c>
      <c r="O127" s="18" t="n">
        <v>0.0358</v>
      </c>
      <c r="P127" s="7" t="n">
        <v>29251522</v>
      </c>
      <c r="Q127" s="17" t="n">
        <v>79.5141690925915</v>
      </c>
      <c r="R127" s="17" t="n">
        <v>2.9858309074085</v>
      </c>
      <c r="S127" s="17" t="n">
        <v>0.01</v>
      </c>
      <c r="T127" s="7" t="n">
        <v>282405</v>
      </c>
      <c r="U127" s="7" t="n">
        <v>0</v>
      </c>
      <c r="V127" s="7" t="n">
        <v>0</v>
      </c>
      <c r="W127" s="7" t="n">
        <v>0</v>
      </c>
      <c r="X127" s="7" t="n">
        <v>29533927</v>
      </c>
      <c r="Y127" s="17" t="n">
        <v>80.281828256535</v>
      </c>
      <c r="AA127" s="0" t="n">
        <v>-1098422</v>
      </c>
      <c r="AB127" s="0" t="n">
        <v>-816017</v>
      </c>
      <c r="AC127" s="0" t="n">
        <v>0</v>
      </c>
      <c r="AD127" s="0" t="n">
        <v>-2.21817174346505</v>
      </c>
    </row>
    <row r="128" customFormat="false" ht="14.5" hidden="false" customHeight="false" outlineLevel="0" collapsed="false">
      <c r="A128" s="0" t="n">
        <v>100</v>
      </c>
      <c r="B128" s="0" t="s">
        <v>118</v>
      </c>
      <c r="C128" s="7" t="n">
        <v>12640216800</v>
      </c>
      <c r="D128" s="7" t="n">
        <v>45582583.4544205</v>
      </c>
      <c r="E128" s="7" t="n">
        <v>3380098000</v>
      </c>
      <c r="F128" s="7" t="n">
        <v>44666543.9702779</v>
      </c>
      <c r="G128" s="7" t="n">
        <v>90249127</v>
      </c>
      <c r="H128" s="7" t="n">
        <v>179028186.64009</v>
      </c>
      <c r="I128" s="17" t="n">
        <v>0.50410568689629</v>
      </c>
      <c r="J128" s="7" t="n">
        <v>147698254</v>
      </c>
      <c r="K128" s="7" t="n">
        <v>90249127</v>
      </c>
      <c r="L128" s="0" t="n">
        <v>50.41</v>
      </c>
      <c r="N128" s="7" t="n">
        <v>81178259</v>
      </c>
      <c r="O128" s="18" t="n">
        <v>0.0388</v>
      </c>
      <c r="P128" s="7" t="n">
        <v>84327975</v>
      </c>
      <c r="Q128" s="17" t="n">
        <v>47.1031833492951</v>
      </c>
      <c r="R128" s="17" t="n">
        <v>3.30681665070488</v>
      </c>
      <c r="S128" s="17" t="n">
        <v>0.01</v>
      </c>
      <c r="T128" s="7" t="n">
        <v>811783</v>
      </c>
      <c r="U128" s="7" t="n">
        <v>0</v>
      </c>
      <c r="V128" s="7" t="n">
        <v>0</v>
      </c>
      <c r="W128" s="7" t="n">
        <v>0</v>
      </c>
      <c r="X128" s="7" t="n">
        <v>85139758</v>
      </c>
      <c r="Y128" s="17" t="n">
        <v>47.5566220034172</v>
      </c>
      <c r="AA128" s="0" t="n">
        <v>-5921152</v>
      </c>
      <c r="AB128" s="0" t="n">
        <v>-5109369</v>
      </c>
      <c r="AC128" s="0" t="n">
        <v>0</v>
      </c>
      <c r="AD128" s="0" t="n">
        <v>-2.8533779965828</v>
      </c>
    </row>
    <row r="129" customFormat="false" ht="14.5" hidden="false" customHeight="false" outlineLevel="0" collapsed="false">
      <c r="A129" s="0" t="n">
        <v>101</v>
      </c>
      <c r="B129" s="0" t="s">
        <v>119</v>
      </c>
      <c r="C129" s="7" t="n">
        <v>6739455100</v>
      </c>
      <c r="D129" s="7" t="n">
        <v>24303521.0070978</v>
      </c>
      <c r="E129" s="7" t="n">
        <v>2160179000</v>
      </c>
      <c r="F129" s="7" t="n">
        <v>28545838.1050404</v>
      </c>
      <c r="G129" s="7" t="n">
        <v>52849359</v>
      </c>
      <c r="H129" s="7" t="n">
        <v>70532572.6678127</v>
      </c>
      <c r="I129" s="17" t="n">
        <v>0.749290108116496</v>
      </c>
      <c r="J129" s="7" t="n">
        <v>58189372</v>
      </c>
      <c r="K129" s="7" t="n">
        <v>52849359</v>
      </c>
      <c r="L129" s="0" t="n">
        <v>74.93</v>
      </c>
      <c r="N129" s="7" t="n">
        <v>49918273</v>
      </c>
      <c r="O129" s="18" t="n">
        <v>0.049</v>
      </c>
      <c r="P129" s="7" t="n">
        <v>52364268</v>
      </c>
      <c r="Q129" s="17" t="n">
        <v>74.2412562301109</v>
      </c>
      <c r="R129" s="17" t="n">
        <v>0.688743769889115</v>
      </c>
      <c r="S129" s="17" t="n">
        <v>0</v>
      </c>
      <c r="T129" s="7" t="n">
        <v>0</v>
      </c>
      <c r="U129" s="7" t="n">
        <v>0</v>
      </c>
      <c r="V129" s="7" t="n">
        <v>0</v>
      </c>
      <c r="W129" s="7" t="n">
        <v>0</v>
      </c>
      <c r="X129" s="7" t="n">
        <v>52364268</v>
      </c>
      <c r="Y129" s="17" t="n">
        <v>74.2412562301109</v>
      </c>
      <c r="AA129" s="0" t="n">
        <v>-485091</v>
      </c>
      <c r="AB129" s="0" t="n">
        <v>-485091</v>
      </c>
      <c r="AC129" s="0" t="n">
        <v>0</v>
      </c>
      <c r="AD129" s="0" t="n">
        <v>-0.688743769889115</v>
      </c>
    </row>
    <row r="130" customFormat="false" ht="14.5" hidden="false" customHeight="false" outlineLevel="0" collapsed="false">
      <c r="A130" s="0" t="n">
        <v>102</v>
      </c>
      <c r="B130" s="0" t="s">
        <v>120</v>
      </c>
      <c r="C130" s="7" t="n">
        <v>1813071700</v>
      </c>
      <c r="D130" s="7" t="n">
        <v>6538217.92630156</v>
      </c>
      <c r="E130" s="7" t="n">
        <v>424218000</v>
      </c>
      <c r="F130" s="7" t="n">
        <v>5605858.75024433</v>
      </c>
      <c r="G130" s="7" t="n">
        <v>12144077</v>
      </c>
      <c r="H130" s="7" t="n">
        <v>16716218.1655646</v>
      </c>
      <c r="I130" s="17" t="n">
        <v>0.726484715604918</v>
      </c>
      <c r="J130" s="7" t="n">
        <v>13790880</v>
      </c>
      <c r="K130" s="7" t="n">
        <v>12144077</v>
      </c>
      <c r="L130" s="0" t="n">
        <v>72.65</v>
      </c>
      <c r="N130" s="7" t="n">
        <v>11618817</v>
      </c>
      <c r="O130" s="18" t="n">
        <v>0.0387</v>
      </c>
      <c r="P130" s="7" t="n">
        <v>12068465</v>
      </c>
      <c r="Q130" s="17" t="n">
        <v>72.196144369909</v>
      </c>
      <c r="R130" s="17" t="n">
        <v>0.453855630091041</v>
      </c>
      <c r="S130" s="17" t="n">
        <v>0</v>
      </c>
      <c r="T130" s="7" t="n">
        <v>0</v>
      </c>
      <c r="U130" s="7" t="n">
        <v>0</v>
      </c>
      <c r="V130" s="7" t="n">
        <v>0</v>
      </c>
      <c r="W130" s="7" t="n">
        <v>0</v>
      </c>
      <c r="X130" s="7" t="n">
        <v>12068465</v>
      </c>
      <c r="Y130" s="17" t="n">
        <v>72.196144369909</v>
      </c>
      <c r="AA130" s="0" t="n">
        <v>-75612</v>
      </c>
      <c r="AB130" s="0" t="n">
        <v>-75612</v>
      </c>
      <c r="AC130" s="0" t="n">
        <v>0</v>
      </c>
      <c r="AD130" s="0" t="n">
        <v>-0.453855630091041</v>
      </c>
    </row>
    <row r="131" customFormat="false" ht="14.5" hidden="false" customHeight="false" outlineLevel="0" collapsed="false">
      <c r="A131" s="0" t="n">
        <v>103</v>
      </c>
      <c r="B131" s="0" t="s">
        <v>121</v>
      </c>
      <c r="C131" s="7" t="n">
        <v>1722018500</v>
      </c>
      <c r="D131" s="7" t="n">
        <v>6209865.95627902</v>
      </c>
      <c r="E131" s="7" t="n">
        <v>538929000</v>
      </c>
      <c r="F131" s="7" t="n">
        <v>7121715.36900939</v>
      </c>
      <c r="G131" s="7" t="n">
        <v>13331581</v>
      </c>
      <c r="H131" s="7" t="n">
        <v>44949886.0389736</v>
      </c>
      <c r="I131" s="17" t="n">
        <v>0.296587648485714</v>
      </c>
      <c r="J131" s="7" t="n">
        <v>37083656</v>
      </c>
      <c r="K131" s="7" t="n">
        <v>13331581</v>
      </c>
      <c r="L131" s="0" t="n">
        <v>29.66</v>
      </c>
      <c r="N131" s="7" t="n">
        <v>12277046</v>
      </c>
      <c r="O131" s="18" t="n">
        <v>0.0385</v>
      </c>
      <c r="P131" s="7" t="n">
        <v>12749712</v>
      </c>
      <c r="Q131" s="17" t="n">
        <v>28.3642810327604</v>
      </c>
      <c r="R131" s="17" t="n">
        <v>1.29571896723958</v>
      </c>
      <c r="S131" s="17" t="n">
        <v>0</v>
      </c>
      <c r="T131" s="7" t="n">
        <v>0</v>
      </c>
      <c r="U131" s="7" t="n">
        <v>0</v>
      </c>
      <c r="V131" s="7" t="n">
        <v>0</v>
      </c>
      <c r="W131" s="7" t="n">
        <v>0</v>
      </c>
      <c r="X131" s="7" t="n">
        <v>12749712</v>
      </c>
      <c r="Y131" s="17" t="n">
        <v>28.3642810327604</v>
      </c>
      <c r="AA131" s="0" t="n">
        <v>-581869</v>
      </c>
      <c r="AB131" s="0" t="n">
        <v>-581869</v>
      </c>
      <c r="AC131" s="0" t="n">
        <v>0</v>
      </c>
      <c r="AD131" s="0" t="n">
        <v>-1.29571896723958</v>
      </c>
    </row>
    <row r="132" customFormat="false" ht="14.5" hidden="false" customHeight="false" outlineLevel="0" collapsed="false">
      <c r="A132" s="0" t="n">
        <v>104</v>
      </c>
      <c r="B132" s="0" t="s">
        <v>122</v>
      </c>
      <c r="C132" s="7" t="n">
        <v>860784100</v>
      </c>
      <c r="D132" s="7" t="n">
        <v>3104121.0522978</v>
      </c>
      <c r="E132" s="7" t="n">
        <v>28945000</v>
      </c>
      <c r="F132" s="7" t="n">
        <v>382495.748708971</v>
      </c>
      <c r="G132" s="7" t="n">
        <v>3486617</v>
      </c>
      <c r="H132" s="7" t="n">
        <v>843545.481651007</v>
      </c>
      <c r="I132" s="17" t="n">
        <v>4.13328869141224</v>
      </c>
      <c r="J132" s="7" t="n">
        <v>695925</v>
      </c>
      <c r="K132" s="7" t="n">
        <v>695925</v>
      </c>
      <c r="L132" s="0" t="n">
        <v>82.5</v>
      </c>
      <c r="N132" s="7" t="n">
        <v>730251</v>
      </c>
      <c r="O132" s="18" t="n">
        <v>0.0413</v>
      </c>
      <c r="P132" s="7" t="n">
        <v>760410</v>
      </c>
      <c r="Q132" s="17" t="n">
        <v>90.1445169870044</v>
      </c>
      <c r="R132" s="17" t="n">
        <v>0</v>
      </c>
      <c r="S132" s="17" t="n">
        <v>0</v>
      </c>
      <c r="T132" s="7" t="n">
        <v>0</v>
      </c>
      <c r="U132" s="7" t="n">
        <v>64485</v>
      </c>
      <c r="V132" s="7" t="n">
        <v>64485</v>
      </c>
      <c r="W132" s="7" t="n">
        <v>0</v>
      </c>
      <c r="X132" s="7" t="n">
        <v>695925</v>
      </c>
      <c r="Y132" s="17" t="n">
        <v>82.4999973490367</v>
      </c>
      <c r="AA132" s="0" t="n">
        <v>0</v>
      </c>
      <c r="AB132" s="0" t="n">
        <v>0</v>
      </c>
      <c r="AC132" s="0" t="n">
        <v>0</v>
      </c>
      <c r="AD132" s="0" t="n">
        <v>-2.6509632817806E-006</v>
      </c>
    </row>
    <row r="133" customFormat="false" ht="14.5" hidden="false" customHeight="false" outlineLevel="0" collapsed="false">
      <c r="A133" s="0" t="n">
        <v>105</v>
      </c>
      <c r="B133" s="0" t="s">
        <v>123</v>
      </c>
      <c r="C133" s="7" t="n">
        <v>1648088700</v>
      </c>
      <c r="D133" s="7" t="n">
        <v>5943263.62408891</v>
      </c>
      <c r="E133" s="7" t="n">
        <v>522538000</v>
      </c>
      <c r="F133" s="7" t="n">
        <v>6905115.34078038</v>
      </c>
      <c r="G133" s="7" t="n">
        <v>12848379</v>
      </c>
      <c r="H133" s="7" t="n">
        <v>16399936.2460322</v>
      </c>
      <c r="I133" s="17" t="n">
        <v>0.783440789479198</v>
      </c>
      <c r="J133" s="7" t="n">
        <v>13529947</v>
      </c>
      <c r="K133" s="7" t="n">
        <v>12848379</v>
      </c>
      <c r="L133" s="0" t="n">
        <v>78.34</v>
      </c>
      <c r="N133" s="7" t="n">
        <v>12244676</v>
      </c>
      <c r="O133" s="18" t="n">
        <v>0.0494</v>
      </c>
      <c r="P133" s="7" t="n">
        <v>12849563</v>
      </c>
      <c r="Q133" s="17" t="n">
        <v>78.3512984881804</v>
      </c>
      <c r="R133" s="17" t="n">
        <v>0</v>
      </c>
      <c r="S133" s="17" t="n">
        <v>0</v>
      </c>
      <c r="T133" s="7" t="n">
        <v>0</v>
      </c>
      <c r="U133" s="7" t="n">
        <v>1184</v>
      </c>
      <c r="V133" s="7" t="n">
        <v>1184</v>
      </c>
      <c r="W133" s="7" t="n">
        <v>0</v>
      </c>
      <c r="X133" s="7" t="n">
        <v>12848379</v>
      </c>
      <c r="Y133" s="17" t="n">
        <v>78.3440789479198</v>
      </c>
      <c r="AA133" s="0" t="n">
        <v>0</v>
      </c>
      <c r="AB133" s="0" t="n">
        <v>0</v>
      </c>
      <c r="AC133" s="0" t="n">
        <v>0</v>
      </c>
      <c r="AD133" s="0" t="n">
        <v>0.0040789479197656</v>
      </c>
    </row>
    <row r="134" customFormat="false" ht="14.5" hidden="false" customHeight="false" outlineLevel="0" collapsed="false">
      <c r="A134" s="0" t="n">
        <v>106</v>
      </c>
      <c r="B134" s="0" t="s">
        <v>124</v>
      </c>
      <c r="C134" s="7" t="n">
        <v>183855300</v>
      </c>
      <c r="D134" s="7" t="n">
        <v>663010.744862187</v>
      </c>
      <c r="E134" s="7" t="n">
        <v>43933000</v>
      </c>
      <c r="F134" s="7" t="n">
        <v>580555.734255699</v>
      </c>
      <c r="G134" s="7" t="n">
        <v>1243566</v>
      </c>
      <c r="H134" s="7" t="n">
        <v>1901189.42344809</v>
      </c>
      <c r="I134" s="17" t="n">
        <v>0.654098947039485</v>
      </c>
      <c r="J134" s="7" t="n">
        <v>1568481</v>
      </c>
      <c r="K134" s="7" t="n">
        <v>1243566</v>
      </c>
      <c r="L134" s="0" t="n">
        <v>65.41</v>
      </c>
      <c r="N134" s="7" t="n">
        <v>1215815</v>
      </c>
      <c r="O134" s="18" t="n">
        <v>0.0345</v>
      </c>
      <c r="P134" s="7" t="n">
        <v>1257761</v>
      </c>
      <c r="Q134" s="17" t="n">
        <v>66.1565325625925</v>
      </c>
      <c r="R134" s="17" t="n">
        <v>0</v>
      </c>
      <c r="S134" s="17" t="n">
        <v>0</v>
      </c>
      <c r="T134" s="7" t="n">
        <v>0</v>
      </c>
      <c r="U134" s="7" t="n">
        <v>14195</v>
      </c>
      <c r="V134" s="7" t="n">
        <v>14195</v>
      </c>
      <c r="W134" s="7" t="n">
        <v>0</v>
      </c>
      <c r="X134" s="7" t="n">
        <v>1243566</v>
      </c>
      <c r="Y134" s="17" t="n">
        <v>65.4098947039485</v>
      </c>
      <c r="AA134" s="0" t="n">
        <v>0</v>
      </c>
      <c r="AB134" s="0" t="n">
        <v>0</v>
      </c>
      <c r="AC134" s="0" t="n">
        <v>0</v>
      </c>
      <c r="AD134" s="0" t="n">
        <v>-0.000105296051515325</v>
      </c>
    </row>
    <row r="135" customFormat="false" ht="14.5" hidden="false" customHeight="false" outlineLevel="0" collapsed="false">
      <c r="A135" s="0" t="n">
        <v>107</v>
      </c>
      <c r="B135" s="0" t="s">
        <v>125</v>
      </c>
      <c r="C135" s="7" t="n">
        <v>8654554400</v>
      </c>
      <c r="D135" s="7" t="n">
        <v>31209666.2929723</v>
      </c>
      <c r="E135" s="7" t="n">
        <v>1755446000</v>
      </c>
      <c r="F135" s="7" t="n">
        <v>23197465.2647493</v>
      </c>
      <c r="G135" s="7" t="n">
        <v>54407132</v>
      </c>
      <c r="H135" s="7" t="n">
        <v>51373399.5166181</v>
      </c>
      <c r="I135" s="17" t="n">
        <v>1.0590525935976</v>
      </c>
      <c r="J135" s="7" t="n">
        <v>42383055</v>
      </c>
      <c r="K135" s="7" t="n">
        <v>42383055</v>
      </c>
      <c r="L135" s="0" t="n">
        <v>82.5</v>
      </c>
      <c r="N135" s="7" t="n">
        <v>37316013</v>
      </c>
      <c r="O135" s="18" t="n">
        <v>0.0402</v>
      </c>
      <c r="P135" s="7" t="n">
        <v>38816117</v>
      </c>
      <c r="Q135" s="17" t="n">
        <v>75.5568394640575</v>
      </c>
      <c r="R135" s="17" t="n">
        <v>6.94316053594253</v>
      </c>
      <c r="S135" s="17" t="n">
        <v>0.01</v>
      </c>
      <c r="T135" s="7" t="n">
        <v>373160</v>
      </c>
      <c r="U135" s="7" t="n">
        <v>0</v>
      </c>
      <c r="V135" s="7" t="n">
        <v>0</v>
      </c>
      <c r="W135" s="7" t="n">
        <v>0</v>
      </c>
      <c r="X135" s="7" t="n">
        <v>39189277</v>
      </c>
      <c r="Y135" s="17" t="n">
        <v>76.283207591359</v>
      </c>
      <c r="AA135" s="0" t="n">
        <v>-3566938</v>
      </c>
      <c r="AB135" s="0" t="n">
        <v>-3193778</v>
      </c>
      <c r="AC135" s="0" t="n">
        <v>0</v>
      </c>
      <c r="AD135" s="0" t="n">
        <v>-6.21679240864097</v>
      </c>
    </row>
    <row r="136" customFormat="false" ht="14.5" hidden="false" customHeight="false" outlineLevel="0" collapsed="false">
      <c r="A136" s="0" t="n">
        <v>108</v>
      </c>
      <c r="B136" s="0" t="s">
        <v>126</v>
      </c>
      <c r="C136" s="7" t="n">
        <v>175826700</v>
      </c>
      <c r="D136" s="7" t="n">
        <v>634058.367279378</v>
      </c>
      <c r="E136" s="7" t="n">
        <v>17600000</v>
      </c>
      <c r="F136" s="7" t="n">
        <v>232576.444196852</v>
      </c>
      <c r="G136" s="7" t="n">
        <v>866635</v>
      </c>
      <c r="H136" s="7" t="n">
        <v>1350599.76179517</v>
      </c>
      <c r="I136" s="17" t="n">
        <v>0.641666779837203</v>
      </c>
      <c r="J136" s="7" t="n">
        <v>1114245</v>
      </c>
      <c r="K136" s="7" t="n">
        <v>866635</v>
      </c>
      <c r="L136" s="0" t="n">
        <v>64.17</v>
      </c>
      <c r="N136" s="7" t="n">
        <v>850119</v>
      </c>
      <c r="O136" s="18" t="n">
        <v>0.0365</v>
      </c>
      <c r="P136" s="7" t="n">
        <v>881148</v>
      </c>
      <c r="Q136" s="17" t="n">
        <v>65.241237628297</v>
      </c>
      <c r="R136" s="17" t="n">
        <v>0</v>
      </c>
      <c r="S136" s="17" t="n">
        <v>0</v>
      </c>
      <c r="T136" s="7" t="n">
        <v>0</v>
      </c>
      <c r="U136" s="7" t="n">
        <v>14513</v>
      </c>
      <c r="V136" s="7" t="n">
        <v>14513</v>
      </c>
      <c r="W136" s="7" t="n">
        <v>0</v>
      </c>
      <c r="X136" s="7" t="n">
        <v>866635</v>
      </c>
      <c r="Y136" s="17" t="n">
        <v>64.1666779837203</v>
      </c>
      <c r="AA136" s="0" t="n">
        <v>0</v>
      </c>
      <c r="AB136" s="0" t="n">
        <v>0</v>
      </c>
      <c r="AC136" s="0" t="n">
        <v>0</v>
      </c>
      <c r="AD136" s="0" t="n">
        <v>-0.00332201627973916</v>
      </c>
    </row>
    <row r="137" customFormat="false" ht="14.5" hidden="false" customHeight="false" outlineLevel="0" collapsed="false">
      <c r="A137" s="0" t="n">
        <v>109</v>
      </c>
      <c r="B137" s="0" t="s">
        <v>127</v>
      </c>
      <c r="C137" s="7" t="n">
        <v>238470900</v>
      </c>
      <c r="D137" s="7" t="n">
        <v>859963.074422962</v>
      </c>
      <c r="E137" s="7" t="n">
        <v>900000</v>
      </c>
      <c r="F137" s="7" t="n">
        <v>11893.1136237027</v>
      </c>
      <c r="G137" s="7" t="n">
        <v>871856</v>
      </c>
      <c r="H137" s="7" t="n">
        <v>0</v>
      </c>
      <c r="I137" s="17" t="n">
        <v>0</v>
      </c>
      <c r="J137" s="7" t="n">
        <v>0</v>
      </c>
      <c r="K137" s="7" t="n">
        <v>0</v>
      </c>
      <c r="L137" s="0" t="n">
        <v>0</v>
      </c>
      <c r="N137" s="7" t="n">
        <v>0</v>
      </c>
      <c r="O137" s="18" t="n">
        <v>0.0453</v>
      </c>
      <c r="P137" s="7" t="n">
        <v>0</v>
      </c>
      <c r="Q137" s="17" t="n">
        <v>0</v>
      </c>
      <c r="R137" s="17" t="n">
        <v>0</v>
      </c>
      <c r="S137" s="17" t="n">
        <v>0</v>
      </c>
      <c r="T137" s="7" t="n">
        <v>0</v>
      </c>
      <c r="U137" s="7" t="n">
        <v>0</v>
      </c>
      <c r="V137" s="7" t="n">
        <v>0</v>
      </c>
      <c r="W137" s="7" t="n">
        <v>0</v>
      </c>
      <c r="X137" s="7" t="n">
        <v>0</v>
      </c>
      <c r="Y137" s="17" t="n">
        <v>0</v>
      </c>
      <c r="AA137" s="0" t="n">
        <v>0</v>
      </c>
      <c r="AB137" s="0" t="n">
        <v>0</v>
      </c>
      <c r="AC137" s="0" t="n">
        <v>0</v>
      </c>
      <c r="AD137" s="0" t="n">
        <v>0</v>
      </c>
    </row>
    <row r="138" customFormat="false" ht="14.5" hidden="false" customHeight="false" outlineLevel="0" collapsed="false">
      <c r="A138" s="0" t="n">
        <v>110</v>
      </c>
      <c r="B138" s="0" t="s">
        <v>128</v>
      </c>
      <c r="C138" s="7" t="n">
        <v>3144522000</v>
      </c>
      <c r="D138" s="7" t="n">
        <v>11339634.3399159</v>
      </c>
      <c r="E138" s="7" t="n">
        <v>1239803000</v>
      </c>
      <c r="F138" s="7" t="n">
        <v>16383464.3888972</v>
      </c>
      <c r="G138" s="7" t="n">
        <v>27723099</v>
      </c>
      <c r="H138" s="7" t="n">
        <v>39122318.0004147</v>
      </c>
      <c r="I138" s="17" t="n">
        <v>0.708626186201598</v>
      </c>
      <c r="J138" s="7" t="n">
        <v>32275912</v>
      </c>
      <c r="K138" s="7" t="n">
        <v>27723099</v>
      </c>
      <c r="L138" s="0" t="n">
        <v>70.86</v>
      </c>
      <c r="N138" s="7" t="n">
        <v>25650988</v>
      </c>
      <c r="O138" s="18" t="n">
        <v>0.0411</v>
      </c>
      <c r="P138" s="7" t="n">
        <v>26705244</v>
      </c>
      <c r="Q138" s="17" t="n">
        <v>68.2608939473293</v>
      </c>
      <c r="R138" s="17" t="n">
        <v>2.59910605267075</v>
      </c>
      <c r="S138" s="17" t="n">
        <v>0.01</v>
      </c>
      <c r="T138" s="7" t="n">
        <v>256510</v>
      </c>
      <c r="U138" s="7" t="n">
        <v>0</v>
      </c>
      <c r="V138" s="7" t="n">
        <v>0</v>
      </c>
      <c r="W138" s="7" t="n">
        <v>0</v>
      </c>
      <c r="X138" s="7" t="n">
        <v>26961754</v>
      </c>
      <c r="Y138" s="17" t="n">
        <v>68.9165555060265</v>
      </c>
      <c r="AA138" s="0" t="n">
        <v>-1017855</v>
      </c>
      <c r="AB138" s="0" t="n">
        <v>-761345</v>
      </c>
      <c r="AC138" s="0" t="n">
        <v>0</v>
      </c>
      <c r="AD138" s="0" t="n">
        <v>-1.94344449397353</v>
      </c>
    </row>
    <row r="139" customFormat="false" ht="14.5" hidden="false" customHeight="false" outlineLevel="0" collapsed="false">
      <c r="A139" s="0" t="n">
        <v>111</v>
      </c>
      <c r="B139" s="0" t="s">
        <v>129</v>
      </c>
      <c r="C139" s="7" t="n">
        <v>766960200</v>
      </c>
      <c r="D139" s="7" t="n">
        <v>2765777.50808191</v>
      </c>
      <c r="E139" s="7" t="n">
        <v>249386000</v>
      </c>
      <c r="F139" s="7" t="n">
        <v>3295528.92684524</v>
      </c>
      <c r="G139" s="7" t="n">
        <v>6061306</v>
      </c>
      <c r="H139" s="7" t="n">
        <v>10072212.1157293</v>
      </c>
      <c r="I139" s="17" t="n">
        <v>0.601784983314076</v>
      </c>
      <c r="J139" s="7" t="n">
        <v>8309575</v>
      </c>
      <c r="K139" s="7" t="n">
        <v>6061306</v>
      </c>
      <c r="L139" s="0" t="n">
        <v>60.18</v>
      </c>
      <c r="N139" s="7" t="n">
        <v>5880822</v>
      </c>
      <c r="O139" s="18" t="n">
        <v>0.0392</v>
      </c>
      <c r="P139" s="7" t="n">
        <v>6111350</v>
      </c>
      <c r="Q139" s="17" t="n">
        <v>60.6753504570876</v>
      </c>
      <c r="R139" s="17" t="n">
        <v>0</v>
      </c>
      <c r="S139" s="17" t="n">
        <v>0</v>
      </c>
      <c r="T139" s="7" t="n">
        <v>0</v>
      </c>
      <c r="U139" s="7" t="n">
        <v>50044</v>
      </c>
      <c r="V139" s="7" t="n">
        <v>50044</v>
      </c>
      <c r="W139" s="7" t="n">
        <v>0</v>
      </c>
      <c r="X139" s="7" t="n">
        <v>6061306</v>
      </c>
      <c r="Y139" s="17" t="n">
        <v>60.1784983314076</v>
      </c>
      <c r="AA139" s="0" t="n">
        <v>0</v>
      </c>
      <c r="AB139" s="0" t="n">
        <v>0</v>
      </c>
      <c r="AC139" s="0" t="n">
        <v>0</v>
      </c>
      <c r="AD139" s="0" t="n">
        <v>-0.00150166859243228</v>
      </c>
    </row>
    <row r="140" customFormat="false" ht="14.5" hidden="false" customHeight="false" outlineLevel="0" collapsed="false">
      <c r="A140" s="0" t="n">
        <v>112</v>
      </c>
      <c r="B140" s="0" t="s">
        <v>130</v>
      </c>
      <c r="C140" s="7" t="n">
        <v>236031700</v>
      </c>
      <c r="D140" s="7" t="n">
        <v>851166.940676109</v>
      </c>
      <c r="E140" s="7" t="n">
        <v>64167000</v>
      </c>
      <c r="F140" s="7" t="n">
        <v>847939.357657921</v>
      </c>
      <c r="G140" s="7" t="n">
        <v>1699106</v>
      </c>
      <c r="H140" s="7" t="n">
        <v>2355149.32718852</v>
      </c>
      <c r="I140" s="17" t="n">
        <v>0.72144300167511</v>
      </c>
      <c r="J140" s="7" t="n">
        <v>1942998</v>
      </c>
      <c r="K140" s="7" t="n">
        <v>1699106</v>
      </c>
      <c r="L140" s="0" t="n">
        <v>72.14</v>
      </c>
      <c r="N140" s="7" t="n">
        <v>1631275</v>
      </c>
      <c r="O140" s="18" t="n">
        <v>0.0623</v>
      </c>
      <c r="P140" s="7" t="n">
        <v>1732903</v>
      </c>
      <c r="Q140" s="17" t="n">
        <v>73.5793259473985</v>
      </c>
      <c r="R140" s="17" t="n">
        <v>0</v>
      </c>
      <c r="S140" s="17" t="n">
        <v>0</v>
      </c>
      <c r="T140" s="7" t="n">
        <v>0</v>
      </c>
      <c r="U140" s="7" t="n">
        <v>33797</v>
      </c>
      <c r="V140" s="7" t="n">
        <v>33797</v>
      </c>
      <c r="W140" s="7" t="n">
        <v>0</v>
      </c>
      <c r="X140" s="7" t="n">
        <v>1699106</v>
      </c>
      <c r="Y140" s="17" t="n">
        <v>72.144300167511</v>
      </c>
      <c r="AA140" s="0" t="n">
        <v>0</v>
      </c>
      <c r="AB140" s="0" t="n">
        <v>0</v>
      </c>
      <c r="AC140" s="0" t="n">
        <v>0</v>
      </c>
      <c r="AD140" s="0" t="n">
        <v>0.00430016751103324</v>
      </c>
    </row>
    <row r="141" customFormat="false" ht="14.5" hidden="false" customHeight="false" outlineLevel="0" collapsed="false">
      <c r="A141" s="0" t="n">
        <v>113</v>
      </c>
      <c r="B141" s="0" t="s">
        <v>131</v>
      </c>
      <c r="C141" s="7" t="n">
        <v>1741152600</v>
      </c>
      <c r="D141" s="7" t="n">
        <v>6278866.49035809</v>
      </c>
      <c r="E141" s="7" t="n">
        <v>422825000</v>
      </c>
      <c r="F141" s="7" t="n">
        <v>5587450.85326898</v>
      </c>
      <c r="G141" s="7" t="n">
        <v>11866317</v>
      </c>
      <c r="H141" s="7" t="n">
        <v>11314564.9875165</v>
      </c>
      <c r="I141" s="17" t="n">
        <v>1.0487647570271</v>
      </c>
      <c r="J141" s="7" t="n">
        <v>9334516</v>
      </c>
      <c r="K141" s="7" t="n">
        <v>9334516</v>
      </c>
      <c r="L141" s="0" t="n">
        <v>82.5</v>
      </c>
      <c r="N141" s="7" t="n">
        <v>8090456</v>
      </c>
      <c r="O141" s="18" t="n">
        <v>0.0422</v>
      </c>
      <c r="P141" s="7" t="n">
        <v>8431873</v>
      </c>
      <c r="Q141" s="17" t="n">
        <v>74.5222905989139</v>
      </c>
      <c r="R141" s="17" t="n">
        <v>7.9777094010861</v>
      </c>
      <c r="S141" s="17" t="n">
        <v>0.02</v>
      </c>
      <c r="T141" s="7" t="n">
        <v>161809</v>
      </c>
      <c r="U141" s="7" t="n">
        <v>0</v>
      </c>
      <c r="V141" s="7" t="n">
        <v>0</v>
      </c>
      <c r="W141" s="7" t="n">
        <v>0</v>
      </c>
      <c r="X141" s="7" t="n">
        <v>8593682</v>
      </c>
      <c r="Y141" s="17" t="n">
        <v>75.9523853500469</v>
      </c>
      <c r="AA141" s="0" t="n">
        <v>-902643</v>
      </c>
      <c r="AB141" s="0" t="n">
        <v>-740834</v>
      </c>
      <c r="AC141" s="0" t="n">
        <v>0</v>
      </c>
      <c r="AD141" s="0" t="n">
        <v>-6.54761464995315</v>
      </c>
    </row>
    <row r="142" customFormat="false" ht="14.5" hidden="false" customHeight="false" outlineLevel="0" collapsed="false">
      <c r="A142" s="0" t="n">
        <v>114</v>
      </c>
      <c r="B142" s="0" t="s">
        <v>132</v>
      </c>
      <c r="C142" s="7" t="n">
        <v>1751876500</v>
      </c>
      <c r="D142" s="7" t="n">
        <v>6317538.53803268</v>
      </c>
      <c r="E142" s="7" t="n">
        <v>479053000</v>
      </c>
      <c r="F142" s="7" t="n">
        <v>6330479.73419515</v>
      </c>
      <c r="G142" s="7" t="n">
        <v>12648018</v>
      </c>
      <c r="H142" s="7" t="n">
        <v>30846065.586612</v>
      </c>
      <c r="I142" s="17" t="n">
        <v>0.410036669489855</v>
      </c>
      <c r="J142" s="7" t="n">
        <v>25448004</v>
      </c>
      <c r="K142" s="7" t="n">
        <v>12648018</v>
      </c>
      <c r="L142" s="0" t="n">
        <v>41</v>
      </c>
      <c r="N142" s="7" t="n">
        <v>12106499</v>
      </c>
      <c r="O142" s="18" t="n">
        <v>0.0348</v>
      </c>
      <c r="P142" s="7" t="n">
        <v>12527805</v>
      </c>
      <c r="Q142" s="17" t="n">
        <v>40.6139478787771</v>
      </c>
      <c r="R142" s="17" t="n">
        <v>0.386052121222882</v>
      </c>
      <c r="S142" s="17" t="n">
        <v>0</v>
      </c>
      <c r="T142" s="7" t="n">
        <v>0</v>
      </c>
      <c r="U142" s="7" t="n">
        <v>0</v>
      </c>
      <c r="V142" s="7" t="n">
        <v>0</v>
      </c>
      <c r="W142" s="7" t="n">
        <v>0</v>
      </c>
      <c r="X142" s="7" t="n">
        <v>12527805</v>
      </c>
      <c r="Y142" s="17" t="n">
        <v>40.6139478787771</v>
      </c>
      <c r="AA142" s="0" t="n">
        <v>-120213</v>
      </c>
      <c r="AB142" s="0" t="n">
        <v>-120213</v>
      </c>
      <c r="AC142" s="0" t="n">
        <v>0</v>
      </c>
      <c r="AD142" s="0" t="n">
        <v>-0.386052121222882</v>
      </c>
    </row>
    <row r="143" customFormat="false" ht="14.5" hidden="false" customHeight="false" outlineLevel="0" collapsed="false">
      <c r="A143" s="0" t="n">
        <v>115</v>
      </c>
      <c r="B143" s="0" t="s">
        <v>133</v>
      </c>
      <c r="C143" s="7" t="n">
        <v>2199159100</v>
      </c>
      <c r="D143" s="7" t="n">
        <v>7930509.00877732</v>
      </c>
      <c r="E143" s="7" t="n">
        <v>977367000</v>
      </c>
      <c r="F143" s="7" t="n">
        <v>12915485.3145082</v>
      </c>
      <c r="G143" s="7" t="n">
        <v>20845994</v>
      </c>
      <c r="H143" s="7" t="n">
        <v>22263668.3302233</v>
      </c>
      <c r="I143" s="17" t="n">
        <v>0.936323416734574</v>
      </c>
      <c r="J143" s="7" t="n">
        <v>18367526</v>
      </c>
      <c r="K143" s="7" t="n">
        <v>18367526</v>
      </c>
      <c r="L143" s="0" t="n">
        <v>82.5</v>
      </c>
      <c r="N143" s="7" t="n">
        <v>17524894</v>
      </c>
      <c r="O143" s="18" t="n">
        <v>0.0463</v>
      </c>
      <c r="P143" s="7" t="n">
        <v>18336297</v>
      </c>
      <c r="Q143" s="17" t="n">
        <v>82.3597294391427</v>
      </c>
      <c r="R143" s="17" t="n">
        <v>0.140270560857303</v>
      </c>
      <c r="S143" s="17" t="n">
        <v>0</v>
      </c>
      <c r="T143" s="7" t="n">
        <v>0</v>
      </c>
      <c r="U143" s="7" t="n">
        <v>0</v>
      </c>
      <c r="V143" s="7" t="n">
        <v>0</v>
      </c>
      <c r="W143" s="7" t="n">
        <v>0</v>
      </c>
      <c r="X143" s="7" t="n">
        <v>18336297</v>
      </c>
      <c r="Y143" s="17" t="n">
        <v>82.3597294391427</v>
      </c>
      <c r="AA143" s="0" t="n">
        <v>-31229</v>
      </c>
      <c r="AB143" s="0" t="n">
        <v>-31229</v>
      </c>
      <c r="AC143" s="0" t="n">
        <v>0</v>
      </c>
      <c r="AD143" s="0" t="n">
        <v>-0.140270560857303</v>
      </c>
    </row>
    <row r="144" customFormat="false" ht="14.5" hidden="false" customHeight="false" outlineLevel="0" collapsed="false">
      <c r="A144" s="0" t="n">
        <v>116</v>
      </c>
      <c r="B144" s="0" t="s">
        <v>134</v>
      </c>
      <c r="C144" s="7" t="n">
        <v>1255397100</v>
      </c>
      <c r="D144" s="7" t="n">
        <v>4527156.7714873</v>
      </c>
      <c r="E144" s="7" t="n">
        <v>348319000</v>
      </c>
      <c r="F144" s="7" t="n">
        <v>4602886.0492161</v>
      </c>
      <c r="G144" s="7" t="n">
        <v>9130043</v>
      </c>
      <c r="H144" s="7" t="n">
        <v>12179566.2139758</v>
      </c>
      <c r="I144" s="17" t="n">
        <v>0.749619718764983</v>
      </c>
      <c r="J144" s="7" t="n">
        <v>10048142</v>
      </c>
      <c r="K144" s="7" t="n">
        <v>9130043</v>
      </c>
      <c r="L144" s="0" t="n">
        <v>74.96</v>
      </c>
      <c r="N144" s="7" t="n">
        <v>8476999</v>
      </c>
      <c r="O144" s="18" t="n">
        <v>0.0247</v>
      </c>
      <c r="P144" s="7" t="n">
        <v>8686381</v>
      </c>
      <c r="Q144" s="17" t="n">
        <v>71.3192969880371</v>
      </c>
      <c r="R144" s="17" t="n">
        <v>3.64070301196286</v>
      </c>
      <c r="S144" s="17" t="n">
        <v>0.01</v>
      </c>
      <c r="T144" s="7" t="n">
        <v>84770</v>
      </c>
      <c r="U144" s="7" t="n">
        <v>0</v>
      </c>
      <c r="V144" s="7" t="n">
        <v>0</v>
      </c>
      <c r="W144" s="7" t="n">
        <v>0</v>
      </c>
      <c r="X144" s="7" t="n">
        <v>8771151</v>
      </c>
      <c r="Y144" s="17" t="n">
        <v>72.0152987873683</v>
      </c>
      <c r="AA144" s="0" t="n">
        <v>-443662</v>
      </c>
      <c r="AB144" s="0" t="n">
        <v>-358892</v>
      </c>
      <c r="AC144" s="0" t="n">
        <v>0</v>
      </c>
      <c r="AD144" s="0" t="n">
        <v>-2.9447012126317</v>
      </c>
    </row>
    <row r="145" customFormat="false" ht="14.5" hidden="false" customHeight="false" outlineLevel="0" collapsed="false">
      <c r="A145" s="0" t="n">
        <v>117</v>
      </c>
      <c r="B145" s="0" t="s">
        <v>135</v>
      </c>
      <c r="C145" s="7" t="n">
        <v>1161298900</v>
      </c>
      <c r="D145" s="7" t="n">
        <v>4187824.05890196</v>
      </c>
      <c r="E145" s="7" t="n">
        <v>223907000</v>
      </c>
      <c r="F145" s="7" t="n">
        <v>2958834.88015821</v>
      </c>
      <c r="G145" s="7" t="n">
        <v>7146659</v>
      </c>
      <c r="H145" s="7" t="n">
        <v>6210751.32</v>
      </c>
      <c r="I145" s="17" t="n">
        <v>1.15069153984417</v>
      </c>
      <c r="J145" s="7" t="n">
        <v>5123870</v>
      </c>
      <c r="K145" s="7" t="n">
        <v>5123870</v>
      </c>
      <c r="L145" s="0" t="n">
        <v>82.5</v>
      </c>
      <c r="N145" s="7" t="n">
        <v>5178613</v>
      </c>
      <c r="O145" s="18" t="n">
        <v>0.0537</v>
      </c>
      <c r="P145" s="7" t="n">
        <v>5456705</v>
      </c>
      <c r="Q145" s="17" t="n">
        <v>87.8590160650644</v>
      </c>
      <c r="R145" s="17" t="n">
        <v>0</v>
      </c>
      <c r="S145" s="17" t="n">
        <v>0</v>
      </c>
      <c r="T145" s="7" t="n">
        <v>0</v>
      </c>
      <c r="U145" s="7" t="n">
        <v>332835</v>
      </c>
      <c r="V145" s="7" t="n">
        <v>332835</v>
      </c>
      <c r="W145" s="7" t="n">
        <v>0</v>
      </c>
      <c r="X145" s="7" t="n">
        <v>5123870</v>
      </c>
      <c r="Y145" s="17" t="n">
        <v>82.500002592279</v>
      </c>
      <c r="AA145" s="0" t="n">
        <v>0</v>
      </c>
      <c r="AB145" s="0" t="n">
        <v>0</v>
      </c>
      <c r="AC145" s="0" t="n">
        <v>0</v>
      </c>
      <c r="AD145" s="0" t="n">
        <v>2.59227898879999E-006</v>
      </c>
    </row>
    <row r="146" customFormat="false" ht="14.5" hidden="false" customHeight="false" outlineLevel="0" collapsed="false">
      <c r="A146" s="0" t="n">
        <v>118</v>
      </c>
      <c r="B146" s="0" t="s">
        <v>136</v>
      </c>
      <c r="C146" s="7" t="n">
        <v>1210894200</v>
      </c>
      <c r="D146" s="7" t="n">
        <v>4366672.40754714</v>
      </c>
      <c r="E146" s="7" t="n">
        <v>320953000</v>
      </c>
      <c r="F146" s="7" t="n">
        <v>4241256.10763138</v>
      </c>
      <c r="G146" s="7" t="n">
        <v>8607929</v>
      </c>
      <c r="H146" s="7" t="n">
        <v>16031026.2154369</v>
      </c>
      <c r="I146" s="17" t="n">
        <v>0.536954333697683</v>
      </c>
      <c r="J146" s="7" t="n">
        <v>13225597</v>
      </c>
      <c r="K146" s="7" t="n">
        <v>8607929</v>
      </c>
      <c r="L146" s="0" t="n">
        <v>53.7</v>
      </c>
      <c r="N146" s="7" t="n">
        <v>8352708</v>
      </c>
      <c r="O146" s="18" t="n">
        <v>0.0249</v>
      </c>
      <c r="P146" s="7" t="n">
        <v>8560690</v>
      </c>
      <c r="Q146" s="17" t="n">
        <v>53.4007610302364</v>
      </c>
      <c r="R146" s="17" t="n">
        <v>0.299238969763657</v>
      </c>
      <c r="S146" s="17" t="n">
        <v>0</v>
      </c>
      <c r="T146" s="7" t="n">
        <v>0</v>
      </c>
      <c r="U146" s="7" t="n">
        <v>0</v>
      </c>
      <c r="V146" s="7" t="n">
        <v>0</v>
      </c>
      <c r="W146" s="7" t="n">
        <v>0</v>
      </c>
      <c r="X146" s="7" t="n">
        <v>8560690</v>
      </c>
      <c r="Y146" s="17" t="n">
        <v>53.4007610302364</v>
      </c>
      <c r="AA146" s="0" t="n">
        <v>-47239</v>
      </c>
      <c r="AB146" s="0" t="n">
        <v>-47239</v>
      </c>
      <c r="AC146" s="0" t="n">
        <v>0</v>
      </c>
      <c r="AD146" s="0" t="n">
        <v>-0.299238969763657</v>
      </c>
    </row>
    <row r="147" customFormat="false" ht="14.5" hidden="false" customHeight="false" outlineLevel="0" collapsed="false">
      <c r="A147" s="0" t="n">
        <v>119</v>
      </c>
      <c r="B147" s="0" t="s">
        <v>137</v>
      </c>
      <c r="C147" s="7" t="n">
        <v>1912849100</v>
      </c>
      <c r="D147" s="7" t="n">
        <v>6898030.71545919</v>
      </c>
      <c r="E147" s="7" t="n">
        <v>808275000</v>
      </c>
      <c r="F147" s="7" t="n">
        <v>10681007.126887</v>
      </c>
      <c r="G147" s="7" t="n">
        <v>17579038</v>
      </c>
      <c r="H147" s="7" t="n">
        <v>13990537.5060269</v>
      </c>
      <c r="I147" s="17" t="n">
        <v>1.25649482676611</v>
      </c>
      <c r="J147" s="7" t="n">
        <v>11542193</v>
      </c>
      <c r="K147" s="7" t="n">
        <v>11542193</v>
      </c>
      <c r="L147" s="0" t="n">
        <v>82.5</v>
      </c>
      <c r="N147" s="7" t="n">
        <v>10868465</v>
      </c>
      <c r="O147" s="18" t="n">
        <v>0.0448</v>
      </c>
      <c r="P147" s="7" t="n">
        <v>11355372</v>
      </c>
      <c r="Q147" s="17" t="n">
        <v>81.1646585780444</v>
      </c>
      <c r="R147" s="17" t="n">
        <v>1.33534142195558</v>
      </c>
      <c r="S147" s="17" t="n">
        <v>0</v>
      </c>
      <c r="T147" s="7" t="n">
        <v>0</v>
      </c>
      <c r="U147" s="7" t="n">
        <v>0</v>
      </c>
      <c r="V147" s="7" t="n">
        <v>0</v>
      </c>
      <c r="W147" s="7" t="n">
        <v>0</v>
      </c>
      <c r="X147" s="7" t="n">
        <v>11355372</v>
      </c>
      <c r="Y147" s="17" t="n">
        <v>81.1646585780444</v>
      </c>
      <c r="AA147" s="0" t="n">
        <v>-186821</v>
      </c>
      <c r="AB147" s="0" t="n">
        <v>-186821</v>
      </c>
      <c r="AC147" s="0" t="n">
        <v>0</v>
      </c>
      <c r="AD147" s="0" t="n">
        <v>-1.33534142195558</v>
      </c>
    </row>
    <row r="148" customFormat="false" ht="14.5" hidden="false" customHeight="false" outlineLevel="0" collapsed="false">
      <c r="A148" s="0" t="n">
        <v>120</v>
      </c>
      <c r="B148" s="0" t="s">
        <v>138</v>
      </c>
      <c r="C148" s="7" t="n">
        <v>758719700</v>
      </c>
      <c r="D148" s="7" t="n">
        <v>2736060.9862137</v>
      </c>
      <c r="E148" s="7" t="n">
        <v>261909000</v>
      </c>
      <c r="F148" s="7" t="n">
        <v>3461014.99563371</v>
      </c>
      <c r="G148" s="7" t="n">
        <v>6197076</v>
      </c>
      <c r="H148" s="7" t="n">
        <v>7149072.55036496</v>
      </c>
      <c r="I148" s="17" t="n">
        <v>0.866836356232479</v>
      </c>
      <c r="J148" s="7" t="n">
        <v>5897985</v>
      </c>
      <c r="K148" s="7" t="n">
        <v>5897985</v>
      </c>
      <c r="L148" s="0" t="n">
        <v>82.5</v>
      </c>
      <c r="N148" s="7" t="n">
        <v>5737268</v>
      </c>
      <c r="O148" s="18" t="n">
        <v>0.0391</v>
      </c>
      <c r="P148" s="7" t="n">
        <v>5961595</v>
      </c>
      <c r="Q148" s="17" t="n">
        <v>83.3897678055548</v>
      </c>
      <c r="R148" s="17" t="n">
        <v>0</v>
      </c>
      <c r="S148" s="17" t="n">
        <v>0</v>
      </c>
      <c r="T148" s="7" t="n">
        <v>0</v>
      </c>
      <c r="U148" s="7" t="n">
        <v>63610</v>
      </c>
      <c r="V148" s="7" t="n">
        <v>63610</v>
      </c>
      <c r="W148" s="7" t="n">
        <v>0</v>
      </c>
      <c r="X148" s="7" t="n">
        <v>5897985</v>
      </c>
      <c r="Y148" s="17" t="n">
        <v>82.5000020415082</v>
      </c>
      <c r="AA148" s="0" t="n">
        <v>0</v>
      </c>
      <c r="AB148" s="0" t="n">
        <v>0</v>
      </c>
      <c r="AC148" s="0" t="n">
        <v>0</v>
      </c>
      <c r="AD148" s="0" t="n">
        <v>2.04150823890359E-006</v>
      </c>
    </row>
    <row r="149" customFormat="false" ht="14.5" hidden="false" customHeight="false" outlineLevel="0" collapsed="false">
      <c r="A149" s="0" t="n">
        <v>121</v>
      </c>
      <c r="B149" s="0" t="s">
        <v>139</v>
      </c>
      <c r="C149" s="7" t="n">
        <v>338870100</v>
      </c>
      <c r="D149" s="7" t="n">
        <v>1222018.17087962</v>
      </c>
      <c r="E149" s="7" t="n">
        <v>15945000</v>
      </c>
      <c r="F149" s="7" t="n">
        <v>210706.329699932</v>
      </c>
      <c r="G149" s="7" t="n">
        <v>1432725</v>
      </c>
      <c r="H149" s="7" t="n">
        <v>1270682.74</v>
      </c>
      <c r="I149" s="17" t="n">
        <v>1.1275237751321</v>
      </c>
      <c r="J149" s="7" t="n">
        <v>1048313</v>
      </c>
      <c r="K149" s="7" t="n">
        <v>1048313</v>
      </c>
      <c r="L149" s="0" t="n">
        <v>82.5</v>
      </c>
      <c r="N149" s="7" t="n">
        <v>780690</v>
      </c>
      <c r="O149" s="18" t="n">
        <v>0.0309</v>
      </c>
      <c r="P149" s="7" t="n">
        <v>804813</v>
      </c>
      <c r="Q149" s="17" t="n">
        <v>63.3370529609932</v>
      </c>
      <c r="R149" s="17" t="n">
        <v>19.1629470390068</v>
      </c>
      <c r="S149" s="17" t="n">
        <v>0.02</v>
      </c>
      <c r="T149" s="7" t="n">
        <v>15614</v>
      </c>
      <c r="U149" s="7" t="n">
        <v>0</v>
      </c>
      <c r="V149" s="7" t="n">
        <v>0</v>
      </c>
      <c r="W149" s="7" t="n">
        <v>0</v>
      </c>
      <c r="X149" s="7" t="n">
        <v>820427</v>
      </c>
      <c r="Y149" s="17" t="n">
        <v>64.5658411949469</v>
      </c>
      <c r="AA149" s="0" t="n">
        <v>-243500</v>
      </c>
      <c r="AB149" s="0" t="n">
        <v>-227886</v>
      </c>
      <c r="AC149" s="0" t="n">
        <v>0</v>
      </c>
      <c r="AD149" s="0" t="n">
        <v>-17.9341588050531</v>
      </c>
    </row>
    <row r="150" customFormat="false" ht="14.5" hidden="false" customHeight="false" outlineLevel="0" collapsed="false">
      <c r="A150" s="0" t="n">
        <v>122</v>
      </c>
      <c r="B150" s="0" t="s">
        <v>140</v>
      </c>
      <c r="C150" s="7" t="n">
        <v>3333802700</v>
      </c>
      <c r="D150" s="7" t="n">
        <v>12022209.9191623</v>
      </c>
      <c r="E150" s="7" t="n">
        <v>1092560000</v>
      </c>
      <c r="F150" s="7" t="n">
        <v>14437711.3563473</v>
      </c>
      <c r="G150" s="7" t="n">
        <v>26459921</v>
      </c>
      <c r="H150" s="7" t="n">
        <v>33531091.6372816</v>
      </c>
      <c r="I150" s="17" t="n">
        <v>0.789116002730447</v>
      </c>
      <c r="J150" s="7" t="n">
        <v>27663151</v>
      </c>
      <c r="K150" s="7" t="n">
        <v>26459921</v>
      </c>
      <c r="L150" s="0" t="n">
        <v>78.91</v>
      </c>
      <c r="N150" s="7" t="n">
        <v>24430560</v>
      </c>
      <c r="O150" s="18" t="n">
        <v>0.0393</v>
      </c>
      <c r="P150" s="7" t="n">
        <v>25390681</v>
      </c>
      <c r="Q150" s="17" t="n">
        <v>75.7227986331626</v>
      </c>
      <c r="R150" s="17" t="n">
        <v>3.1872013668374</v>
      </c>
      <c r="S150" s="17" t="n">
        <v>0.01</v>
      </c>
      <c r="T150" s="7" t="n">
        <v>244306</v>
      </c>
      <c r="U150" s="7" t="n">
        <v>0</v>
      </c>
      <c r="V150" s="7" t="n">
        <v>0</v>
      </c>
      <c r="W150" s="7" t="n">
        <v>0</v>
      </c>
      <c r="X150" s="7" t="n">
        <v>25634987</v>
      </c>
      <c r="Y150" s="17" t="n">
        <v>76.4513940592905</v>
      </c>
      <c r="AA150" s="0" t="n">
        <v>-1069240</v>
      </c>
      <c r="AB150" s="0" t="n">
        <v>-824934</v>
      </c>
      <c r="AC150" s="0" t="n">
        <v>0</v>
      </c>
      <c r="AD150" s="0" t="n">
        <v>-2.45860594070946</v>
      </c>
    </row>
    <row r="151" customFormat="false" ht="14.5" hidden="false" customHeight="false" outlineLevel="0" collapsed="false">
      <c r="A151" s="0" t="n">
        <v>123</v>
      </c>
      <c r="B151" s="0" t="s">
        <v>141</v>
      </c>
      <c r="C151" s="7" t="n">
        <v>1705096200</v>
      </c>
      <c r="D151" s="7" t="n">
        <v>6148841.5162559</v>
      </c>
      <c r="E151" s="7" t="n">
        <v>495883000</v>
      </c>
      <c r="F151" s="7" t="n">
        <v>6552880.95895839</v>
      </c>
      <c r="G151" s="7" t="n">
        <v>12701722</v>
      </c>
      <c r="H151" s="7" t="n">
        <v>20574270.9044898</v>
      </c>
      <c r="I151" s="17" t="n">
        <v>0.61735951951659</v>
      </c>
      <c r="J151" s="7" t="n">
        <v>16973773</v>
      </c>
      <c r="K151" s="7" t="n">
        <v>12701722</v>
      </c>
      <c r="L151" s="0" t="n">
        <v>61.74</v>
      </c>
      <c r="N151" s="7" t="n">
        <v>11669234</v>
      </c>
      <c r="O151" s="18" t="n">
        <v>0.0465</v>
      </c>
      <c r="P151" s="7" t="n">
        <v>12211853</v>
      </c>
      <c r="Q151" s="17" t="n">
        <v>59.3549732901352</v>
      </c>
      <c r="R151" s="17" t="n">
        <v>2.38502670986475</v>
      </c>
      <c r="S151" s="17" t="n">
        <v>0</v>
      </c>
      <c r="T151" s="7" t="n">
        <v>0</v>
      </c>
      <c r="U151" s="7" t="n">
        <v>0</v>
      </c>
      <c r="V151" s="7" t="n">
        <v>0</v>
      </c>
      <c r="W151" s="7" t="n">
        <v>0</v>
      </c>
      <c r="X151" s="7" t="n">
        <v>12211853</v>
      </c>
      <c r="Y151" s="17" t="n">
        <v>59.3549732901352</v>
      </c>
      <c r="AA151" s="0" t="n">
        <v>-489869</v>
      </c>
      <c r="AB151" s="0" t="n">
        <v>-489869</v>
      </c>
      <c r="AC151" s="0" t="n">
        <v>0</v>
      </c>
      <c r="AD151" s="0" t="n">
        <v>-2.38502670986475</v>
      </c>
    </row>
    <row r="152" customFormat="false" ht="14.5" hidden="false" customHeight="false" outlineLevel="0" collapsed="false">
      <c r="A152" s="0" t="n">
        <v>124</v>
      </c>
      <c r="B152" s="0" t="s">
        <v>142</v>
      </c>
      <c r="C152" s="7" t="n">
        <v>290003700</v>
      </c>
      <c r="D152" s="7" t="n">
        <v>1045798.34875465</v>
      </c>
      <c r="E152" s="7" t="n">
        <v>76213000</v>
      </c>
      <c r="F152" s="7" t="n">
        <v>1007122.07622583</v>
      </c>
      <c r="G152" s="7" t="n">
        <v>2052920</v>
      </c>
      <c r="H152" s="7" t="n">
        <v>5029473.42028906</v>
      </c>
      <c r="I152" s="17" t="n">
        <v>0.408177920121509</v>
      </c>
      <c r="J152" s="7" t="n">
        <v>4149316</v>
      </c>
      <c r="K152" s="7" t="n">
        <v>2052920</v>
      </c>
      <c r="L152" s="0" t="n">
        <v>40.82</v>
      </c>
      <c r="N152" s="7" t="n">
        <v>1916056</v>
      </c>
      <c r="O152" s="18" t="n">
        <v>0.0298</v>
      </c>
      <c r="P152" s="7" t="n">
        <v>1973154</v>
      </c>
      <c r="Q152" s="17" t="n">
        <v>39.2318208113047</v>
      </c>
      <c r="R152" s="17" t="n">
        <v>1.58817918869533</v>
      </c>
      <c r="S152" s="17" t="n">
        <v>0</v>
      </c>
      <c r="T152" s="7" t="n">
        <v>0</v>
      </c>
      <c r="U152" s="7" t="n">
        <v>0</v>
      </c>
      <c r="V152" s="7" t="n">
        <v>0</v>
      </c>
      <c r="W152" s="7" t="n">
        <v>0</v>
      </c>
      <c r="X152" s="7" t="n">
        <v>1973154</v>
      </c>
      <c r="Y152" s="17" t="n">
        <v>39.2318208113047</v>
      </c>
      <c r="AA152" s="0" t="n">
        <v>-79766</v>
      </c>
      <c r="AB152" s="0" t="n">
        <v>-79766</v>
      </c>
      <c r="AC152" s="0" t="n">
        <v>0</v>
      </c>
      <c r="AD152" s="0" t="n">
        <v>-1.58817918869533</v>
      </c>
    </row>
    <row r="153" customFormat="false" ht="14.5" hidden="false" customHeight="false" outlineLevel="0" collapsed="false">
      <c r="A153" s="0" t="n">
        <v>125</v>
      </c>
      <c r="B153" s="0" t="s">
        <v>143</v>
      </c>
      <c r="C153" s="7" t="n">
        <v>1434003000</v>
      </c>
      <c r="D153" s="7" t="n">
        <v>5171237.36527916</v>
      </c>
      <c r="E153" s="7" t="n">
        <v>589660000</v>
      </c>
      <c r="F153" s="7" t="n">
        <v>7792103.75483613</v>
      </c>
      <c r="G153" s="7" t="n">
        <v>12963341</v>
      </c>
      <c r="H153" s="7" t="n">
        <v>11161202.9006801</v>
      </c>
      <c r="I153" s="17" t="n">
        <v>1.16146450479904</v>
      </c>
      <c r="J153" s="7" t="n">
        <v>9207992</v>
      </c>
      <c r="K153" s="7" t="n">
        <v>9207992</v>
      </c>
      <c r="L153" s="0" t="n">
        <v>82.5</v>
      </c>
      <c r="N153" s="7" t="n">
        <v>8475317</v>
      </c>
      <c r="O153" s="18" t="n">
        <v>0.0333</v>
      </c>
      <c r="P153" s="7" t="n">
        <v>8757545</v>
      </c>
      <c r="Q153" s="17" t="n">
        <v>78.464168046496</v>
      </c>
      <c r="R153" s="17" t="n">
        <v>4.035831953504</v>
      </c>
      <c r="S153" s="17" t="n">
        <v>0.01</v>
      </c>
      <c r="T153" s="7" t="n">
        <v>84753</v>
      </c>
      <c r="U153" s="7" t="n">
        <v>0</v>
      </c>
      <c r="V153" s="7" t="n">
        <v>0</v>
      </c>
      <c r="W153" s="7" t="n">
        <v>0</v>
      </c>
      <c r="X153" s="7" t="n">
        <v>8842298</v>
      </c>
      <c r="Y153" s="17" t="n">
        <v>79.2235216820691</v>
      </c>
      <c r="AA153" s="0" t="n">
        <v>-450447</v>
      </c>
      <c r="AB153" s="0" t="n">
        <v>-365694</v>
      </c>
      <c r="AC153" s="0" t="n">
        <v>0</v>
      </c>
      <c r="AD153" s="0" t="n">
        <v>-3.27647831793094</v>
      </c>
    </row>
    <row r="154" customFormat="false" ht="14.5" hidden="false" customHeight="false" outlineLevel="0" collapsed="false">
      <c r="A154" s="0" t="n">
        <v>126</v>
      </c>
      <c r="B154" s="0" t="s">
        <v>144</v>
      </c>
      <c r="C154" s="7" t="n">
        <v>7143004400</v>
      </c>
      <c r="D154" s="7" t="n">
        <v>25758782.4109388</v>
      </c>
      <c r="E154" s="7" t="n">
        <v>740161000</v>
      </c>
      <c r="F154" s="7" t="n">
        <v>9780909.85870377</v>
      </c>
      <c r="G154" s="7" t="n">
        <v>35539692</v>
      </c>
      <c r="H154" s="7" t="n">
        <v>20264873.3957755</v>
      </c>
      <c r="I154" s="17" t="n">
        <v>1.75375840282371</v>
      </c>
      <c r="J154" s="7" t="n">
        <v>16718521</v>
      </c>
      <c r="K154" s="7" t="n">
        <v>16718521</v>
      </c>
      <c r="L154" s="0" t="n">
        <v>82.5</v>
      </c>
      <c r="N154" s="7" t="n">
        <v>16248682</v>
      </c>
      <c r="O154" s="18" t="n">
        <v>0.0363</v>
      </c>
      <c r="P154" s="7" t="n">
        <v>16838509</v>
      </c>
      <c r="Q154" s="17" t="n">
        <v>83.0921006568452</v>
      </c>
      <c r="R154" s="17" t="n">
        <v>0</v>
      </c>
      <c r="S154" s="17" t="n">
        <v>0</v>
      </c>
      <c r="T154" s="7" t="n">
        <v>0</v>
      </c>
      <c r="U154" s="7" t="n">
        <v>119988</v>
      </c>
      <c r="V154" s="7" t="n">
        <v>119988</v>
      </c>
      <c r="W154" s="7" t="n">
        <v>0</v>
      </c>
      <c r="X154" s="7" t="n">
        <v>16718521</v>
      </c>
      <c r="Y154" s="17" t="n">
        <v>82.5000022131164</v>
      </c>
      <c r="AA154" s="0" t="n">
        <v>0</v>
      </c>
      <c r="AB154" s="0" t="n">
        <v>0</v>
      </c>
      <c r="AC154" s="0" t="n">
        <v>0</v>
      </c>
      <c r="AD154" s="0" t="n">
        <v>2.21311636039445E-006</v>
      </c>
    </row>
    <row r="155" customFormat="false" ht="14.5" hidden="false" customHeight="false" outlineLevel="0" collapsed="false">
      <c r="A155" s="0" t="n">
        <v>127</v>
      </c>
      <c r="B155" s="0" t="s">
        <v>145</v>
      </c>
      <c r="C155" s="7" t="n">
        <v>664037600</v>
      </c>
      <c r="D155" s="7" t="n">
        <v>2394622.63961114</v>
      </c>
      <c r="E155" s="7" t="n">
        <v>145276000</v>
      </c>
      <c r="F155" s="7" t="n">
        <v>1919759.9719967</v>
      </c>
      <c r="G155" s="7" t="n">
        <v>4314383</v>
      </c>
      <c r="H155" s="7" t="n">
        <v>4167872.81</v>
      </c>
      <c r="I155" s="17" t="n">
        <v>1.03515226991776</v>
      </c>
      <c r="J155" s="7" t="n">
        <v>3438495</v>
      </c>
      <c r="K155" s="7" t="n">
        <v>3438495</v>
      </c>
      <c r="L155" s="0" t="n">
        <v>82.5</v>
      </c>
      <c r="N155" s="7" t="n">
        <v>3472030</v>
      </c>
      <c r="O155" s="18" t="n">
        <v>0.0342</v>
      </c>
      <c r="P155" s="7" t="n">
        <v>3590773</v>
      </c>
      <c r="Q155" s="17" t="n">
        <v>86.1536127346458</v>
      </c>
      <c r="R155" s="17" t="n">
        <v>0</v>
      </c>
      <c r="S155" s="17" t="n">
        <v>0</v>
      </c>
      <c r="T155" s="7" t="n">
        <v>0</v>
      </c>
      <c r="U155" s="7" t="n">
        <v>152278</v>
      </c>
      <c r="V155" s="7" t="n">
        <v>152278</v>
      </c>
      <c r="W155" s="7" t="n">
        <v>0</v>
      </c>
      <c r="X155" s="7" t="n">
        <v>3438495</v>
      </c>
      <c r="Y155" s="17" t="n">
        <v>82.499998362474</v>
      </c>
      <c r="AA155" s="0" t="n">
        <v>0</v>
      </c>
      <c r="AB155" s="0" t="n">
        <v>0</v>
      </c>
      <c r="AC155" s="0" t="n">
        <v>0</v>
      </c>
      <c r="AD155" s="0" t="n">
        <v>-1.63752598325573E-006</v>
      </c>
    </row>
    <row r="156" customFormat="false" ht="14.5" hidden="false" customHeight="false" outlineLevel="0" collapsed="false">
      <c r="A156" s="0" t="n">
        <v>128</v>
      </c>
      <c r="B156" s="0" t="s">
        <v>146</v>
      </c>
      <c r="C156" s="7" t="n">
        <v>8774764300</v>
      </c>
      <c r="D156" s="7" t="n">
        <v>31643161.8481117</v>
      </c>
      <c r="E156" s="7" t="n">
        <v>2349091000</v>
      </c>
      <c r="F156" s="7" t="n">
        <v>31042229.083797</v>
      </c>
      <c r="G156" s="7" t="n">
        <v>62685391</v>
      </c>
      <c r="H156" s="7" t="n">
        <v>159065671.857546</v>
      </c>
      <c r="I156" s="17" t="n">
        <v>0.394084973004981</v>
      </c>
      <c r="J156" s="7" t="n">
        <v>131229179</v>
      </c>
      <c r="K156" s="7" t="n">
        <v>62685391</v>
      </c>
      <c r="L156" s="0" t="n">
        <v>39.41</v>
      </c>
      <c r="N156" s="7" t="n">
        <v>56709246</v>
      </c>
      <c r="O156" s="18" t="n">
        <v>0.044</v>
      </c>
      <c r="P156" s="7" t="n">
        <v>59204453</v>
      </c>
      <c r="Q156" s="17" t="n">
        <v>37.2201319798414</v>
      </c>
      <c r="R156" s="17" t="n">
        <v>2.18986802015855</v>
      </c>
      <c r="S156" s="17" t="n">
        <v>0</v>
      </c>
      <c r="T156" s="7" t="n">
        <v>0</v>
      </c>
      <c r="U156" s="7" t="n">
        <v>0</v>
      </c>
      <c r="V156" s="7" t="n">
        <v>0</v>
      </c>
      <c r="W156" s="7" t="n">
        <v>0</v>
      </c>
      <c r="X156" s="7" t="n">
        <v>59204453</v>
      </c>
      <c r="Y156" s="17" t="n">
        <v>37.2201319798414</v>
      </c>
      <c r="AA156" s="0" t="n">
        <v>-3480938</v>
      </c>
      <c r="AB156" s="0" t="n">
        <v>-3480938</v>
      </c>
      <c r="AC156" s="0" t="n">
        <v>0</v>
      </c>
      <c r="AD156" s="0" t="n">
        <v>-2.18986802015855</v>
      </c>
    </row>
    <row r="157" customFormat="false" ht="14.5" hidden="false" customHeight="false" outlineLevel="0" collapsed="false">
      <c r="A157" s="0" t="n">
        <v>129</v>
      </c>
      <c r="B157" s="0" t="s">
        <v>147</v>
      </c>
      <c r="C157" s="7" t="n">
        <v>52571500</v>
      </c>
      <c r="D157" s="7" t="n">
        <v>189580.987730691</v>
      </c>
      <c r="E157" s="7" t="n">
        <v>9120000</v>
      </c>
      <c r="F157" s="7" t="n">
        <v>120516.884720187</v>
      </c>
      <c r="G157" s="7" t="n">
        <v>310098</v>
      </c>
      <c r="H157" s="7" t="n">
        <v>359824.339371503</v>
      </c>
      <c r="I157" s="17" t="n">
        <v>0.861803847237352</v>
      </c>
      <c r="J157" s="7" t="n">
        <v>296855</v>
      </c>
      <c r="K157" s="7" t="n">
        <v>296855</v>
      </c>
      <c r="L157" s="0" t="n">
        <v>82.5</v>
      </c>
      <c r="N157" s="7" t="n">
        <v>294808</v>
      </c>
      <c r="O157" s="18" t="n">
        <v>0.0342</v>
      </c>
      <c r="P157" s="7" t="n">
        <v>304890</v>
      </c>
      <c r="Q157" s="17" t="n">
        <v>84.7330118169728</v>
      </c>
      <c r="R157" s="17" t="n">
        <v>0</v>
      </c>
      <c r="S157" s="17" t="n">
        <v>0</v>
      </c>
      <c r="T157" s="7" t="n">
        <v>0</v>
      </c>
      <c r="U157" s="7" t="n">
        <v>8035</v>
      </c>
      <c r="V157" s="7" t="n">
        <v>8035</v>
      </c>
      <c r="W157" s="7" t="n">
        <v>0</v>
      </c>
      <c r="X157" s="7" t="n">
        <v>296855</v>
      </c>
      <c r="Y157" s="17" t="n">
        <v>82.4999777720734</v>
      </c>
      <c r="AA157" s="0" t="n">
        <v>0</v>
      </c>
      <c r="AB157" s="0" t="n">
        <v>0</v>
      </c>
      <c r="AC157" s="0" t="n">
        <v>0</v>
      </c>
      <c r="AD157" s="0" t="n">
        <v>-2.22279265784664E-005</v>
      </c>
    </row>
    <row r="158" customFormat="false" ht="14.5" hidden="false" customHeight="false" outlineLevel="0" collapsed="false">
      <c r="A158" s="0" t="n">
        <v>130</v>
      </c>
      <c r="B158" s="0" t="s">
        <v>148</v>
      </c>
      <c r="C158" s="7" t="n">
        <v>105196700</v>
      </c>
      <c r="D158" s="7" t="n">
        <v>379355.625995247</v>
      </c>
      <c r="E158" s="7" t="n">
        <v>13330000</v>
      </c>
      <c r="F158" s="7" t="n">
        <v>176150.22733773</v>
      </c>
      <c r="G158" s="7" t="n">
        <v>555506</v>
      </c>
      <c r="H158" s="7" t="n">
        <v>1425212.5346735</v>
      </c>
      <c r="I158" s="17" t="n">
        <v>0.389770638754071</v>
      </c>
      <c r="J158" s="7" t="n">
        <v>1175800</v>
      </c>
      <c r="K158" s="7" t="n">
        <v>555506</v>
      </c>
      <c r="L158" s="0" t="n">
        <v>38.98</v>
      </c>
      <c r="N158" s="7" t="n">
        <v>489726</v>
      </c>
      <c r="O158" s="18" t="n">
        <v>0.0357</v>
      </c>
      <c r="P158" s="7" t="n">
        <v>507209</v>
      </c>
      <c r="Q158" s="17" t="n">
        <v>35.5883061410342</v>
      </c>
      <c r="R158" s="17" t="n">
        <v>3.39169385896577</v>
      </c>
      <c r="S158" s="17" t="n">
        <v>0.01</v>
      </c>
      <c r="T158" s="7" t="n">
        <v>4897</v>
      </c>
      <c r="U158" s="7" t="n">
        <v>0</v>
      </c>
      <c r="V158" s="7" t="n">
        <v>0</v>
      </c>
      <c r="W158" s="7" t="n">
        <v>0</v>
      </c>
      <c r="X158" s="7" t="n">
        <v>512106</v>
      </c>
      <c r="Y158" s="17" t="n">
        <v>35.9319040172009</v>
      </c>
      <c r="AA158" s="0" t="n">
        <v>-48297</v>
      </c>
      <c r="AB158" s="0" t="n">
        <v>-43400</v>
      </c>
      <c r="AC158" s="0" t="n">
        <v>0</v>
      </c>
      <c r="AD158" s="0" t="n">
        <v>-3.04809598279905</v>
      </c>
    </row>
    <row r="159" customFormat="false" ht="14.5" hidden="false" customHeight="false" outlineLevel="0" collapsed="false">
      <c r="A159" s="0" t="n">
        <v>131</v>
      </c>
      <c r="B159" s="0" t="s">
        <v>149</v>
      </c>
      <c r="C159" s="7" t="n">
        <v>8672525700</v>
      </c>
      <c r="D159" s="7" t="n">
        <v>31274473.5897929</v>
      </c>
      <c r="E159" s="7" t="n">
        <v>4528742000</v>
      </c>
      <c r="F159" s="7" t="n">
        <v>59845381.3093716</v>
      </c>
      <c r="G159" s="7" t="n">
        <v>91119855</v>
      </c>
      <c r="H159" s="7" t="n">
        <v>45884665.98895</v>
      </c>
      <c r="I159" s="17" t="n">
        <v>1.98584544610053</v>
      </c>
      <c r="J159" s="7" t="n">
        <v>37854849</v>
      </c>
      <c r="K159" s="7" t="n">
        <v>37854849</v>
      </c>
      <c r="L159" s="0" t="n">
        <v>82.5</v>
      </c>
      <c r="N159" s="7" t="n">
        <v>38822578</v>
      </c>
      <c r="O159" s="18" t="n">
        <v>0.0369</v>
      </c>
      <c r="P159" s="7" t="n">
        <v>40255131</v>
      </c>
      <c r="Q159" s="17" t="n">
        <v>87.7311191710414</v>
      </c>
      <c r="R159" s="17" t="n">
        <v>0</v>
      </c>
      <c r="S159" s="17" t="n">
        <v>0</v>
      </c>
      <c r="T159" s="7" t="n">
        <v>0</v>
      </c>
      <c r="U159" s="7" t="n">
        <v>2400282</v>
      </c>
      <c r="V159" s="7" t="n">
        <v>2400282</v>
      </c>
      <c r="W159" s="7" t="n">
        <v>0</v>
      </c>
      <c r="X159" s="7" t="n">
        <v>37854849</v>
      </c>
      <c r="Y159" s="17" t="n">
        <v>82.499999039148</v>
      </c>
      <c r="AA159" s="0" t="n">
        <v>0</v>
      </c>
      <c r="AB159" s="0" t="n">
        <v>0</v>
      </c>
      <c r="AC159" s="0" t="n">
        <v>0</v>
      </c>
      <c r="AD159" s="0" t="n">
        <v>-9.60852020170933E-007</v>
      </c>
    </row>
    <row r="160" customFormat="false" ht="14.5" hidden="false" customHeight="false" outlineLevel="0" collapsed="false">
      <c r="A160" s="0" t="n">
        <v>132</v>
      </c>
      <c r="B160" s="0" t="s">
        <v>150</v>
      </c>
      <c r="C160" s="7" t="n">
        <v>363382200</v>
      </c>
      <c r="D160" s="7" t="n">
        <v>1310412.60758684</v>
      </c>
      <c r="E160" s="7" t="n">
        <v>87188000</v>
      </c>
      <c r="F160" s="7" t="n">
        <v>1152151.98958154</v>
      </c>
      <c r="G160" s="7" t="n">
        <v>2462565</v>
      </c>
      <c r="H160" s="7" t="n">
        <v>3080744.91601003</v>
      </c>
      <c r="I160" s="17" t="n">
        <v>0.799340765670839</v>
      </c>
      <c r="J160" s="7" t="n">
        <v>2541615</v>
      </c>
      <c r="K160" s="7" t="n">
        <v>2462565</v>
      </c>
      <c r="L160" s="0" t="n">
        <v>79.93</v>
      </c>
      <c r="N160" s="7" t="n">
        <v>2107490</v>
      </c>
      <c r="O160" s="18" t="n">
        <v>0.038</v>
      </c>
      <c r="P160" s="7" t="n">
        <v>2187575</v>
      </c>
      <c r="Q160" s="17" t="n">
        <v>71.0079886403967</v>
      </c>
      <c r="R160" s="17" t="n">
        <v>8.9220113596033</v>
      </c>
      <c r="S160" s="17" t="n">
        <v>0.02</v>
      </c>
      <c r="T160" s="7" t="n">
        <v>42150</v>
      </c>
      <c r="U160" s="7" t="n">
        <v>0</v>
      </c>
      <c r="V160" s="7" t="n">
        <v>0</v>
      </c>
      <c r="W160" s="7" t="n">
        <v>0</v>
      </c>
      <c r="X160" s="7" t="n">
        <v>2229725</v>
      </c>
      <c r="Y160" s="17" t="n">
        <v>72.3761642326359</v>
      </c>
      <c r="AA160" s="0" t="n">
        <v>-274990</v>
      </c>
      <c r="AB160" s="0" t="n">
        <v>-232840</v>
      </c>
      <c r="AC160" s="0" t="n">
        <v>0</v>
      </c>
      <c r="AD160" s="0" t="n">
        <v>-7.55383576736408</v>
      </c>
    </row>
    <row r="161" customFormat="false" ht="14.5" hidden="false" customHeight="false" outlineLevel="0" collapsed="false">
      <c r="A161" s="0" t="n">
        <v>133</v>
      </c>
      <c r="B161" s="0" t="s">
        <v>151</v>
      </c>
      <c r="C161" s="7" t="n">
        <v>1670268000</v>
      </c>
      <c r="D161" s="7" t="n">
        <v>6023245.62196181</v>
      </c>
      <c r="E161" s="7" t="n">
        <v>421763000</v>
      </c>
      <c r="F161" s="7" t="n">
        <v>5573416.97919301</v>
      </c>
      <c r="G161" s="7" t="n">
        <v>11596663</v>
      </c>
      <c r="H161" s="7" t="n">
        <v>23923398.9790995</v>
      </c>
      <c r="I161" s="17" t="n">
        <v>0.484741445399601</v>
      </c>
      <c r="J161" s="7" t="n">
        <v>19736804</v>
      </c>
      <c r="K161" s="7" t="n">
        <v>11596663</v>
      </c>
      <c r="L161" s="0" t="n">
        <v>48.47</v>
      </c>
      <c r="N161" s="7" t="n">
        <v>10705706</v>
      </c>
      <c r="O161" s="18" t="n">
        <v>0.0411</v>
      </c>
      <c r="P161" s="7" t="n">
        <v>11145711</v>
      </c>
      <c r="Q161" s="17" t="n">
        <v>46.589161555753</v>
      </c>
      <c r="R161" s="17" t="n">
        <v>1.88083844424704</v>
      </c>
      <c r="S161" s="17" t="n">
        <v>0</v>
      </c>
      <c r="T161" s="7" t="n">
        <v>0</v>
      </c>
      <c r="U161" s="7" t="n">
        <v>0</v>
      </c>
      <c r="V161" s="7" t="n">
        <v>0</v>
      </c>
      <c r="W161" s="7" t="n">
        <v>0</v>
      </c>
      <c r="X161" s="7" t="n">
        <v>11145711</v>
      </c>
      <c r="Y161" s="17" t="n">
        <v>46.589161555753</v>
      </c>
      <c r="AA161" s="0" t="n">
        <v>-450952</v>
      </c>
      <c r="AB161" s="0" t="n">
        <v>-450952</v>
      </c>
      <c r="AC161" s="0" t="n">
        <v>0</v>
      </c>
      <c r="AD161" s="0" t="n">
        <v>-1.88083844424704</v>
      </c>
    </row>
    <row r="162" customFormat="false" ht="14.5" hidden="false" customHeight="false" outlineLevel="0" collapsed="false">
      <c r="A162" s="0" t="n">
        <v>134</v>
      </c>
      <c r="B162" s="0" t="s">
        <v>152</v>
      </c>
      <c r="C162" s="7" t="n">
        <v>2958213400</v>
      </c>
      <c r="D162" s="7" t="n">
        <v>10667776.6145186</v>
      </c>
      <c r="E162" s="7" t="n">
        <v>1123903000</v>
      </c>
      <c r="F162" s="7" t="n">
        <v>14851895.6455781</v>
      </c>
      <c r="G162" s="7" t="n">
        <v>25519672</v>
      </c>
      <c r="H162" s="7" t="n">
        <v>43668934.8535363</v>
      </c>
      <c r="I162" s="17" t="n">
        <v>0.584389614392746</v>
      </c>
      <c r="J162" s="7" t="n">
        <v>36026871</v>
      </c>
      <c r="K162" s="7" t="n">
        <v>25519672</v>
      </c>
      <c r="L162" s="0" t="n">
        <v>58.44</v>
      </c>
      <c r="N162" s="7" t="n">
        <v>23651517</v>
      </c>
      <c r="O162" s="18" t="n">
        <v>0.0413</v>
      </c>
      <c r="P162" s="7" t="n">
        <v>24628325</v>
      </c>
      <c r="Q162" s="17" t="n">
        <v>56.3978147912294</v>
      </c>
      <c r="R162" s="17" t="n">
        <v>2.04218520877063</v>
      </c>
      <c r="S162" s="17" t="n">
        <v>0</v>
      </c>
      <c r="T162" s="7" t="n">
        <v>0</v>
      </c>
      <c r="U162" s="7" t="n">
        <v>0</v>
      </c>
      <c r="V162" s="7" t="n">
        <v>0</v>
      </c>
      <c r="W162" s="7" t="n">
        <v>0</v>
      </c>
      <c r="X162" s="7" t="n">
        <v>24628325</v>
      </c>
      <c r="Y162" s="17" t="n">
        <v>56.3978147912294</v>
      </c>
      <c r="AA162" s="0" t="n">
        <v>-891347</v>
      </c>
      <c r="AB162" s="0" t="n">
        <v>-891347</v>
      </c>
      <c r="AC162" s="0" t="n">
        <v>0</v>
      </c>
      <c r="AD162" s="0" t="n">
        <v>-2.04218520877063</v>
      </c>
    </row>
    <row r="163" customFormat="false" ht="14.5" hidden="false" customHeight="false" outlineLevel="0" collapsed="false">
      <c r="A163" s="0" t="n">
        <v>135</v>
      </c>
      <c r="B163" s="0" t="s">
        <v>153</v>
      </c>
      <c r="C163" s="7" t="n">
        <v>412648100</v>
      </c>
      <c r="D163" s="7" t="n">
        <v>1488073.08871143</v>
      </c>
      <c r="E163" s="7" t="n">
        <v>95625000</v>
      </c>
      <c r="F163" s="7" t="n">
        <v>1263643.32251841</v>
      </c>
      <c r="G163" s="7" t="n">
        <v>2751716</v>
      </c>
      <c r="H163" s="7" t="n">
        <v>4388256.88650179</v>
      </c>
      <c r="I163" s="17" t="n">
        <v>0.62706356331696</v>
      </c>
      <c r="J163" s="7" t="n">
        <v>3620312</v>
      </c>
      <c r="K163" s="7" t="n">
        <v>2751716</v>
      </c>
      <c r="L163" s="0" t="n">
        <v>62.71</v>
      </c>
      <c r="N163" s="7" t="n">
        <v>2678179</v>
      </c>
      <c r="O163" s="18" t="n">
        <v>0.0368</v>
      </c>
      <c r="P163" s="7" t="n">
        <v>2776736</v>
      </c>
      <c r="Q163" s="17" t="n">
        <v>63.2765143841327</v>
      </c>
      <c r="R163" s="17" t="n">
        <v>0</v>
      </c>
      <c r="S163" s="17" t="n">
        <v>0</v>
      </c>
      <c r="T163" s="7" t="n">
        <v>0</v>
      </c>
      <c r="U163" s="7" t="n">
        <v>25020</v>
      </c>
      <c r="V163" s="7" t="n">
        <v>25020</v>
      </c>
      <c r="W163" s="7" t="n">
        <v>0</v>
      </c>
      <c r="X163" s="7" t="n">
        <v>2751716</v>
      </c>
      <c r="Y163" s="17" t="n">
        <v>62.706356331696</v>
      </c>
      <c r="AA163" s="0" t="n">
        <v>0</v>
      </c>
      <c r="AB163" s="0" t="n">
        <v>0</v>
      </c>
      <c r="AC163" s="0" t="n">
        <v>0</v>
      </c>
      <c r="AD163" s="0" t="n">
        <v>-0.0036436683040364</v>
      </c>
    </row>
    <row r="164" customFormat="false" ht="14.5" hidden="false" customHeight="false" outlineLevel="0" collapsed="false">
      <c r="A164" s="0" t="n">
        <v>136</v>
      </c>
      <c r="B164" s="0" t="s">
        <v>154</v>
      </c>
      <c r="C164" s="7" t="n">
        <v>3243894200</v>
      </c>
      <c r="D164" s="7" t="n">
        <v>11697985.9149893</v>
      </c>
      <c r="E164" s="7" t="n">
        <v>1190746000</v>
      </c>
      <c r="F164" s="7" t="n">
        <v>15735197.1944105</v>
      </c>
      <c r="G164" s="7" t="n">
        <v>27433183</v>
      </c>
      <c r="H164" s="7" t="n">
        <v>35356451.7173047</v>
      </c>
      <c r="I164" s="17" t="n">
        <v>0.775903170921793</v>
      </c>
      <c r="J164" s="7" t="n">
        <v>29169073</v>
      </c>
      <c r="K164" s="7" t="n">
        <v>27433183</v>
      </c>
      <c r="L164" s="0" t="n">
        <v>77.59</v>
      </c>
      <c r="N164" s="7" t="n">
        <v>25123536</v>
      </c>
      <c r="O164" s="18" t="n">
        <v>0.0512</v>
      </c>
      <c r="P164" s="7" t="n">
        <v>26409861</v>
      </c>
      <c r="Q164" s="17" t="n">
        <v>74.6960164757542</v>
      </c>
      <c r="R164" s="17" t="n">
        <v>2.89398352424584</v>
      </c>
      <c r="S164" s="17" t="n">
        <v>0.01</v>
      </c>
      <c r="T164" s="7" t="n">
        <v>251235</v>
      </c>
      <c r="U164" s="7" t="n">
        <v>0</v>
      </c>
      <c r="V164" s="7" t="n">
        <v>0</v>
      </c>
      <c r="W164" s="7" t="n">
        <v>0</v>
      </c>
      <c r="X164" s="7" t="n">
        <v>26661096</v>
      </c>
      <c r="Y164" s="17" t="n">
        <v>75.4065940020534</v>
      </c>
      <c r="AA164" s="0" t="n">
        <v>-1023322</v>
      </c>
      <c r="AB164" s="0" t="n">
        <v>-772087</v>
      </c>
      <c r="AC164" s="0" t="n">
        <v>0</v>
      </c>
      <c r="AD164" s="0" t="n">
        <v>-2.18340599794662</v>
      </c>
    </row>
    <row r="165" customFormat="false" ht="14.5" hidden="false" customHeight="false" outlineLevel="0" collapsed="false">
      <c r="A165" s="0" t="n">
        <v>137</v>
      </c>
      <c r="B165" s="0" t="s">
        <v>155</v>
      </c>
      <c r="C165" s="7" t="n">
        <v>2572663000</v>
      </c>
      <c r="D165" s="7" t="n">
        <v>9277422.0373815</v>
      </c>
      <c r="E165" s="7" t="n">
        <v>843705000</v>
      </c>
      <c r="F165" s="7" t="n">
        <v>11149199.3665401</v>
      </c>
      <c r="G165" s="7" t="n">
        <v>20426621</v>
      </c>
      <c r="H165" s="7" t="n">
        <v>114374878.07</v>
      </c>
      <c r="I165" s="17" t="n">
        <v>0.178593598040808</v>
      </c>
      <c r="J165" s="7" t="n">
        <v>94359274</v>
      </c>
      <c r="K165" s="7" t="n">
        <v>20426621</v>
      </c>
      <c r="L165" s="0" t="n">
        <v>17.86</v>
      </c>
      <c r="N165" s="7" t="n">
        <v>12452771</v>
      </c>
      <c r="O165" s="18" t="n">
        <v>0.0387</v>
      </c>
      <c r="P165" s="7" t="n">
        <v>12934693</v>
      </c>
      <c r="Q165" s="17" t="n">
        <v>11.3090332582332</v>
      </c>
      <c r="R165" s="17" t="n">
        <v>6.55096674176678</v>
      </c>
      <c r="S165" s="17" t="n">
        <v>0.01</v>
      </c>
      <c r="T165" s="7" t="n">
        <v>124528</v>
      </c>
      <c r="U165" s="7" t="n">
        <v>0</v>
      </c>
      <c r="V165" s="7" t="n">
        <v>0</v>
      </c>
      <c r="W165" s="7" t="n">
        <v>0</v>
      </c>
      <c r="X165" s="7" t="n">
        <v>13059221</v>
      </c>
      <c r="Y165" s="17" t="n">
        <v>11.4179103141928</v>
      </c>
      <c r="AA165" s="0" t="n">
        <v>-7491928</v>
      </c>
      <c r="AB165" s="0" t="n">
        <v>-7367400</v>
      </c>
      <c r="AC165" s="0" t="n">
        <v>0</v>
      </c>
      <c r="AD165" s="0" t="n">
        <v>-6.44208968580717</v>
      </c>
    </row>
    <row r="166" customFormat="false" ht="14.5" hidden="false" customHeight="false" outlineLevel="0" collapsed="false">
      <c r="A166" s="0" t="n">
        <v>138</v>
      </c>
      <c r="B166" s="0" t="s">
        <v>156</v>
      </c>
      <c r="C166" s="7" t="n">
        <v>929315000</v>
      </c>
      <c r="D166" s="7" t="n">
        <v>3351254.11321622</v>
      </c>
      <c r="E166" s="7" t="n">
        <v>295074000</v>
      </c>
      <c r="F166" s="7" t="n">
        <v>3899276.23266716</v>
      </c>
      <c r="G166" s="7" t="n">
        <v>7250530</v>
      </c>
      <c r="H166" s="7" t="n">
        <v>13032985.3569365</v>
      </c>
      <c r="I166" s="17" t="n">
        <v>0.556321502819847</v>
      </c>
      <c r="J166" s="7" t="n">
        <v>10752213</v>
      </c>
      <c r="K166" s="7" t="n">
        <v>7250530</v>
      </c>
      <c r="L166" s="0" t="n">
        <v>55.63</v>
      </c>
      <c r="N166" s="7" t="n">
        <v>7268126</v>
      </c>
      <c r="O166" s="18" t="n">
        <v>0.0525</v>
      </c>
      <c r="P166" s="7" t="n">
        <v>7649703</v>
      </c>
      <c r="Q166" s="17" t="n">
        <v>58.6949404951844</v>
      </c>
      <c r="R166" s="17" t="n">
        <v>0</v>
      </c>
      <c r="S166" s="17" t="n">
        <v>0</v>
      </c>
      <c r="T166" s="7" t="n">
        <v>0</v>
      </c>
      <c r="U166" s="7" t="n">
        <v>399173</v>
      </c>
      <c r="V166" s="7" t="n">
        <v>399173</v>
      </c>
      <c r="W166" s="7" t="n">
        <v>0</v>
      </c>
      <c r="X166" s="7" t="n">
        <v>7250530</v>
      </c>
      <c r="Y166" s="17" t="n">
        <v>55.6321502819847</v>
      </c>
      <c r="AA166" s="0" t="n">
        <v>0</v>
      </c>
      <c r="AB166" s="0" t="n">
        <v>0</v>
      </c>
      <c r="AC166" s="0" t="n">
        <v>0</v>
      </c>
      <c r="AD166" s="0" t="n">
        <v>0.00215028198471856</v>
      </c>
    </row>
    <row r="167" customFormat="false" ht="14.5" hidden="false" customHeight="false" outlineLevel="0" collapsed="false">
      <c r="A167" s="0" t="n">
        <v>139</v>
      </c>
      <c r="B167" s="0" t="s">
        <v>157</v>
      </c>
      <c r="C167" s="7" t="n">
        <v>5173582300</v>
      </c>
      <c r="D167" s="7" t="n">
        <v>18656740.677744</v>
      </c>
      <c r="E167" s="7" t="n">
        <v>2217371000</v>
      </c>
      <c r="F167" s="7" t="n">
        <v>29301605.8321147</v>
      </c>
      <c r="G167" s="7" t="n">
        <v>47958347</v>
      </c>
      <c r="H167" s="7" t="n">
        <v>53281588.3704702</v>
      </c>
      <c r="I167" s="17" t="n">
        <v>0.900092292041721</v>
      </c>
      <c r="J167" s="7" t="n">
        <v>43957310</v>
      </c>
      <c r="K167" s="7" t="n">
        <v>43957310</v>
      </c>
      <c r="L167" s="0" t="n">
        <v>82.5</v>
      </c>
      <c r="N167" s="7" t="n">
        <v>41517729</v>
      </c>
      <c r="O167" s="18" t="n">
        <v>0.0774</v>
      </c>
      <c r="P167" s="7" t="n">
        <v>44731201</v>
      </c>
      <c r="Q167" s="17" t="n">
        <v>83.9524540615816</v>
      </c>
      <c r="R167" s="17" t="n">
        <v>0</v>
      </c>
      <c r="S167" s="17" t="n">
        <v>0</v>
      </c>
      <c r="T167" s="7" t="n">
        <v>0</v>
      </c>
      <c r="U167" s="7" t="n">
        <v>773891</v>
      </c>
      <c r="V167" s="7" t="n">
        <v>773891</v>
      </c>
      <c r="W167" s="7" t="n">
        <v>0</v>
      </c>
      <c r="X167" s="7" t="n">
        <v>43957310</v>
      </c>
      <c r="Y167" s="17" t="n">
        <v>82.4999992386903</v>
      </c>
      <c r="AA167" s="0" t="n">
        <v>0</v>
      </c>
      <c r="AB167" s="0" t="n">
        <v>0</v>
      </c>
      <c r="AC167" s="0" t="n">
        <v>0</v>
      </c>
      <c r="AD167" s="0" t="n">
        <v>-7.61309692620671E-007</v>
      </c>
    </row>
    <row r="168" customFormat="false" ht="14.5" hidden="false" customHeight="false" outlineLevel="0" collapsed="false">
      <c r="A168" s="0" t="n">
        <v>140</v>
      </c>
      <c r="B168" s="0" t="s">
        <v>158</v>
      </c>
      <c r="C168" s="7" t="n">
        <v>587783900</v>
      </c>
      <c r="D168" s="7" t="n">
        <v>2119639.96336794</v>
      </c>
      <c r="E168" s="7" t="n">
        <v>194653000</v>
      </c>
      <c r="F168" s="7" t="n">
        <v>2572255.82910511</v>
      </c>
      <c r="G168" s="7" t="n">
        <v>4691896</v>
      </c>
      <c r="H168" s="7" t="n">
        <v>8698595.5503098</v>
      </c>
      <c r="I168" s="17" t="n">
        <v>0.539385464338884</v>
      </c>
      <c r="J168" s="7" t="n">
        <v>7176341</v>
      </c>
      <c r="K168" s="7" t="n">
        <v>4691896</v>
      </c>
      <c r="L168" s="0" t="n">
        <v>53.94</v>
      </c>
      <c r="N168" s="7" t="n">
        <v>4357140</v>
      </c>
      <c r="O168" s="18" t="n">
        <v>0.0379</v>
      </c>
      <c r="P168" s="7" t="n">
        <v>4522276</v>
      </c>
      <c r="Q168" s="17" t="n">
        <v>51.9885764758765</v>
      </c>
      <c r="R168" s="17" t="n">
        <v>1.95142352412353</v>
      </c>
      <c r="S168" s="17" t="n">
        <v>0</v>
      </c>
      <c r="T168" s="7" t="n">
        <v>0</v>
      </c>
      <c r="U168" s="7" t="n">
        <v>0</v>
      </c>
      <c r="V168" s="7" t="n">
        <v>0</v>
      </c>
      <c r="W168" s="7" t="n">
        <v>0</v>
      </c>
      <c r="X168" s="7" t="n">
        <v>4522276</v>
      </c>
      <c r="Y168" s="17" t="n">
        <v>51.9885764758765</v>
      </c>
      <c r="AA168" s="0" t="n">
        <v>-169620</v>
      </c>
      <c r="AB168" s="0" t="n">
        <v>-169620</v>
      </c>
      <c r="AC168" s="0" t="n">
        <v>0</v>
      </c>
      <c r="AD168" s="0" t="n">
        <v>-1.95142352412353</v>
      </c>
    </row>
    <row r="169" customFormat="false" ht="14.5" hidden="false" customHeight="false" outlineLevel="0" collapsed="false">
      <c r="A169" s="0" t="n">
        <v>141</v>
      </c>
      <c r="B169" s="0" t="s">
        <v>159</v>
      </c>
      <c r="C169" s="7" t="n">
        <v>3508853900</v>
      </c>
      <c r="D169" s="7" t="n">
        <v>12653471.7130895</v>
      </c>
      <c r="E169" s="7" t="n">
        <v>984288000</v>
      </c>
      <c r="F169" s="7" t="n">
        <v>13006943.3582745</v>
      </c>
      <c r="G169" s="7" t="n">
        <v>25660415</v>
      </c>
      <c r="H169" s="7" t="n">
        <v>39806108.8484087</v>
      </c>
      <c r="I169" s="17" t="n">
        <v>0.644635101052482</v>
      </c>
      <c r="J169" s="7" t="n">
        <v>32840040</v>
      </c>
      <c r="K169" s="7" t="n">
        <v>25660415</v>
      </c>
      <c r="L169" s="0" t="n">
        <v>64.46</v>
      </c>
      <c r="N169" s="7" t="n">
        <v>24014966</v>
      </c>
      <c r="O169" s="18" t="n">
        <v>0.0408</v>
      </c>
      <c r="P169" s="7" t="n">
        <v>24994777</v>
      </c>
      <c r="Q169" s="17" t="n">
        <v>62.7913094826379</v>
      </c>
      <c r="R169" s="17" t="n">
        <v>1.66869051736207</v>
      </c>
      <c r="S169" s="17" t="n">
        <v>0</v>
      </c>
      <c r="T169" s="7" t="n">
        <v>0</v>
      </c>
      <c r="U169" s="7" t="n">
        <v>0</v>
      </c>
      <c r="V169" s="7" t="n">
        <v>0</v>
      </c>
      <c r="W169" s="7" t="n">
        <v>0</v>
      </c>
      <c r="X169" s="7" t="n">
        <v>24994777</v>
      </c>
      <c r="Y169" s="17" t="n">
        <v>62.7913094826379</v>
      </c>
      <c r="AA169" s="0" t="n">
        <v>-665638</v>
      </c>
      <c r="AB169" s="0" t="n">
        <v>-665638</v>
      </c>
      <c r="AC169" s="0" t="n">
        <v>0</v>
      </c>
      <c r="AD169" s="0" t="n">
        <v>-1.66869051736207</v>
      </c>
    </row>
    <row r="170" customFormat="false" ht="14.5" hidden="false" customHeight="false" outlineLevel="0" collapsed="false">
      <c r="A170" s="0" t="n">
        <v>142</v>
      </c>
      <c r="B170" s="0" t="s">
        <v>160</v>
      </c>
      <c r="C170" s="7" t="n">
        <v>2851555900</v>
      </c>
      <c r="D170" s="7" t="n">
        <v>10283153.1170174</v>
      </c>
      <c r="E170" s="7" t="n">
        <v>604391000</v>
      </c>
      <c r="F170" s="7" t="n">
        <v>7986767.59571475</v>
      </c>
      <c r="G170" s="7" t="n">
        <v>18269921</v>
      </c>
      <c r="H170" s="7" t="n">
        <v>10813118.21188</v>
      </c>
      <c r="I170" s="17" t="n">
        <v>1.68960707189231</v>
      </c>
      <c r="J170" s="7" t="n">
        <v>8920823</v>
      </c>
      <c r="K170" s="7" t="n">
        <v>8920823</v>
      </c>
      <c r="L170" s="0" t="n">
        <v>82.5</v>
      </c>
      <c r="N170" s="7" t="n">
        <v>9052274</v>
      </c>
      <c r="O170" s="18" t="n">
        <v>0.0405</v>
      </c>
      <c r="P170" s="7" t="n">
        <v>9418891</v>
      </c>
      <c r="Q170" s="17" t="n">
        <v>87.1061502837525</v>
      </c>
      <c r="R170" s="17" t="n">
        <v>0</v>
      </c>
      <c r="S170" s="17" t="n">
        <v>0</v>
      </c>
      <c r="T170" s="7" t="n">
        <v>0</v>
      </c>
      <c r="U170" s="7" t="n">
        <v>498068</v>
      </c>
      <c r="V170" s="7" t="n">
        <v>498068</v>
      </c>
      <c r="W170" s="7" t="n">
        <v>0</v>
      </c>
      <c r="X170" s="7" t="n">
        <v>8920823</v>
      </c>
      <c r="Y170" s="17" t="n">
        <v>82.5000043946528</v>
      </c>
      <c r="AA170" s="0" t="n">
        <v>0</v>
      </c>
      <c r="AB170" s="0" t="n">
        <v>0</v>
      </c>
      <c r="AC170" s="0" t="n">
        <v>0</v>
      </c>
      <c r="AD170" s="0" t="n">
        <v>4.39465279100659E-006</v>
      </c>
    </row>
    <row r="171" customFormat="false" ht="14.5" hidden="false" customHeight="false" outlineLevel="0" collapsed="false">
      <c r="A171" s="0" t="n">
        <v>143</v>
      </c>
      <c r="B171" s="0" t="s">
        <v>161</v>
      </c>
      <c r="C171" s="7" t="n">
        <v>255469400</v>
      </c>
      <c r="D171" s="7" t="n">
        <v>921262.303471784</v>
      </c>
      <c r="E171" s="7" t="n">
        <v>75187000</v>
      </c>
      <c r="F171" s="7" t="n">
        <v>993563.926694814</v>
      </c>
      <c r="G171" s="7" t="n">
        <v>1914826</v>
      </c>
      <c r="H171" s="7" t="n">
        <v>4842580.92089178</v>
      </c>
      <c r="I171" s="17" t="n">
        <v>0.395414352652135</v>
      </c>
      <c r="J171" s="7" t="n">
        <v>3995129</v>
      </c>
      <c r="K171" s="7" t="n">
        <v>1914826</v>
      </c>
      <c r="L171" s="0" t="n">
        <v>39.54</v>
      </c>
      <c r="N171" s="7" t="n">
        <v>1791647</v>
      </c>
      <c r="O171" s="18" t="n">
        <v>0.0346</v>
      </c>
      <c r="P171" s="7" t="n">
        <v>1853638</v>
      </c>
      <c r="Q171" s="17" t="n">
        <v>38.2778941700916</v>
      </c>
      <c r="R171" s="17" t="n">
        <v>1.26210582990843</v>
      </c>
      <c r="S171" s="17" t="n">
        <v>0</v>
      </c>
      <c r="T171" s="7" t="n">
        <v>0</v>
      </c>
      <c r="U171" s="7" t="n">
        <v>0</v>
      </c>
      <c r="V171" s="7" t="n">
        <v>0</v>
      </c>
      <c r="W171" s="7" t="n">
        <v>0</v>
      </c>
      <c r="X171" s="7" t="n">
        <v>1853638</v>
      </c>
      <c r="Y171" s="17" t="n">
        <v>38.2778941700916</v>
      </c>
      <c r="AA171" s="0" t="n">
        <v>-61188</v>
      </c>
      <c r="AB171" s="0" t="n">
        <v>-61188</v>
      </c>
      <c r="AC171" s="0" t="n">
        <v>0</v>
      </c>
      <c r="AD171" s="0" t="n">
        <v>-1.26210582990843</v>
      </c>
    </row>
    <row r="172" customFormat="false" ht="14.5" hidden="false" customHeight="false" outlineLevel="0" collapsed="false">
      <c r="A172" s="0" t="n">
        <v>144</v>
      </c>
      <c r="B172" s="0" t="s">
        <v>162</v>
      </c>
      <c r="C172" s="7" t="n">
        <v>3651224100</v>
      </c>
      <c r="D172" s="7" t="n">
        <v>13166880.7491531</v>
      </c>
      <c r="E172" s="7" t="n">
        <v>1121767000</v>
      </c>
      <c r="F172" s="7" t="n">
        <v>14823669.3225779</v>
      </c>
      <c r="G172" s="7" t="n">
        <v>27990550</v>
      </c>
      <c r="H172" s="7" t="n">
        <v>21613223.0588616</v>
      </c>
      <c r="I172" s="17" t="n">
        <v>1.29506598454892</v>
      </c>
      <c r="J172" s="7" t="n">
        <v>17830909</v>
      </c>
      <c r="K172" s="7" t="n">
        <v>17830909</v>
      </c>
      <c r="L172" s="0" t="n">
        <v>82.5</v>
      </c>
      <c r="N172" s="7" t="n">
        <v>16917853</v>
      </c>
      <c r="O172" s="18" t="n">
        <v>0.0442</v>
      </c>
      <c r="P172" s="7" t="n">
        <v>17665622</v>
      </c>
      <c r="Q172" s="17" t="n">
        <v>81.7352504616702</v>
      </c>
      <c r="R172" s="17" t="n">
        <v>0.764749538329824</v>
      </c>
      <c r="S172" s="17" t="n">
        <v>0</v>
      </c>
      <c r="T172" s="7" t="n">
        <v>0</v>
      </c>
      <c r="U172" s="7" t="n">
        <v>0</v>
      </c>
      <c r="V172" s="7" t="n">
        <v>0</v>
      </c>
      <c r="W172" s="7" t="n">
        <v>0</v>
      </c>
      <c r="X172" s="7" t="n">
        <v>17665622</v>
      </c>
      <c r="Y172" s="17" t="n">
        <v>81.7352504616702</v>
      </c>
      <c r="AA172" s="0" t="n">
        <v>-165287</v>
      </c>
      <c r="AB172" s="0" t="n">
        <v>-165287</v>
      </c>
      <c r="AC172" s="0" t="n">
        <v>0</v>
      </c>
      <c r="AD172" s="0" t="n">
        <v>-0.764749538329824</v>
      </c>
    </row>
    <row r="173" customFormat="false" ht="14.5" hidden="false" customHeight="false" outlineLevel="0" collapsed="false">
      <c r="A173" s="0" t="n">
        <v>145</v>
      </c>
      <c r="B173" s="0" t="s">
        <v>163</v>
      </c>
      <c r="C173" s="7" t="n">
        <v>2686343300</v>
      </c>
      <c r="D173" s="7" t="n">
        <v>9687370.84157239</v>
      </c>
      <c r="E173" s="7" t="n">
        <v>721415000</v>
      </c>
      <c r="F173" s="7" t="n">
        <v>9533189.51649273</v>
      </c>
      <c r="G173" s="7" t="n">
        <v>19220560</v>
      </c>
      <c r="H173" s="7" t="n">
        <v>30267505.2614537</v>
      </c>
      <c r="I173" s="17" t="n">
        <v>0.635022934132526</v>
      </c>
      <c r="J173" s="7" t="n">
        <v>24970692</v>
      </c>
      <c r="K173" s="7" t="n">
        <v>19220560</v>
      </c>
      <c r="L173" s="0" t="n">
        <v>63.5</v>
      </c>
      <c r="N173" s="7" t="n">
        <v>17876514</v>
      </c>
      <c r="O173" s="18" t="n">
        <v>0.0602</v>
      </c>
      <c r="P173" s="7" t="n">
        <v>18952680</v>
      </c>
      <c r="Q173" s="17" t="n">
        <v>62.6172518556944</v>
      </c>
      <c r="R173" s="17" t="n">
        <v>0.88274814430563</v>
      </c>
      <c r="S173" s="17" t="n">
        <v>0</v>
      </c>
      <c r="T173" s="7" t="n">
        <v>0</v>
      </c>
      <c r="U173" s="7" t="n">
        <v>0</v>
      </c>
      <c r="V173" s="7" t="n">
        <v>0</v>
      </c>
      <c r="W173" s="7" t="n">
        <v>0</v>
      </c>
      <c r="X173" s="7" t="n">
        <v>18952680</v>
      </c>
      <c r="Y173" s="17" t="n">
        <v>62.6172518556944</v>
      </c>
      <c r="AA173" s="0" t="n">
        <v>-267880</v>
      </c>
      <c r="AB173" s="0" t="n">
        <v>-267880</v>
      </c>
      <c r="AC173" s="0" t="n">
        <v>0</v>
      </c>
      <c r="AD173" s="0" t="n">
        <v>-0.88274814430563</v>
      </c>
    </row>
    <row r="174" customFormat="false" ht="14.5" hidden="false" customHeight="false" outlineLevel="0" collapsed="false">
      <c r="A174" s="0" t="n">
        <v>146</v>
      </c>
      <c r="B174" s="0" t="s">
        <v>164</v>
      </c>
      <c r="C174" s="7" t="n">
        <v>2334757300</v>
      </c>
      <c r="D174" s="7" t="n">
        <v>8419497.16187365</v>
      </c>
      <c r="E174" s="7" t="n">
        <v>627678000</v>
      </c>
      <c r="F174" s="7" t="n">
        <v>8294495.30344271</v>
      </c>
      <c r="G174" s="7" t="n">
        <v>16713992</v>
      </c>
      <c r="H174" s="7" t="n">
        <v>23555125.0799639</v>
      </c>
      <c r="I174" s="17" t="n">
        <v>0.709569231462796</v>
      </c>
      <c r="J174" s="7" t="n">
        <v>19432978</v>
      </c>
      <c r="K174" s="7" t="n">
        <v>16713992</v>
      </c>
      <c r="L174" s="0" t="n">
        <v>70.96</v>
      </c>
      <c r="N174" s="7" t="n">
        <v>15151628</v>
      </c>
      <c r="O174" s="18" t="n">
        <v>0.0458</v>
      </c>
      <c r="P174" s="7" t="n">
        <v>15845573</v>
      </c>
      <c r="Q174" s="17" t="n">
        <v>67.2701713372702</v>
      </c>
      <c r="R174" s="17" t="n">
        <v>3.68982866272981</v>
      </c>
      <c r="S174" s="17" t="n">
        <v>0.01</v>
      </c>
      <c r="T174" s="7" t="n">
        <v>151516</v>
      </c>
      <c r="U174" s="7" t="n">
        <v>0</v>
      </c>
      <c r="V174" s="7" t="n">
        <v>0</v>
      </c>
      <c r="W174" s="7" t="n">
        <v>0</v>
      </c>
      <c r="X174" s="7" t="n">
        <v>15997089</v>
      </c>
      <c r="Y174" s="17" t="n">
        <v>67.9134113943093</v>
      </c>
      <c r="AA174" s="0" t="n">
        <v>-868419</v>
      </c>
      <c r="AB174" s="0" t="n">
        <v>-716903</v>
      </c>
      <c r="AC174" s="0" t="n">
        <v>0</v>
      </c>
      <c r="AD174" s="0" t="n">
        <v>-3.04658860569066</v>
      </c>
    </row>
    <row r="175" customFormat="false" ht="14.5" hidden="false" customHeight="false" outlineLevel="0" collapsed="false">
      <c r="A175" s="0" t="n">
        <v>147</v>
      </c>
      <c r="B175" s="0" t="s">
        <v>165</v>
      </c>
      <c r="C175" s="7" t="n">
        <v>1181869900</v>
      </c>
      <c r="D175" s="7" t="n">
        <v>4262006.27737791</v>
      </c>
      <c r="E175" s="7" t="n">
        <v>395641000</v>
      </c>
      <c r="F175" s="7" t="n">
        <v>5228225.96355039</v>
      </c>
      <c r="G175" s="7" t="n">
        <v>9490232</v>
      </c>
      <c r="H175" s="7" t="n">
        <v>14303427.739698</v>
      </c>
      <c r="I175" s="17" t="n">
        <v>0.663493546631529</v>
      </c>
      <c r="J175" s="7" t="n">
        <v>11800328</v>
      </c>
      <c r="K175" s="7" t="n">
        <v>9490232</v>
      </c>
      <c r="L175" s="0" t="n">
        <v>66.35</v>
      </c>
      <c r="N175" s="7" t="n">
        <v>8983193</v>
      </c>
      <c r="O175" s="18" t="n">
        <v>0.0336</v>
      </c>
      <c r="P175" s="7" t="n">
        <v>9285028</v>
      </c>
      <c r="Q175" s="17" t="n">
        <v>64.9147055445331</v>
      </c>
      <c r="R175" s="17" t="n">
        <v>1.4352944554669</v>
      </c>
      <c r="S175" s="17" t="n">
        <v>0</v>
      </c>
      <c r="T175" s="7" t="n">
        <v>0</v>
      </c>
      <c r="U175" s="7" t="n">
        <v>0</v>
      </c>
      <c r="V175" s="7" t="n">
        <v>0</v>
      </c>
      <c r="W175" s="7" t="n">
        <v>0</v>
      </c>
      <c r="X175" s="7" t="n">
        <v>9285028</v>
      </c>
      <c r="Y175" s="17" t="n">
        <v>64.9147055445331</v>
      </c>
      <c r="AA175" s="0" t="n">
        <v>-205204</v>
      </c>
      <c r="AB175" s="0" t="n">
        <v>-205204</v>
      </c>
      <c r="AC175" s="0" t="n">
        <v>0</v>
      </c>
      <c r="AD175" s="0" t="n">
        <v>-1.4352944554669</v>
      </c>
    </row>
    <row r="176" customFormat="false" ht="14.5" hidden="false" customHeight="false" outlineLevel="0" collapsed="false">
      <c r="A176" s="0" t="n">
        <v>148</v>
      </c>
      <c r="B176" s="0" t="s">
        <v>166</v>
      </c>
      <c r="C176" s="7" t="n">
        <v>475467900</v>
      </c>
      <c r="D176" s="7" t="n">
        <v>1714611.03670691</v>
      </c>
      <c r="E176" s="7" t="n">
        <v>115070000</v>
      </c>
      <c r="F176" s="7" t="n">
        <v>1520600.64964385</v>
      </c>
      <c r="G176" s="7" t="n">
        <v>3235212</v>
      </c>
      <c r="H176" s="7" t="n">
        <v>5792958.38637264</v>
      </c>
      <c r="I176" s="17" t="n">
        <v>0.558473198704571</v>
      </c>
      <c r="J176" s="7" t="n">
        <v>4779191</v>
      </c>
      <c r="K176" s="7" t="n">
        <v>3235212</v>
      </c>
      <c r="L176" s="0" t="n">
        <v>55.85</v>
      </c>
      <c r="N176" s="7" t="n">
        <v>2878989</v>
      </c>
      <c r="O176" s="18" t="n">
        <v>0.0733</v>
      </c>
      <c r="P176" s="7" t="n">
        <v>3090019</v>
      </c>
      <c r="Q176" s="17" t="n">
        <v>53.3409493717228</v>
      </c>
      <c r="R176" s="17" t="n">
        <v>2.50905062827722</v>
      </c>
      <c r="S176" s="17" t="n">
        <v>0.01</v>
      </c>
      <c r="T176" s="7" t="n">
        <v>28790</v>
      </c>
      <c r="U176" s="7" t="n">
        <v>0</v>
      </c>
      <c r="V176" s="7" t="n">
        <v>0</v>
      </c>
      <c r="W176" s="7" t="n">
        <v>0</v>
      </c>
      <c r="X176" s="7" t="n">
        <v>3118809</v>
      </c>
      <c r="Y176" s="17" t="n">
        <v>53.8379320544868</v>
      </c>
      <c r="AA176" s="0" t="n">
        <v>-145193</v>
      </c>
      <c r="AB176" s="0" t="n">
        <v>-116403</v>
      </c>
      <c r="AC176" s="0" t="n">
        <v>0</v>
      </c>
      <c r="AD176" s="0" t="n">
        <v>-2.01206794551316</v>
      </c>
    </row>
    <row r="177" customFormat="false" ht="14.5" hidden="false" customHeight="false" outlineLevel="0" collapsed="false">
      <c r="A177" s="0" t="n">
        <v>149</v>
      </c>
      <c r="B177" s="0" t="s">
        <v>167</v>
      </c>
      <c r="C177" s="7" t="n">
        <v>6494397200</v>
      </c>
      <c r="D177" s="7" t="n">
        <v>23419804.1884183</v>
      </c>
      <c r="E177" s="7" t="n">
        <v>1839598000</v>
      </c>
      <c r="F177" s="7" t="n">
        <v>24309497.8177069</v>
      </c>
      <c r="G177" s="7" t="n">
        <v>47729302</v>
      </c>
      <c r="H177" s="7" t="n">
        <v>334523209.005637</v>
      </c>
      <c r="I177" s="17" t="n">
        <v>0.142678596626746</v>
      </c>
      <c r="J177" s="7" t="n">
        <v>275981647</v>
      </c>
      <c r="K177" s="7" t="n">
        <v>47729302</v>
      </c>
      <c r="L177" s="0" t="n">
        <v>14.27</v>
      </c>
      <c r="N177" s="7" t="n">
        <v>15225269</v>
      </c>
      <c r="O177" s="18" t="n">
        <v>0.0881</v>
      </c>
      <c r="P177" s="7" t="n">
        <v>16566615</v>
      </c>
      <c r="Q177" s="17" t="n">
        <v>4.95230661251992</v>
      </c>
      <c r="R177" s="17" t="n">
        <v>9.31769338748008</v>
      </c>
      <c r="S177" s="17" t="n">
        <v>0.02</v>
      </c>
      <c r="T177" s="7" t="n">
        <v>304505</v>
      </c>
      <c r="U177" s="7" t="n">
        <v>0</v>
      </c>
      <c r="V177" s="7" t="n">
        <v>0</v>
      </c>
      <c r="W177" s="7" t="n">
        <v>0</v>
      </c>
      <c r="X177" s="7" t="n">
        <v>16871120</v>
      </c>
      <c r="Y177" s="17" t="n">
        <v>5.04333318161961</v>
      </c>
      <c r="AA177" s="0" t="n">
        <v>-31162687</v>
      </c>
      <c r="AB177" s="0" t="n">
        <v>-30858182</v>
      </c>
      <c r="AC177" s="0" t="n">
        <v>0</v>
      </c>
      <c r="AD177" s="0" t="n">
        <v>-9.22666681838039</v>
      </c>
    </row>
    <row r="178" customFormat="false" ht="14.5" hidden="false" customHeight="false" outlineLevel="0" collapsed="false">
      <c r="A178" s="0" t="n">
        <v>150</v>
      </c>
      <c r="B178" s="0" t="s">
        <v>168</v>
      </c>
      <c r="C178" s="7" t="n">
        <v>1176406900</v>
      </c>
      <c r="D178" s="7" t="n">
        <v>4242305.85155835</v>
      </c>
      <c r="E178" s="7" t="n">
        <v>225800000</v>
      </c>
      <c r="F178" s="7" t="n">
        <v>2983850.06248007</v>
      </c>
      <c r="G178" s="7" t="n">
        <v>7226156</v>
      </c>
      <c r="H178" s="7" t="n">
        <v>8566370.2</v>
      </c>
      <c r="I178" s="17" t="n">
        <v>0.843549348357604</v>
      </c>
      <c r="J178" s="7" t="n">
        <v>7067255</v>
      </c>
      <c r="K178" s="7" t="n">
        <v>7067255</v>
      </c>
      <c r="L178" s="0" t="n">
        <v>82.5</v>
      </c>
      <c r="N178" s="7" t="n">
        <v>6760874</v>
      </c>
      <c r="O178" s="18" t="n">
        <v>0.0559</v>
      </c>
      <c r="P178" s="7" t="n">
        <v>7138807</v>
      </c>
      <c r="Q178" s="17" t="n">
        <v>83.3352614156227</v>
      </c>
      <c r="R178" s="17" t="n">
        <v>0</v>
      </c>
      <c r="S178" s="17" t="n">
        <v>0</v>
      </c>
      <c r="T178" s="7" t="n">
        <v>0</v>
      </c>
      <c r="U178" s="7" t="n">
        <v>71552</v>
      </c>
      <c r="V178" s="7" t="n">
        <v>71552</v>
      </c>
      <c r="W178" s="7" t="n">
        <v>0</v>
      </c>
      <c r="X178" s="7" t="n">
        <v>7067255</v>
      </c>
      <c r="Y178" s="17" t="n">
        <v>82.4999951554744</v>
      </c>
      <c r="AA178" s="0" t="n">
        <v>0</v>
      </c>
      <c r="AB178" s="0" t="n">
        <v>0</v>
      </c>
      <c r="AC178" s="0" t="n">
        <v>0</v>
      </c>
      <c r="AD178" s="0" t="n">
        <v>-4.84452560556292E-006</v>
      </c>
    </row>
    <row r="179" customFormat="false" ht="14.5" hidden="false" customHeight="false" outlineLevel="0" collapsed="false">
      <c r="A179" s="0" t="n">
        <v>151</v>
      </c>
      <c r="B179" s="0" t="s">
        <v>169</v>
      </c>
      <c r="C179" s="7" t="n">
        <v>1309322100</v>
      </c>
      <c r="D179" s="7" t="n">
        <v>4721618.69027177</v>
      </c>
      <c r="E179" s="7" t="n">
        <v>426901000</v>
      </c>
      <c r="F179" s="7" t="n">
        <v>5641313.44341366</v>
      </c>
      <c r="G179" s="7" t="n">
        <v>10362932</v>
      </c>
      <c r="H179" s="7" t="n">
        <v>21380842.22</v>
      </c>
      <c r="I179" s="17" t="n">
        <v>0.484683058476824</v>
      </c>
      <c r="J179" s="7" t="n">
        <v>17639195</v>
      </c>
      <c r="K179" s="7" t="n">
        <v>10362932</v>
      </c>
      <c r="L179" s="0" t="n">
        <v>48.47</v>
      </c>
      <c r="N179" s="7" t="n">
        <v>9660962</v>
      </c>
      <c r="O179" s="18" t="n">
        <v>0.0883</v>
      </c>
      <c r="P179" s="7" t="n">
        <v>10514025</v>
      </c>
      <c r="Q179" s="17" t="n">
        <v>49.1749805354487</v>
      </c>
      <c r="R179" s="17" t="n">
        <v>0</v>
      </c>
      <c r="S179" s="17" t="n">
        <v>0</v>
      </c>
      <c r="T179" s="7" t="n">
        <v>0</v>
      </c>
      <c r="U179" s="7" t="n">
        <v>151093</v>
      </c>
      <c r="V179" s="7" t="n">
        <v>151093</v>
      </c>
      <c r="W179" s="7" t="n">
        <v>0</v>
      </c>
      <c r="X179" s="7" t="n">
        <v>10362932</v>
      </c>
      <c r="Y179" s="17" t="n">
        <v>48.4683058476824</v>
      </c>
      <c r="AA179" s="0" t="n">
        <v>0</v>
      </c>
      <c r="AB179" s="0" t="n">
        <v>0</v>
      </c>
      <c r="AC179" s="0" t="n">
        <v>0</v>
      </c>
      <c r="AD179" s="0" t="n">
        <v>-0.00169415231763281</v>
      </c>
    </row>
    <row r="180" customFormat="false" ht="14.5" hidden="false" customHeight="false" outlineLevel="0" collapsed="false">
      <c r="A180" s="0" t="n">
        <v>152</v>
      </c>
      <c r="B180" s="0" t="s">
        <v>170</v>
      </c>
      <c r="C180" s="7" t="n">
        <v>1497427400</v>
      </c>
      <c r="D180" s="7" t="n">
        <v>5399955.59470435</v>
      </c>
      <c r="E180" s="7" t="n">
        <v>361190000</v>
      </c>
      <c r="F180" s="7" t="n">
        <v>4772970.78860574</v>
      </c>
      <c r="G180" s="7" t="n">
        <v>10172926</v>
      </c>
      <c r="H180" s="7" t="n">
        <v>6823610.07</v>
      </c>
      <c r="I180" s="17" t="n">
        <v>1.49084222217287</v>
      </c>
      <c r="J180" s="7" t="n">
        <v>5629478</v>
      </c>
      <c r="K180" s="7" t="n">
        <v>5629478</v>
      </c>
      <c r="L180" s="0" t="n">
        <v>82.5</v>
      </c>
      <c r="N180" s="7" t="n">
        <v>5422289</v>
      </c>
      <c r="O180" s="18" t="n">
        <v>0.0468</v>
      </c>
      <c r="P180" s="7" t="n">
        <v>5676052</v>
      </c>
      <c r="Q180" s="17" t="n">
        <v>83.1825374218665</v>
      </c>
      <c r="R180" s="17" t="n">
        <v>0</v>
      </c>
      <c r="S180" s="17" t="n">
        <v>0</v>
      </c>
      <c r="T180" s="7" t="n">
        <v>0</v>
      </c>
      <c r="U180" s="7" t="n">
        <v>46574</v>
      </c>
      <c r="V180" s="7" t="n">
        <v>46574</v>
      </c>
      <c r="W180" s="7" t="n">
        <v>0</v>
      </c>
      <c r="X180" s="7" t="n">
        <v>5629478</v>
      </c>
      <c r="Y180" s="17" t="n">
        <v>82.499995489924</v>
      </c>
      <c r="AA180" s="0" t="n">
        <v>0</v>
      </c>
      <c r="AB180" s="0" t="n">
        <v>0</v>
      </c>
      <c r="AC180" s="0" t="n">
        <v>0</v>
      </c>
      <c r="AD180" s="0" t="n">
        <v>-4.51007599622244E-006</v>
      </c>
    </row>
    <row r="181" customFormat="false" ht="14.5" hidden="false" customHeight="false" outlineLevel="0" collapsed="false">
      <c r="A181" s="0" t="n">
        <v>153</v>
      </c>
      <c r="B181" s="0" t="s">
        <v>171</v>
      </c>
      <c r="C181" s="7" t="n">
        <v>5149133300</v>
      </c>
      <c r="D181" s="7" t="n">
        <v>18568573.7894295</v>
      </c>
      <c r="E181" s="7" t="n">
        <v>1514293000</v>
      </c>
      <c r="F181" s="7" t="n">
        <v>20010731.8984195</v>
      </c>
      <c r="G181" s="7" t="n">
        <v>38579306</v>
      </c>
      <c r="H181" s="7" t="n">
        <v>103734761.66</v>
      </c>
      <c r="I181" s="17" t="n">
        <v>0.371903356046136</v>
      </c>
      <c r="J181" s="7" t="n">
        <v>85581178</v>
      </c>
      <c r="K181" s="7" t="n">
        <v>38579306</v>
      </c>
      <c r="L181" s="0" t="n">
        <v>37.19</v>
      </c>
      <c r="N181" s="7" t="n">
        <v>35204065</v>
      </c>
      <c r="O181" s="18" t="n">
        <v>0.04</v>
      </c>
      <c r="P181" s="7" t="n">
        <v>36612228</v>
      </c>
      <c r="Q181" s="17" t="n">
        <v>35.2940782955668</v>
      </c>
      <c r="R181" s="17" t="n">
        <v>1.89592170443321</v>
      </c>
      <c r="S181" s="17" t="n">
        <v>0</v>
      </c>
      <c r="T181" s="7" t="n">
        <v>0</v>
      </c>
      <c r="U181" s="7" t="n">
        <v>0</v>
      </c>
      <c r="V181" s="7" t="n">
        <v>0</v>
      </c>
      <c r="W181" s="7" t="n">
        <v>0</v>
      </c>
      <c r="X181" s="7" t="n">
        <v>36612228</v>
      </c>
      <c r="Y181" s="17" t="n">
        <v>35.2940782955668</v>
      </c>
      <c r="AA181" s="0" t="n">
        <v>-1967078</v>
      </c>
      <c r="AB181" s="0" t="n">
        <v>-1967078</v>
      </c>
      <c r="AC181" s="0" t="n">
        <v>0</v>
      </c>
      <c r="AD181" s="0" t="n">
        <v>-1.89592170443321</v>
      </c>
    </row>
    <row r="182" customFormat="false" ht="14.5" hidden="false" customHeight="false" outlineLevel="0" collapsed="false">
      <c r="A182" s="0" t="n">
        <v>154</v>
      </c>
      <c r="B182" s="0" t="s">
        <v>172</v>
      </c>
      <c r="C182" s="7" t="n">
        <v>338579700</v>
      </c>
      <c r="D182" s="7" t="n">
        <v>1220970.94341156</v>
      </c>
      <c r="E182" s="7" t="n">
        <v>93938000</v>
      </c>
      <c r="F182" s="7" t="n">
        <v>1241350.34175931</v>
      </c>
      <c r="G182" s="7" t="n">
        <v>2462321</v>
      </c>
      <c r="H182" s="7" t="n">
        <v>2838165.02839587</v>
      </c>
      <c r="I182" s="17" t="n">
        <v>0.867574991363945</v>
      </c>
      <c r="J182" s="7" t="n">
        <v>2341486</v>
      </c>
      <c r="K182" s="7" t="n">
        <v>2341486</v>
      </c>
      <c r="L182" s="0" t="n">
        <v>82.5</v>
      </c>
      <c r="N182" s="7" t="n">
        <v>2055731</v>
      </c>
      <c r="O182" s="18" t="n">
        <v>0.0535</v>
      </c>
      <c r="P182" s="7" t="n">
        <v>2165713</v>
      </c>
      <c r="Q182" s="17" t="n">
        <v>76.3068031045418</v>
      </c>
      <c r="R182" s="17" t="n">
        <v>6.19319689545823</v>
      </c>
      <c r="S182" s="17" t="n">
        <v>0.01</v>
      </c>
      <c r="T182" s="7" t="n">
        <v>20557</v>
      </c>
      <c r="U182" s="7" t="n">
        <v>0</v>
      </c>
      <c r="V182" s="7" t="n">
        <v>0</v>
      </c>
      <c r="W182" s="7" t="n">
        <v>0</v>
      </c>
      <c r="X182" s="7" t="n">
        <v>2186270</v>
      </c>
      <c r="Y182" s="17" t="n">
        <v>77.0311091189675</v>
      </c>
      <c r="AA182" s="0" t="n">
        <v>-175773</v>
      </c>
      <c r="AB182" s="0" t="n">
        <v>-155216</v>
      </c>
      <c r="AC182" s="0" t="n">
        <v>0</v>
      </c>
      <c r="AD182" s="0" t="n">
        <v>-5.46889088103247</v>
      </c>
    </row>
    <row r="183" customFormat="false" ht="14.5" hidden="false" customHeight="false" outlineLevel="0" collapsed="false">
      <c r="A183" s="0" t="n">
        <v>155</v>
      </c>
      <c r="B183" s="0" t="s">
        <v>173</v>
      </c>
      <c r="C183" s="7" t="n">
        <v>15034185600</v>
      </c>
      <c r="D183" s="7" t="n">
        <v>54215606.4745066</v>
      </c>
      <c r="E183" s="7" t="n">
        <v>5936265000</v>
      </c>
      <c r="F183" s="7" t="n">
        <v>78445193.4948992</v>
      </c>
      <c r="G183" s="7" t="n">
        <v>132660800</v>
      </c>
      <c r="H183" s="7" t="n">
        <v>93150537.4380517</v>
      </c>
      <c r="I183" s="17" t="n">
        <v>1.42415496086884</v>
      </c>
      <c r="J183" s="7" t="n">
        <v>76849193</v>
      </c>
      <c r="K183" s="7" t="n">
        <v>76849193</v>
      </c>
      <c r="L183" s="0" t="n">
        <v>82.5</v>
      </c>
      <c r="N183" s="7" t="n">
        <v>74332213</v>
      </c>
      <c r="O183" s="18" t="n">
        <v>0.0533</v>
      </c>
      <c r="P183" s="7" t="n">
        <v>78294120</v>
      </c>
      <c r="Q183" s="17" t="n">
        <v>84.0511736736552</v>
      </c>
      <c r="R183" s="17" t="n">
        <v>0</v>
      </c>
      <c r="S183" s="17" t="n">
        <v>0</v>
      </c>
      <c r="T183" s="7" t="n">
        <v>0</v>
      </c>
      <c r="U183" s="7" t="n">
        <v>1444927</v>
      </c>
      <c r="V183" s="7" t="n">
        <v>1444927</v>
      </c>
      <c r="W183" s="7" t="n">
        <v>0</v>
      </c>
      <c r="X183" s="7" t="n">
        <v>76849193</v>
      </c>
      <c r="Y183" s="17" t="n">
        <v>82.4999995851955</v>
      </c>
      <c r="AA183" s="0" t="n">
        <v>0</v>
      </c>
      <c r="AB183" s="0" t="n">
        <v>0</v>
      </c>
      <c r="AC183" s="0" t="n">
        <v>0</v>
      </c>
      <c r="AD183" s="0" t="n">
        <v>-4.14804489423659E-007</v>
      </c>
    </row>
    <row r="184" customFormat="false" ht="14.5" hidden="false" customHeight="false" outlineLevel="0" collapsed="false">
      <c r="A184" s="0" t="n">
        <v>156</v>
      </c>
      <c r="B184" s="0" t="s">
        <v>174</v>
      </c>
      <c r="C184" s="7" t="n">
        <v>104479300</v>
      </c>
      <c r="D184" s="7" t="n">
        <v>376768.570259763</v>
      </c>
      <c r="E184" s="7" t="n">
        <v>37072000</v>
      </c>
      <c r="F184" s="7" t="n">
        <v>489890.564731006</v>
      </c>
      <c r="G184" s="7" t="n">
        <v>866659</v>
      </c>
      <c r="H184" s="7" t="n">
        <v>1061261.84043636</v>
      </c>
      <c r="I184" s="17" t="n">
        <v>0.816630700340315</v>
      </c>
      <c r="J184" s="7" t="n">
        <v>875541</v>
      </c>
      <c r="K184" s="7" t="n">
        <v>866659</v>
      </c>
      <c r="L184" s="0" t="n">
        <v>81.66</v>
      </c>
      <c r="N184" s="7" t="n">
        <v>565499</v>
      </c>
      <c r="O184" s="18" t="n">
        <v>0.0323</v>
      </c>
      <c r="P184" s="7" t="n">
        <v>583765</v>
      </c>
      <c r="Q184" s="17" t="n">
        <v>55.0066889958062</v>
      </c>
      <c r="R184" s="17" t="n">
        <v>26.6533110041938</v>
      </c>
      <c r="S184" s="17" t="n">
        <v>0.02</v>
      </c>
      <c r="T184" s="7" t="n">
        <v>11310</v>
      </c>
      <c r="U184" s="7" t="n">
        <v>0</v>
      </c>
      <c r="V184" s="7" t="n">
        <v>0</v>
      </c>
      <c r="W184" s="7" t="n">
        <v>0</v>
      </c>
      <c r="X184" s="7" t="n">
        <v>595075</v>
      </c>
      <c r="Y184" s="17" t="n">
        <v>56.072401487207</v>
      </c>
      <c r="AA184" s="0" t="n">
        <v>-282894</v>
      </c>
      <c r="AB184" s="0" t="n">
        <v>-271584</v>
      </c>
      <c r="AC184" s="0" t="n">
        <v>0</v>
      </c>
      <c r="AD184" s="0" t="n">
        <v>-25.587598512793</v>
      </c>
    </row>
    <row r="185" customFormat="false" ht="14.5" hidden="false" customHeight="false" outlineLevel="0" collapsed="false">
      <c r="A185" s="0" t="n">
        <v>157</v>
      </c>
      <c r="B185" s="0" t="s">
        <v>175</v>
      </c>
      <c r="C185" s="7" t="n">
        <v>2475327700</v>
      </c>
      <c r="D185" s="7" t="n">
        <v>8926415.83982079</v>
      </c>
      <c r="E185" s="7" t="n">
        <v>1428344000</v>
      </c>
      <c r="F185" s="7" t="n">
        <v>18874952.7619266</v>
      </c>
      <c r="G185" s="7" t="n">
        <v>27801369</v>
      </c>
      <c r="H185" s="7" t="n">
        <v>10198078.4514476</v>
      </c>
      <c r="I185" s="17" t="n">
        <v>2.72613798102854</v>
      </c>
      <c r="J185" s="7" t="n">
        <v>8413415</v>
      </c>
      <c r="K185" s="7" t="n">
        <v>8413415</v>
      </c>
      <c r="L185" s="0" t="n">
        <v>82.5</v>
      </c>
      <c r="N185" s="7" t="n">
        <v>8136480</v>
      </c>
      <c r="O185" s="18" t="n">
        <v>0.0456</v>
      </c>
      <c r="P185" s="7" t="n">
        <v>8507503</v>
      </c>
      <c r="Q185" s="17" t="n">
        <v>83.4226079011225</v>
      </c>
      <c r="R185" s="17" t="n">
        <v>0</v>
      </c>
      <c r="S185" s="17" t="n">
        <v>0</v>
      </c>
      <c r="T185" s="7" t="n">
        <v>0</v>
      </c>
      <c r="U185" s="7" t="n">
        <v>94088</v>
      </c>
      <c r="V185" s="7" t="n">
        <v>94088</v>
      </c>
      <c r="W185" s="7" t="n">
        <v>0</v>
      </c>
      <c r="X185" s="7" t="n">
        <v>8413415</v>
      </c>
      <c r="Y185" s="17" t="n">
        <v>82.5000027216472</v>
      </c>
      <c r="AA185" s="0" t="n">
        <v>0</v>
      </c>
      <c r="AB185" s="0" t="n">
        <v>0</v>
      </c>
      <c r="AC185" s="0" t="n">
        <v>0</v>
      </c>
      <c r="AD185" s="0" t="n">
        <v>2.72164724890445E-006</v>
      </c>
    </row>
    <row r="186" customFormat="false" ht="14.5" hidden="false" customHeight="false" outlineLevel="0" collapsed="false">
      <c r="A186" s="0" t="n">
        <v>158</v>
      </c>
      <c r="B186" s="0" t="s">
        <v>176</v>
      </c>
      <c r="C186" s="7" t="n">
        <v>2447845900</v>
      </c>
      <c r="D186" s="7" t="n">
        <v>8827312.20403681</v>
      </c>
      <c r="E186" s="7" t="n">
        <v>763859000</v>
      </c>
      <c r="F186" s="7" t="n">
        <v>10094068.7549866</v>
      </c>
      <c r="G186" s="7" t="n">
        <v>18921381</v>
      </c>
      <c r="H186" s="7" t="n">
        <v>21174806.4942969</v>
      </c>
      <c r="I186" s="17" t="n">
        <v>0.893579877818302</v>
      </c>
      <c r="J186" s="7" t="n">
        <v>17469215</v>
      </c>
      <c r="K186" s="7" t="n">
        <v>17469215</v>
      </c>
      <c r="L186" s="0" t="n">
        <v>82.5</v>
      </c>
      <c r="N186" s="7" t="n">
        <v>15886824</v>
      </c>
      <c r="O186" s="18" t="n">
        <v>0.0427</v>
      </c>
      <c r="P186" s="7" t="n">
        <v>16565191</v>
      </c>
      <c r="Q186" s="17" t="n">
        <v>78.2306605940488</v>
      </c>
      <c r="R186" s="17" t="n">
        <v>4.26933940595119</v>
      </c>
      <c r="S186" s="17" t="n">
        <v>0.01</v>
      </c>
      <c r="T186" s="7" t="n">
        <v>158868</v>
      </c>
      <c r="U186" s="7" t="n">
        <v>0</v>
      </c>
      <c r="V186" s="7" t="n">
        <v>0</v>
      </c>
      <c r="W186" s="7" t="n">
        <v>0</v>
      </c>
      <c r="X186" s="7" t="n">
        <v>16724059</v>
      </c>
      <c r="Y186" s="17" t="n">
        <v>78.9809295518444</v>
      </c>
      <c r="AA186" s="0" t="n">
        <v>-904024</v>
      </c>
      <c r="AB186" s="0" t="n">
        <v>-745156</v>
      </c>
      <c r="AC186" s="0" t="n">
        <v>0</v>
      </c>
      <c r="AD186" s="0" t="n">
        <v>-3.51907044815557</v>
      </c>
    </row>
    <row r="187" customFormat="false" ht="14.5" hidden="false" customHeight="false" outlineLevel="0" collapsed="false">
      <c r="A187" s="0" t="n">
        <v>159</v>
      </c>
      <c r="B187" s="0" t="s">
        <v>177</v>
      </c>
      <c r="C187" s="7" t="n">
        <v>2458304800</v>
      </c>
      <c r="D187" s="7" t="n">
        <v>8865028.62058526</v>
      </c>
      <c r="E187" s="7" t="n">
        <v>1796501000</v>
      </c>
      <c r="F187" s="7" t="n">
        <v>23739989.4645505</v>
      </c>
      <c r="G187" s="7" t="n">
        <v>32605018</v>
      </c>
      <c r="H187" s="7" t="n">
        <v>34218165.74</v>
      </c>
      <c r="I187" s="17" t="n">
        <v>0.952856978008196</v>
      </c>
      <c r="J187" s="7" t="n">
        <v>28229987</v>
      </c>
      <c r="K187" s="7" t="n">
        <v>28229987</v>
      </c>
      <c r="L187" s="0" t="n">
        <v>82.5</v>
      </c>
      <c r="N187" s="7" t="n">
        <v>26093332</v>
      </c>
      <c r="O187" s="18" t="n">
        <v>0.0373</v>
      </c>
      <c r="P187" s="7" t="n">
        <v>27066613</v>
      </c>
      <c r="Q187" s="17" t="n">
        <v>79.1001282934344</v>
      </c>
      <c r="R187" s="17" t="n">
        <v>3.39987170656563</v>
      </c>
      <c r="S187" s="17" t="n">
        <v>0.01</v>
      </c>
      <c r="T187" s="7" t="n">
        <v>260933</v>
      </c>
      <c r="U187" s="7" t="n">
        <v>0</v>
      </c>
      <c r="V187" s="7" t="n">
        <v>0</v>
      </c>
      <c r="W187" s="7" t="n">
        <v>0</v>
      </c>
      <c r="X187" s="7" t="n">
        <v>27327546</v>
      </c>
      <c r="Y187" s="17" t="n">
        <v>79.8626852404743</v>
      </c>
      <c r="AA187" s="0" t="n">
        <v>-1163374</v>
      </c>
      <c r="AB187" s="0" t="n">
        <v>-902441</v>
      </c>
      <c r="AC187" s="0" t="n">
        <v>0</v>
      </c>
      <c r="AD187" s="0" t="n">
        <v>-2.63731475952572</v>
      </c>
    </row>
    <row r="188" customFormat="false" ht="14.5" hidden="false" customHeight="false" outlineLevel="0" collapsed="false">
      <c r="A188" s="0" t="n">
        <v>160</v>
      </c>
      <c r="B188" s="0" t="s">
        <v>178</v>
      </c>
      <c r="C188" s="7" t="n">
        <v>11375052400</v>
      </c>
      <c r="D188" s="7" t="n">
        <v>41020204.2833163</v>
      </c>
      <c r="E188" s="7" t="n">
        <v>3043181000</v>
      </c>
      <c r="F188" s="7" t="n">
        <v>40214330.4561035</v>
      </c>
      <c r="G188" s="7" t="n">
        <v>81234535</v>
      </c>
      <c r="H188" s="7" t="n">
        <v>347861659.377571</v>
      </c>
      <c r="I188" s="17" t="n">
        <v>0.233525405315874</v>
      </c>
      <c r="J188" s="7" t="n">
        <v>286985869</v>
      </c>
      <c r="K188" s="7" t="n">
        <v>81234535</v>
      </c>
      <c r="L188" s="0" t="n">
        <v>23.35</v>
      </c>
      <c r="N188" s="7" t="n">
        <v>68340513</v>
      </c>
      <c r="O188" s="18" t="n">
        <v>0.0639</v>
      </c>
      <c r="P188" s="7" t="n">
        <v>72707472</v>
      </c>
      <c r="Q188" s="17" t="n">
        <v>20.9012606132264</v>
      </c>
      <c r="R188" s="17" t="n">
        <v>2.44873938677362</v>
      </c>
      <c r="S188" s="17" t="n">
        <v>0</v>
      </c>
      <c r="T188" s="7" t="n">
        <v>0</v>
      </c>
      <c r="U188" s="7" t="n">
        <v>0</v>
      </c>
      <c r="V188" s="7" t="n">
        <v>0</v>
      </c>
      <c r="W188" s="7" t="n">
        <v>0</v>
      </c>
      <c r="X188" s="7" t="n">
        <v>72707472</v>
      </c>
      <c r="Y188" s="17" t="n">
        <v>20.9012606132264</v>
      </c>
      <c r="AA188" s="0" t="n">
        <v>-8527063</v>
      </c>
      <c r="AB188" s="0" t="n">
        <v>-8527063</v>
      </c>
      <c r="AC188" s="0" t="n">
        <v>0</v>
      </c>
      <c r="AD188" s="0" t="n">
        <v>-2.44873938677362</v>
      </c>
    </row>
    <row r="189" customFormat="false" ht="14.5" hidden="false" customHeight="false" outlineLevel="0" collapsed="false">
      <c r="A189" s="0" t="n">
        <v>161</v>
      </c>
      <c r="B189" s="0" t="s">
        <v>179</v>
      </c>
      <c r="C189" s="7" t="n">
        <v>2411393900</v>
      </c>
      <c r="D189" s="7" t="n">
        <v>8695860.63494027</v>
      </c>
      <c r="E189" s="7" t="n">
        <v>749441000</v>
      </c>
      <c r="F189" s="7" t="n">
        <v>9903541.07473484</v>
      </c>
      <c r="G189" s="7" t="n">
        <v>18599402</v>
      </c>
      <c r="H189" s="7" t="n">
        <v>33328396.51</v>
      </c>
      <c r="I189" s="17" t="n">
        <v>0.558064712006752</v>
      </c>
      <c r="J189" s="7" t="n">
        <v>27495927</v>
      </c>
      <c r="K189" s="7" t="n">
        <v>18599402</v>
      </c>
      <c r="L189" s="0" t="n">
        <v>55.81</v>
      </c>
      <c r="N189" s="7" t="n">
        <v>18168773</v>
      </c>
      <c r="O189" s="18" t="n">
        <v>0.029</v>
      </c>
      <c r="P189" s="7" t="n">
        <v>18695667</v>
      </c>
      <c r="Q189" s="17" t="n">
        <v>56.0953089789077</v>
      </c>
      <c r="R189" s="17" t="n">
        <v>0</v>
      </c>
      <c r="S189" s="17" t="n">
        <v>0</v>
      </c>
      <c r="T189" s="7" t="n">
        <v>0</v>
      </c>
      <c r="U189" s="7" t="n">
        <v>96265</v>
      </c>
      <c r="V189" s="7" t="n">
        <v>96265</v>
      </c>
      <c r="W189" s="7" t="n">
        <v>0</v>
      </c>
      <c r="X189" s="7" t="n">
        <v>18599402</v>
      </c>
      <c r="Y189" s="17" t="n">
        <v>55.8064712006753</v>
      </c>
      <c r="AA189" s="0" t="n">
        <v>0</v>
      </c>
      <c r="AB189" s="0" t="n">
        <v>0</v>
      </c>
      <c r="AC189" s="0" t="n">
        <v>0</v>
      </c>
      <c r="AD189" s="0" t="n">
        <v>-0.00352879932475503</v>
      </c>
    </row>
    <row r="190" customFormat="false" ht="14.5" hidden="false" customHeight="false" outlineLevel="0" collapsed="false">
      <c r="A190" s="0" t="n">
        <v>162</v>
      </c>
      <c r="B190" s="0" t="s">
        <v>180</v>
      </c>
      <c r="C190" s="7" t="n">
        <v>1855455700</v>
      </c>
      <c r="D190" s="7" t="n">
        <v>6691061.20800319</v>
      </c>
      <c r="E190" s="7" t="n">
        <v>576297000</v>
      </c>
      <c r="F190" s="7" t="n">
        <v>7615517.44666553</v>
      </c>
      <c r="G190" s="7" t="n">
        <v>14306579</v>
      </c>
      <c r="H190" s="7" t="n">
        <v>23559120.1259855</v>
      </c>
      <c r="I190" s="17" t="n">
        <v>0.607262874143587</v>
      </c>
      <c r="J190" s="7" t="n">
        <v>19436274</v>
      </c>
      <c r="K190" s="7" t="n">
        <v>14306579</v>
      </c>
      <c r="L190" s="0" t="n">
        <v>60.73</v>
      </c>
      <c r="N190" s="7" t="n">
        <v>13038099</v>
      </c>
      <c r="O190" s="18" t="n">
        <v>0.036</v>
      </c>
      <c r="P190" s="7" t="n">
        <v>13507471</v>
      </c>
      <c r="Q190" s="17" t="n">
        <v>57.3343610787118</v>
      </c>
      <c r="R190" s="17" t="n">
        <v>3.39563892128822</v>
      </c>
      <c r="S190" s="17" t="n">
        <v>0.01</v>
      </c>
      <c r="T190" s="7" t="n">
        <v>130381</v>
      </c>
      <c r="U190" s="7" t="n">
        <v>0</v>
      </c>
      <c r="V190" s="7" t="n">
        <v>0</v>
      </c>
      <c r="W190" s="7" t="n">
        <v>0</v>
      </c>
      <c r="X190" s="7" t="n">
        <v>13637852</v>
      </c>
      <c r="Y190" s="17" t="n">
        <v>57.8877815770274</v>
      </c>
      <c r="AA190" s="0" t="n">
        <v>-799108</v>
      </c>
      <c r="AB190" s="0" t="n">
        <v>-668727</v>
      </c>
      <c r="AC190" s="0" t="n">
        <v>0</v>
      </c>
      <c r="AD190" s="0" t="n">
        <v>-2.84221842297262</v>
      </c>
    </row>
    <row r="191" customFormat="false" ht="14.5" hidden="false" customHeight="false" outlineLevel="0" collapsed="false">
      <c r="A191" s="0" t="n">
        <v>163</v>
      </c>
      <c r="B191" s="0" t="s">
        <v>181</v>
      </c>
      <c r="C191" s="7" t="n">
        <v>11636407900</v>
      </c>
      <c r="D191" s="7" t="n">
        <v>41962692.7768698</v>
      </c>
      <c r="E191" s="7" t="n">
        <v>2554529000</v>
      </c>
      <c r="F191" s="7" t="n">
        <v>33757004.0578262</v>
      </c>
      <c r="G191" s="7" t="n">
        <v>75719697</v>
      </c>
      <c r="H191" s="7" t="n">
        <v>351967448.88</v>
      </c>
      <c r="I191" s="17" t="n">
        <v>0.215132669912938</v>
      </c>
      <c r="J191" s="7" t="n">
        <v>290373145</v>
      </c>
      <c r="K191" s="7" t="n">
        <v>75719697</v>
      </c>
      <c r="L191" s="0" t="n">
        <v>21.51</v>
      </c>
      <c r="N191" s="7" t="n">
        <v>60851330</v>
      </c>
      <c r="O191" s="18" t="n">
        <v>0.0483</v>
      </c>
      <c r="P191" s="7" t="n">
        <v>63790449</v>
      </c>
      <c r="Q191" s="17" t="n">
        <v>18.1239626570549</v>
      </c>
      <c r="R191" s="17" t="n">
        <v>3.3860373429451</v>
      </c>
      <c r="S191" s="17" t="n">
        <v>0.01</v>
      </c>
      <c r="T191" s="7" t="n">
        <v>608513</v>
      </c>
      <c r="U191" s="7" t="n">
        <v>0</v>
      </c>
      <c r="V191" s="7" t="n">
        <v>0</v>
      </c>
      <c r="W191" s="7" t="n">
        <v>0</v>
      </c>
      <c r="X191" s="7" t="n">
        <v>64398962</v>
      </c>
      <c r="Y191" s="17" t="n">
        <v>18.2968516562894</v>
      </c>
      <c r="AA191" s="0" t="n">
        <v>-11929248</v>
      </c>
      <c r="AB191" s="0" t="n">
        <v>-11320735</v>
      </c>
      <c r="AC191" s="0" t="n">
        <v>0</v>
      </c>
      <c r="AD191" s="0" t="n">
        <v>-3.21314834371055</v>
      </c>
    </row>
    <row r="192" customFormat="false" ht="14.5" hidden="false" customHeight="false" outlineLevel="0" collapsed="false">
      <c r="A192" s="0" t="n">
        <v>164</v>
      </c>
      <c r="B192" s="0" t="s">
        <v>182</v>
      </c>
      <c r="C192" s="7" t="n">
        <v>4134919200</v>
      </c>
      <c r="D192" s="7" t="n">
        <v>14911160.3458642</v>
      </c>
      <c r="E192" s="7" t="n">
        <v>1396516000</v>
      </c>
      <c r="F192" s="7" t="n">
        <v>18454359.4059097</v>
      </c>
      <c r="G192" s="7" t="n">
        <v>33365520</v>
      </c>
      <c r="H192" s="7" t="n">
        <v>28701385.633308</v>
      </c>
      <c r="I192" s="17" t="n">
        <v>1.16250554681511</v>
      </c>
      <c r="J192" s="7" t="n">
        <v>23678643</v>
      </c>
      <c r="K192" s="7" t="n">
        <v>23678643</v>
      </c>
      <c r="L192" s="0" t="n">
        <v>82.5</v>
      </c>
      <c r="N192" s="7" t="n">
        <v>22048089</v>
      </c>
      <c r="O192" s="18" t="n">
        <v>0.0327</v>
      </c>
      <c r="P192" s="7" t="n">
        <v>22769062</v>
      </c>
      <c r="Q192" s="17" t="n">
        <v>79.330880713914</v>
      </c>
      <c r="R192" s="17" t="n">
        <v>3.16911928608597</v>
      </c>
      <c r="S192" s="17" t="n">
        <v>0.01</v>
      </c>
      <c r="T192" s="7" t="n">
        <v>220481</v>
      </c>
      <c r="U192" s="7" t="n">
        <v>0</v>
      </c>
      <c r="V192" s="7" t="n">
        <v>0</v>
      </c>
      <c r="W192" s="7" t="n">
        <v>0</v>
      </c>
      <c r="X192" s="7" t="n">
        <v>22989543</v>
      </c>
      <c r="Y192" s="17" t="n">
        <v>80.0990701066384</v>
      </c>
      <c r="AA192" s="0" t="n">
        <v>-909581</v>
      </c>
      <c r="AB192" s="0" t="n">
        <v>-689100</v>
      </c>
      <c r="AC192" s="0" t="n">
        <v>0</v>
      </c>
      <c r="AD192" s="0" t="n">
        <v>-2.40092989336156</v>
      </c>
    </row>
    <row r="193" customFormat="false" ht="14.5" hidden="false" customHeight="false" outlineLevel="0" collapsed="false">
      <c r="A193" s="0" t="n">
        <v>165</v>
      </c>
      <c r="B193" s="0" t="s">
        <v>183</v>
      </c>
      <c r="C193" s="7" t="n">
        <v>9978319100</v>
      </c>
      <c r="D193" s="7" t="n">
        <v>35983367.240235</v>
      </c>
      <c r="E193" s="7" t="n">
        <v>2221793000</v>
      </c>
      <c r="F193" s="7" t="n">
        <v>29360040.6637191</v>
      </c>
      <c r="G193" s="7" t="n">
        <v>65343408</v>
      </c>
      <c r="H193" s="7" t="n">
        <v>125778963.663612</v>
      </c>
      <c r="I193" s="17" t="n">
        <v>0.519509829757835</v>
      </c>
      <c r="J193" s="7" t="n">
        <v>103767645</v>
      </c>
      <c r="K193" s="7" t="n">
        <v>65343408</v>
      </c>
      <c r="L193" s="0" t="n">
        <v>51.95</v>
      </c>
      <c r="N193" s="7" t="n">
        <v>56111790</v>
      </c>
      <c r="O193" s="18" t="n">
        <v>0.0433</v>
      </c>
      <c r="P193" s="7" t="n">
        <v>58541431</v>
      </c>
      <c r="Q193" s="17" t="n">
        <v>46.5431017197482</v>
      </c>
      <c r="R193" s="17" t="n">
        <v>5.40689828025183</v>
      </c>
      <c r="S193" s="17" t="n">
        <v>0.01</v>
      </c>
      <c r="T193" s="7" t="n">
        <v>561118</v>
      </c>
      <c r="U193" s="7" t="n">
        <v>0</v>
      </c>
      <c r="V193" s="7" t="n">
        <v>0</v>
      </c>
      <c r="W193" s="7" t="n">
        <v>0</v>
      </c>
      <c r="X193" s="7" t="n">
        <v>59102549</v>
      </c>
      <c r="Y193" s="17" t="n">
        <v>46.9892160648311</v>
      </c>
      <c r="AA193" s="0" t="n">
        <v>-6801977</v>
      </c>
      <c r="AB193" s="0" t="n">
        <v>-6240859</v>
      </c>
      <c r="AC193" s="0" t="n">
        <v>0</v>
      </c>
      <c r="AD193" s="0" t="n">
        <v>-4.96078393516892</v>
      </c>
    </row>
    <row r="194" customFormat="false" ht="14.5" hidden="false" customHeight="false" outlineLevel="0" collapsed="false">
      <c r="A194" s="0" t="n">
        <v>166</v>
      </c>
      <c r="B194" s="0" t="s">
        <v>184</v>
      </c>
      <c r="C194" s="7" t="n">
        <v>2969651000</v>
      </c>
      <c r="D194" s="7" t="n">
        <v>10709022.3751545</v>
      </c>
      <c r="E194" s="7" t="n">
        <v>1288357000</v>
      </c>
      <c r="F194" s="7" t="n">
        <v>17025084.6543252</v>
      </c>
      <c r="G194" s="7" t="n">
        <v>27734107</v>
      </c>
      <c r="H194" s="7" t="n">
        <v>8625192.11931616</v>
      </c>
      <c r="I194" s="17" t="n">
        <v>3.21547701388463</v>
      </c>
      <c r="J194" s="7" t="n">
        <v>7115783</v>
      </c>
      <c r="K194" s="7" t="n">
        <v>7115783</v>
      </c>
      <c r="L194" s="0" t="n">
        <v>82.5</v>
      </c>
      <c r="N194" s="7" t="n">
        <v>7353470</v>
      </c>
      <c r="O194" s="18" t="n">
        <v>0.0336</v>
      </c>
      <c r="P194" s="7" t="n">
        <v>7600547</v>
      </c>
      <c r="Q194" s="17" t="n">
        <v>88.1203212039595</v>
      </c>
      <c r="R194" s="17" t="n">
        <v>0</v>
      </c>
      <c r="S194" s="17" t="n">
        <v>0</v>
      </c>
      <c r="T194" s="7" t="n">
        <v>0</v>
      </c>
      <c r="U194" s="7" t="n">
        <v>484764</v>
      </c>
      <c r="V194" s="7" t="n">
        <v>484764</v>
      </c>
      <c r="W194" s="7" t="n">
        <v>0</v>
      </c>
      <c r="X194" s="7" t="n">
        <v>7115783</v>
      </c>
      <c r="Y194" s="17" t="n">
        <v>82.4999942211626</v>
      </c>
      <c r="AA194" s="0" t="n">
        <v>0</v>
      </c>
      <c r="AB194" s="0" t="n">
        <v>0</v>
      </c>
      <c r="AC194" s="0" t="n">
        <v>0</v>
      </c>
      <c r="AD194" s="0" t="n">
        <v>-5.7788374476786E-006</v>
      </c>
    </row>
    <row r="195" customFormat="false" ht="14.5" hidden="false" customHeight="false" outlineLevel="0" collapsed="false">
      <c r="A195" s="0" t="n">
        <v>167</v>
      </c>
      <c r="B195" s="0" t="s">
        <v>185</v>
      </c>
      <c r="C195" s="7" t="n">
        <v>4776050100</v>
      </c>
      <c r="D195" s="7" t="n">
        <v>17223177.870315</v>
      </c>
      <c r="E195" s="7" t="n">
        <v>1463900000</v>
      </c>
      <c r="F195" s="7" t="n">
        <v>19344810.037487</v>
      </c>
      <c r="G195" s="7" t="n">
        <v>36567988</v>
      </c>
      <c r="H195" s="7" t="n">
        <v>48222893.451865</v>
      </c>
      <c r="I195" s="17" t="n">
        <v>0.75831177646985</v>
      </c>
      <c r="J195" s="7" t="n">
        <v>39783887</v>
      </c>
      <c r="K195" s="7" t="n">
        <v>36567988</v>
      </c>
      <c r="L195" s="0" t="n">
        <v>75.83</v>
      </c>
      <c r="N195" s="7" t="n">
        <v>34205572</v>
      </c>
      <c r="O195" s="18" t="n">
        <v>0.0494</v>
      </c>
      <c r="P195" s="7" t="n">
        <v>35895327</v>
      </c>
      <c r="Q195" s="17" t="n">
        <v>74.4362779388797</v>
      </c>
      <c r="R195" s="17" t="n">
        <v>1.39372206112034</v>
      </c>
      <c r="S195" s="17" t="n">
        <v>0</v>
      </c>
      <c r="T195" s="7" t="n">
        <v>0</v>
      </c>
      <c r="U195" s="7" t="n">
        <v>0</v>
      </c>
      <c r="V195" s="7" t="n">
        <v>0</v>
      </c>
      <c r="W195" s="7" t="n">
        <v>0</v>
      </c>
      <c r="X195" s="7" t="n">
        <v>35895327</v>
      </c>
      <c r="Y195" s="17" t="n">
        <v>74.4362779388797</v>
      </c>
      <c r="AA195" s="0" t="n">
        <v>-672661</v>
      </c>
      <c r="AB195" s="0" t="n">
        <v>-672661</v>
      </c>
      <c r="AC195" s="0" t="n">
        <v>0</v>
      </c>
      <c r="AD195" s="0" t="n">
        <v>-1.39372206112034</v>
      </c>
    </row>
    <row r="196" customFormat="false" ht="14.5" hidden="false" customHeight="false" outlineLevel="0" collapsed="false">
      <c r="A196" s="0" t="n">
        <v>168</v>
      </c>
      <c r="B196" s="0" t="s">
        <v>186</v>
      </c>
      <c r="C196" s="7" t="n">
        <v>7507193000</v>
      </c>
      <c r="D196" s="7" t="n">
        <v>27072103.0220733</v>
      </c>
      <c r="E196" s="7" t="n">
        <v>2642633000</v>
      </c>
      <c r="F196" s="7" t="n">
        <v>34921260.5941625</v>
      </c>
      <c r="G196" s="7" t="n">
        <v>61993364</v>
      </c>
      <c r="H196" s="7" t="n">
        <v>33430588.9065254</v>
      </c>
      <c r="I196" s="17" t="n">
        <v>1.85439042588626</v>
      </c>
      <c r="J196" s="7" t="n">
        <v>27580236</v>
      </c>
      <c r="K196" s="7" t="n">
        <v>27580236</v>
      </c>
      <c r="L196" s="0" t="n">
        <v>82.5</v>
      </c>
      <c r="N196" s="7" t="n">
        <v>27385589</v>
      </c>
      <c r="O196" s="18" t="n">
        <v>0.0449</v>
      </c>
      <c r="P196" s="7" t="n">
        <v>28615202</v>
      </c>
      <c r="Q196" s="17" t="n">
        <v>85.5958657504072</v>
      </c>
      <c r="R196" s="17" t="n">
        <v>0</v>
      </c>
      <c r="S196" s="17" t="n">
        <v>0</v>
      </c>
      <c r="T196" s="7" t="n">
        <v>0</v>
      </c>
      <c r="U196" s="7" t="n">
        <v>1034966</v>
      </c>
      <c r="V196" s="7" t="n">
        <v>1034966</v>
      </c>
      <c r="W196" s="7" t="n">
        <v>0</v>
      </c>
      <c r="X196" s="7" t="n">
        <v>27580236</v>
      </c>
      <c r="Y196" s="17" t="n">
        <v>82.5000004550221</v>
      </c>
      <c r="AA196" s="0" t="n">
        <v>0</v>
      </c>
      <c r="AB196" s="0" t="n">
        <v>0</v>
      </c>
      <c r="AC196" s="0" t="n">
        <v>0</v>
      </c>
      <c r="AD196" s="0" t="n">
        <v>4.55022060918964E-007</v>
      </c>
    </row>
    <row r="197" customFormat="false" ht="14.5" hidden="false" customHeight="false" outlineLevel="0" collapsed="false">
      <c r="A197" s="0" t="n">
        <v>169</v>
      </c>
      <c r="B197" s="0" t="s">
        <v>187</v>
      </c>
      <c r="C197" s="7" t="n">
        <v>2022826200</v>
      </c>
      <c r="D197" s="7" t="n">
        <v>7294625.20573922</v>
      </c>
      <c r="E197" s="7" t="n">
        <v>478101000</v>
      </c>
      <c r="F197" s="7" t="n">
        <v>6317899.46289541</v>
      </c>
      <c r="G197" s="7" t="n">
        <v>13612525</v>
      </c>
      <c r="H197" s="7" t="n">
        <v>10076722.8722501</v>
      </c>
      <c r="I197" s="17" t="n">
        <v>1.35088809849946</v>
      </c>
      <c r="J197" s="7" t="n">
        <v>8313296</v>
      </c>
      <c r="K197" s="7" t="n">
        <v>8313296</v>
      </c>
      <c r="L197" s="0" t="n">
        <v>82.5</v>
      </c>
      <c r="N197" s="7" t="n">
        <v>7487299</v>
      </c>
      <c r="O197" s="18" t="n">
        <v>0.0319</v>
      </c>
      <c r="P197" s="7" t="n">
        <v>7726144</v>
      </c>
      <c r="Q197" s="17" t="n">
        <v>76.6731813303778</v>
      </c>
      <c r="R197" s="17" t="n">
        <v>5.82681866962223</v>
      </c>
      <c r="S197" s="17" t="n">
        <v>0.01</v>
      </c>
      <c r="T197" s="7" t="n">
        <v>74873</v>
      </c>
      <c r="U197" s="7" t="n">
        <v>0</v>
      </c>
      <c r="V197" s="7" t="n">
        <v>0</v>
      </c>
      <c r="W197" s="7" t="n">
        <v>0</v>
      </c>
      <c r="X197" s="7" t="n">
        <v>7801017</v>
      </c>
      <c r="Y197" s="17" t="n">
        <v>77.416210596432</v>
      </c>
      <c r="AA197" s="0" t="n">
        <v>-587152</v>
      </c>
      <c r="AB197" s="0" t="n">
        <v>-512279</v>
      </c>
      <c r="AC197" s="0" t="n">
        <v>0</v>
      </c>
      <c r="AD197" s="0" t="n">
        <v>-5.08378940356798</v>
      </c>
    </row>
    <row r="198" customFormat="false" ht="14.5" hidden="false" customHeight="false" outlineLevel="0" collapsed="false">
      <c r="A198" s="0" t="n">
        <v>170</v>
      </c>
      <c r="B198" s="0" t="s">
        <v>188</v>
      </c>
      <c r="C198" s="7" t="n">
        <v>7495113200</v>
      </c>
      <c r="D198" s="7" t="n">
        <v>27028541.3885725</v>
      </c>
      <c r="E198" s="7" t="n">
        <v>1750639000</v>
      </c>
      <c r="F198" s="7" t="n">
        <v>23133942.823428</v>
      </c>
      <c r="G198" s="7" t="n">
        <v>50162484</v>
      </c>
      <c r="H198" s="7" t="n">
        <v>104306130.251888</v>
      </c>
      <c r="I198" s="17" t="n">
        <v>0.480915971850006</v>
      </c>
      <c r="J198" s="7" t="n">
        <v>86052557</v>
      </c>
      <c r="K198" s="7" t="n">
        <v>50162484</v>
      </c>
      <c r="L198" s="0" t="n">
        <v>48.09</v>
      </c>
      <c r="N198" s="7" t="n">
        <v>46698359</v>
      </c>
      <c r="O198" s="18" t="n">
        <v>0.0535</v>
      </c>
      <c r="P198" s="7" t="n">
        <v>49196721</v>
      </c>
      <c r="Q198" s="17" t="n">
        <v>47.1657043370272</v>
      </c>
      <c r="R198" s="17" t="n">
        <v>0.924295662972774</v>
      </c>
      <c r="S198" s="17" t="n">
        <v>0</v>
      </c>
      <c r="T198" s="7" t="n">
        <v>0</v>
      </c>
      <c r="U198" s="7" t="n">
        <v>0</v>
      </c>
      <c r="V198" s="7" t="n">
        <v>0</v>
      </c>
      <c r="W198" s="7" t="n">
        <v>0</v>
      </c>
      <c r="X198" s="7" t="n">
        <v>49196721</v>
      </c>
      <c r="Y198" s="17" t="n">
        <v>47.1657043370272</v>
      </c>
      <c r="AA198" s="0" t="n">
        <v>-965763</v>
      </c>
      <c r="AB198" s="0" t="n">
        <v>-965763</v>
      </c>
      <c r="AC198" s="0" t="n">
        <v>0</v>
      </c>
      <c r="AD198" s="0" t="n">
        <v>-0.924295662972774</v>
      </c>
    </row>
    <row r="199" customFormat="false" ht="14.5" hidden="false" customHeight="false" outlineLevel="0" collapsed="false">
      <c r="A199" s="0" t="n">
        <v>171</v>
      </c>
      <c r="B199" s="0" t="s">
        <v>189</v>
      </c>
      <c r="C199" s="7" t="n">
        <v>6249685700</v>
      </c>
      <c r="D199" s="7" t="n">
        <v>22537336.5418977</v>
      </c>
      <c r="E199" s="7" t="n">
        <v>1724877000</v>
      </c>
      <c r="F199" s="7" t="n">
        <v>22793509.0532349</v>
      </c>
      <c r="G199" s="7" t="n">
        <v>45330846</v>
      </c>
      <c r="H199" s="7" t="n">
        <v>49792941.8787324</v>
      </c>
      <c r="I199" s="17" t="n">
        <v>0.910386980355579</v>
      </c>
      <c r="J199" s="7" t="n">
        <v>41079177</v>
      </c>
      <c r="K199" s="7" t="n">
        <v>41079177</v>
      </c>
      <c r="L199" s="0" t="n">
        <v>82.5</v>
      </c>
      <c r="N199" s="7" t="n">
        <v>39070159</v>
      </c>
      <c r="O199" s="18" t="n">
        <v>0.0356</v>
      </c>
      <c r="P199" s="7" t="n">
        <v>40461057</v>
      </c>
      <c r="Q199" s="17" t="n">
        <v>81.25861914032</v>
      </c>
      <c r="R199" s="17" t="n">
        <v>1.24138085968005</v>
      </c>
      <c r="S199" s="17" t="n">
        <v>0</v>
      </c>
      <c r="T199" s="7" t="n">
        <v>0</v>
      </c>
      <c r="U199" s="7" t="n">
        <v>0</v>
      </c>
      <c r="V199" s="7" t="n">
        <v>0</v>
      </c>
      <c r="W199" s="7" t="n">
        <v>0</v>
      </c>
      <c r="X199" s="7" t="n">
        <v>40461057</v>
      </c>
      <c r="Y199" s="17" t="n">
        <v>81.25861914032</v>
      </c>
      <c r="AA199" s="0" t="n">
        <v>-618120</v>
      </c>
      <c r="AB199" s="0" t="n">
        <v>-618120</v>
      </c>
      <c r="AC199" s="0" t="n">
        <v>0</v>
      </c>
      <c r="AD199" s="0" t="n">
        <v>-1.24138085968005</v>
      </c>
    </row>
    <row r="200" customFormat="false" ht="14.5" hidden="false" customHeight="false" outlineLevel="0" collapsed="false">
      <c r="A200" s="0" t="n">
        <v>172</v>
      </c>
      <c r="B200" s="0" t="s">
        <v>190</v>
      </c>
      <c r="C200" s="7" t="n">
        <v>6829860600</v>
      </c>
      <c r="D200" s="7" t="n">
        <v>24629537.2704018</v>
      </c>
      <c r="E200" s="7" t="n">
        <v>885765000</v>
      </c>
      <c r="F200" s="7" t="n">
        <v>11705004.2098878</v>
      </c>
      <c r="G200" s="7" t="n">
        <v>36334541</v>
      </c>
      <c r="H200" s="7" t="n">
        <v>22508679.3686227</v>
      </c>
      <c r="I200" s="17" t="n">
        <v>1.61424579403137</v>
      </c>
      <c r="J200" s="7" t="n">
        <v>18569660</v>
      </c>
      <c r="K200" s="7" t="n">
        <v>18569660</v>
      </c>
      <c r="L200" s="0" t="n">
        <v>82.5</v>
      </c>
      <c r="N200" s="7" t="n">
        <v>17402017</v>
      </c>
      <c r="O200" s="18" t="n">
        <v>0.0464</v>
      </c>
      <c r="P200" s="7" t="n">
        <v>18209471</v>
      </c>
      <c r="Q200" s="17" t="n">
        <v>80.8997751568852</v>
      </c>
      <c r="R200" s="17" t="n">
        <v>1.60022484311477</v>
      </c>
      <c r="S200" s="17" t="n">
        <v>0</v>
      </c>
      <c r="T200" s="7" t="n">
        <v>0</v>
      </c>
      <c r="U200" s="7" t="n">
        <v>0</v>
      </c>
      <c r="V200" s="7" t="n">
        <v>0</v>
      </c>
      <c r="W200" s="7" t="n">
        <v>0</v>
      </c>
      <c r="X200" s="7" t="n">
        <v>18209471</v>
      </c>
      <c r="Y200" s="17" t="n">
        <v>80.8997751568852</v>
      </c>
      <c r="AA200" s="0" t="n">
        <v>-360189</v>
      </c>
      <c r="AB200" s="0" t="n">
        <v>-360189</v>
      </c>
      <c r="AC200" s="0" t="n">
        <v>0</v>
      </c>
      <c r="AD200" s="0" t="n">
        <v>-1.60022484311477</v>
      </c>
    </row>
    <row r="201" customFormat="false" ht="14.5" hidden="false" customHeight="false" outlineLevel="0" collapsed="false">
      <c r="A201" s="0" t="n">
        <v>173</v>
      </c>
      <c r="B201" s="0" t="s">
        <v>191</v>
      </c>
      <c r="C201" s="7" t="n">
        <v>2214714000</v>
      </c>
      <c r="D201" s="7" t="n">
        <v>7986602.39218947</v>
      </c>
      <c r="E201" s="7" t="n">
        <v>498159000</v>
      </c>
      <c r="F201" s="7" t="n">
        <v>6582957.32185566</v>
      </c>
      <c r="G201" s="7" t="n">
        <v>14569560</v>
      </c>
      <c r="H201" s="7" t="n">
        <v>10197485.3557925</v>
      </c>
      <c r="I201" s="17" t="n">
        <v>1.42874046803353</v>
      </c>
      <c r="J201" s="7" t="n">
        <v>8412925</v>
      </c>
      <c r="K201" s="7" t="n">
        <v>8412925</v>
      </c>
      <c r="L201" s="0" t="n">
        <v>82.5</v>
      </c>
      <c r="N201" s="7" t="n">
        <v>8380870</v>
      </c>
      <c r="O201" s="18" t="n">
        <v>0.0427</v>
      </c>
      <c r="P201" s="7" t="n">
        <v>8738733</v>
      </c>
      <c r="Q201" s="17" t="n">
        <v>85.6949796455079</v>
      </c>
      <c r="R201" s="17" t="n">
        <v>0</v>
      </c>
      <c r="S201" s="17" t="n">
        <v>0</v>
      </c>
      <c r="T201" s="7" t="n">
        <v>0</v>
      </c>
      <c r="U201" s="7" t="n">
        <v>325808</v>
      </c>
      <c r="V201" s="7" t="n">
        <v>325808</v>
      </c>
      <c r="W201" s="7" t="n">
        <v>0</v>
      </c>
      <c r="X201" s="7" t="n">
        <v>8412925</v>
      </c>
      <c r="Y201" s="17" t="n">
        <v>82.4999958957648</v>
      </c>
      <c r="AA201" s="0" t="n">
        <v>0</v>
      </c>
      <c r="AB201" s="0" t="n">
        <v>0</v>
      </c>
      <c r="AC201" s="0" t="n">
        <v>0</v>
      </c>
      <c r="AD201" s="0" t="n">
        <v>-4.10423523078407E-006</v>
      </c>
    </row>
    <row r="202" customFormat="false" ht="14.5" hidden="false" customHeight="false" outlineLevel="0" collapsed="false">
      <c r="A202" s="0" t="n">
        <v>174</v>
      </c>
      <c r="B202" s="0" t="s">
        <v>192</v>
      </c>
      <c r="C202" s="7" t="n">
        <v>1839094900</v>
      </c>
      <c r="D202" s="7" t="n">
        <v>6632061.62412097</v>
      </c>
      <c r="E202" s="7" t="n">
        <v>542797000</v>
      </c>
      <c r="F202" s="7" t="n">
        <v>7172829.32844993</v>
      </c>
      <c r="G202" s="7" t="n">
        <v>13804891</v>
      </c>
      <c r="H202" s="7" t="n">
        <v>19432028.0776656</v>
      </c>
      <c r="I202" s="17" t="n">
        <v>0.710419465473434</v>
      </c>
      <c r="J202" s="7" t="n">
        <v>16031423</v>
      </c>
      <c r="K202" s="7" t="n">
        <v>13804891</v>
      </c>
      <c r="L202" s="0" t="n">
        <v>71.04</v>
      </c>
      <c r="N202" s="7" t="n">
        <v>13128186</v>
      </c>
      <c r="O202" s="18" t="n">
        <v>0.047</v>
      </c>
      <c r="P202" s="7" t="n">
        <v>13745211</v>
      </c>
      <c r="Q202" s="17" t="n">
        <v>70.7348247185695</v>
      </c>
      <c r="R202" s="17" t="n">
        <v>0.30517528143055</v>
      </c>
      <c r="S202" s="17" t="n">
        <v>0</v>
      </c>
      <c r="T202" s="7" t="n">
        <v>0</v>
      </c>
      <c r="U202" s="7" t="n">
        <v>0</v>
      </c>
      <c r="V202" s="7" t="n">
        <v>0</v>
      </c>
      <c r="W202" s="7" t="n">
        <v>0</v>
      </c>
      <c r="X202" s="7" t="n">
        <v>13745211</v>
      </c>
      <c r="Y202" s="17" t="n">
        <v>70.7348247185695</v>
      </c>
      <c r="AA202" s="0" t="n">
        <v>-59680</v>
      </c>
      <c r="AB202" s="0" t="n">
        <v>-59680</v>
      </c>
      <c r="AC202" s="0" t="n">
        <v>0</v>
      </c>
      <c r="AD202" s="0" t="n">
        <v>-0.30517528143055</v>
      </c>
    </row>
    <row r="203" customFormat="false" ht="14.5" hidden="false" customHeight="false" outlineLevel="0" collapsed="false">
      <c r="A203" s="0" t="n">
        <v>175</v>
      </c>
      <c r="B203" s="0" t="s">
        <v>193</v>
      </c>
      <c r="C203" s="7" t="n">
        <v>3244189600</v>
      </c>
      <c r="D203" s="7" t="n">
        <v>11699051.1732333</v>
      </c>
      <c r="E203" s="7" t="n">
        <v>1782813000</v>
      </c>
      <c r="F203" s="7" t="n">
        <v>23559108.4209047</v>
      </c>
      <c r="G203" s="7" t="n">
        <v>35258160</v>
      </c>
      <c r="H203" s="7" t="n">
        <v>30184150.6331294</v>
      </c>
      <c r="I203" s="17" t="n">
        <v>1.16810177727186</v>
      </c>
      <c r="J203" s="7" t="n">
        <v>24901924</v>
      </c>
      <c r="K203" s="7" t="n">
        <v>24901924</v>
      </c>
      <c r="L203" s="0" t="n">
        <v>82.5</v>
      </c>
      <c r="N203" s="7" t="n">
        <v>24016508</v>
      </c>
      <c r="O203" s="18" t="n">
        <v>0.038</v>
      </c>
      <c r="P203" s="7" t="n">
        <v>24929135</v>
      </c>
      <c r="Q203" s="17" t="n">
        <v>82.5901490586864</v>
      </c>
      <c r="R203" s="17" t="n">
        <v>0</v>
      </c>
      <c r="S203" s="17" t="n">
        <v>0</v>
      </c>
      <c r="T203" s="7" t="n">
        <v>0</v>
      </c>
      <c r="U203" s="7" t="n">
        <v>27211</v>
      </c>
      <c r="V203" s="7" t="n">
        <v>27211</v>
      </c>
      <c r="W203" s="7" t="n">
        <v>0</v>
      </c>
      <c r="X203" s="7" t="n">
        <v>24901924</v>
      </c>
      <c r="Y203" s="17" t="n">
        <v>82.4999990977658</v>
      </c>
      <c r="AA203" s="0" t="n">
        <v>0</v>
      </c>
      <c r="AB203" s="0" t="n">
        <v>0</v>
      </c>
      <c r="AC203" s="0" t="n">
        <v>0</v>
      </c>
      <c r="AD203" s="0" t="n">
        <v>-9.02234205568675E-007</v>
      </c>
    </row>
    <row r="204" customFormat="false" ht="14.5" hidden="false" customHeight="false" outlineLevel="0" collapsed="false">
      <c r="A204" s="0" t="n">
        <v>176</v>
      </c>
      <c r="B204" s="0" t="s">
        <v>194</v>
      </c>
      <c r="C204" s="7" t="n">
        <v>13888346300</v>
      </c>
      <c r="D204" s="7" t="n">
        <v>50083532.1324269</v>
      </c>
      <c r="E204" s="7" t="n">
        <v>3110142000</v>
      </c>
      <c r="F204" s="7" t="n">
        <v>41099191.3242776</v>
      </c>
      <c r="G204" s="7" t="n">
        <v>91182723</v>
      </c>
      <c r="H204" s="7" t="n">
        <v>73681605.54604</v>
      </c>
      <c r="I204" s="17" t="n">
        <v>1.23752356268926</v>
      </c>
      <c r="J204" s="7" t="n">
        <v>60787325</v>
      </c>
      <c r="K204" s="7" t="n">
        <v>60787325</v>
      </c>
      <c r="L204" s="0" t="n">
        <v>82.5</v>
      </c>
      <c r="N204" s="7" t="n">
        <v>54480958</v>
      </c>
      <c r="O204" s="18" t="n">
        <v>0.041</v>
      </c>
      <c r="P204" s="7" t="n">
        <v>56714677</v>
      </c>
      <c r="Q204" s="17" t="n">
        <v>76.9726400228369</v>
      </c>
      <c r="R204" s="17" t="n">
        <v>5.5273599771631</v>
      </c>
      <c r="S204" s="17" t="n">
        <v>0.01</v>
      </c>
      <c r="T204" s="7" t="n">
        <v>544810</v>
      </c>
      <c r="U204" s="7" t="n">
        <v>0</v>
      </c>
      <c r="V204" s="7" t="n">
        <v>0</v>
      </c>
      <c r="W204" s="7" t="n">
        <v>0</v>
      </c>
      <c r="X204" s="7" t="n">
        <v>57259487</v>
      </c>
      <c r="Y204" s="17" t="n">
        <v>77.7120511634636</v>
      </c>
      <c r="AA204" s="0" t="n">
        <v>-4072648</v>
      </c>
      <c r="AB204" s="0" t="n">
        <v>-3527838</v>
      </c>
      <c r="AC204" s="0" t="n">
        <v>0</v>
      </c>
      <c r="AD204" s="0" t="n">
        <v>-4.78794883653644</v>
      </c>
    </row>
    <row r="205" customFormat="false" ht="14.5" hidden="false" customHeight="false" outlineLevel="0" collapsed="false">
      <c r="A205" s="0" t="n">
        <v>177</v>
      </c>
      <c r="B205" s="0" t="s">
        <v>195</v>
      </c>
      <c r="C205" s="7" t="n">
        <v>2799149700</v>
      </c>
      <c r="D205" s="7" t="n">
        <v>10094168.2267401</v>
      </c>
      <c r="E205" s="7" t="n">
        <v>871574000</v>
      </c>
      <c r="F205" s="7" t="n">
        <v>11517476.2371834</v>
      </c>
      <c r="G205" s="7" t="n">
        <v>21611644</v>
      </c>
      <c r="H205" s="7" t="n">
        <v>30151292.8900394</v>
      </c>
      <c r="I205" s="17" t="n">
        <v>0.716773376147312</v>
      </c>
      <c r="J205" s="7" t="n">
        <v>24874817</v>
      </c>
      <c r="K205" s="7" t="n">
        <v>21611644</v>
      </c>
      <c r="L205" s="0" t="n">
        <v>71.68</v>
      </c>
      <c r="N205" s="7" t="n">
        <v>20673135</v>
      </c>
      <c r="O205" s="18" t="n">
        <v>0.0408</v>
      </c>
      <c r="P205" s="7" t="n">
        <v>21516599</v>
      </c>
      <c r="Q205" s="17" t="n">
        <v>71.3621106679245</v>
      </c>
      <c r="R205" s="17" t="n">
        <v>0.317889332075509</v>
      </c>
      <c r="S205" s="17" t="n">
        <v>0</v>
      </c>
      <c r="T205" s="7" t="n">
        <v>0</v>
      </c>
      <c r="U205" s="7" t="n">
        <v>0</v>
      </c>
      <c r="V205" s="7" t="n">
        <v>0</v>
      </c>
      <c r="W205" s="7" t="n">
        <v>0</v>
      </c>
      <c r="X205" s="7" t="n">
        <v>21516599</v>
      </c>
      <c r="Y205" s="17" t="n">
        <v>71.3621106679245</v>
      </c>
      <c r="AA205" s="0" t="n">
        <v>-95045</v>
      </c>
      <c r="AB205" s="0" t="n">
        <v>-95045</v>
      </c>
      <c r="AC205" s="0" t="n">
        <v>0</v>
      </c>
      <c r="AD205" s="0" t="n">
        <v>-0.317889332075509</v>
      </c>
    </row>
    <row r="206" customFormat="false" ht="14.5" hidden="false" customHeight="false" outlineLevel="0" collapsed="false">
      <c r="A206" s="0" t="n">
        <v>178</v>
      </c>
      <c r="B206" s="0" t="s">
        <v>196</v>
      </c>
      <c r="C206" s="7" t="n">
        <v>6830692800</v>
      </c>
      <c r="D206" s="7" t="n">
        <v>24632538.3127534</v>
      </c>
      <c r="E206" s="7" t="n">
        <v>1959672000</v>
      </c>
      <c r="F206" s="7" t="n">
        <v>25896224.1790985</v>
      </c>
      <c r="G206" s="7" t="n">
        <v>50528762</v>
      </c>
      <c r="H206" s="7" t="n">
        <v>55198039.5928377</v>
      </c>
      <c r="I206" s="17" t="n">
        <v>0.915408633580465</v>
      </c>
      <c r="J206" s="7" t="n">
        <v>45538383</v>
      </c>
      <c r="K206" s="7" t="n">
        <v>45538383</v>
      </c>
      <c r="L206" s="0" t="n">
        <v>82.5</v>
      </c>
      <c r="N206" s="7" t="n">
        <v>40225506</v>
      </c>
      <c r="O206" s="18" t="n">
        <v>0.0432</v>
      </c>
      <c r="P206" s="7" t="n">
        <v>41963248</v>
      </c>
      <c r="Q206" s="17" t="n">
        <v>76.0230767424664</v>
      </c>
      <c r="R206" s="17" t="n">
        <v>6.47692325753364</v>
      </c>
      <c r="S206" s="17" t="n">
        <v>0.01</v>
      </c>
      <c r="T206" s="7" t="n">
        <v>402255</v>
      </c>
      <c r="U206" s="7" t="n">
        <v>0</v>
      </c>
      <c r="V206" s="7" t="n">
        <v>0</v>
      </c>
      <c r="W206" s="7" t="n">
        <v>0</v>
      </c>
      <c r="X206" s="7" t="n">
        <v>42365503</v>
      </c>
      <c r="Y206" s="17" t="n">
        <v>76.7518254497886</v>
      </c>
      <c r="AA206" s="0" t="n">
        <v>-3575135</v>
      </c>
      <c r="AB206" s="0" t="n">
        <v>-3172880</v>
      </c>
      <c r="AC206" s="0" t="n">
        <v>0</v>
      </c>
      <c r="AD206" s="0" t="n">
        <v>-5.74817455021145</v>
      </c>
    </row>
    <row r="207" customFormat="false" ht="14.5" hidden="false" customHeight="false" outlineLevel="0" collapsed="false">
      <c r="A207" s="0" t="n">
        <v>179</v>
      </c>
      <c r="B207" s="0" t="s">
        <v>197</v>
      </c>
      <c r="C207" s="7" t="n">
        <v>1231055600</v>
      </c>
      <c r="D207" s="7" t="n">
        <v>4439377.54485602</v>
      </c>
      <c r="E207" s="7" t="n">
        <v>486906000</v>
      </c>
      <c r="F207" s="7" t="n">
        <v>6434253.7578473</v>
      </c>
      <c r="G207" s="7" t="n">
        <v>10873631</v>
      </c>
      <c r="H207" s="7" t="n">
        <v>12496308.0890684</v>
      </c>
      <c r="I207" s="17" t="n">
        <v>0.870147480559647</v>
      </c>
      <c r="J207" s="7" t="n">
        <v>10309454</v>
      </c>
      <c r="K207" s="7" t="n">
        <v>10309454</v>
      </c>
      <c r="L207" s="0" t="n">
        <v>82.5</v>
      </c>
      <c r="N207" s="7" t="n">
        <v>9572127</v>
      </c>
      <c r="O207" s="18" t="n">
        <v>0.0393</v>
      </c>
      <c r="P207" s="7" t="n">
        <v>9948312</v>
      </c>
      <c r="Q207" s="17" t="n">
        <v>79.6100090450127</v>
      </c>
      <c r="R207" s="17" t="n">
        <v>2.88999095498727</v>
      </c>
      <c r="S207" s="17" t="n">
        <v>0.01</v>
      </c>
      <c r="T207" s="7" t="n">
        <v>95721</v>
      </c>
      <c r="U207" s="7" t="n">
        <v>0</v>
      </c>
      <c r="V207" s="7" t="n">
        <v>0</v>
      </c>
      <c r="W207" s="7" t="n">
        <v>0</v>
      </c>
      <c r="X207" s="7" t="n">
        <v>10044033</v>
      </c>
      <c r="Y207" s="17" t="n">
        <v>80.376003283613</v>
      </c>
      <c r="AA207" s="0" t="n">
        <v>-361142</v>
      </c>
      <c r="AB207" s="0" t="n">
        <v>-265421</v>
      </c>
      <c r="AC207" s="0" t="n">
        <v>0</v>
      </c>
      <c r="AD207" s="0" t="n">
        <v>-2.12399671638703</v>
      </c>
    </row>
    <row r="208" customFormat="false" ht="14.5" hidden="false" customHeight="false" outlineLevel="0" collapsed="false">
      <c r="A208" s="0" t="n">
        <v>180</v>
      </c>
      <c r="B208" s="0" t="s">
        <v>198</v>
      </c>
      <c r="C208" s="7" t="n">
        <v>1063280200</v>
      </c>
      <c r="D208" s="7" t="n">
        <v>3834353.41488233</v>
      </c>
      <c r="E208" s="7" t="n">
        <v>319781000</v>
      </c>
      <c r="F208" s="7" t="n">
        <v>4225768.63077918</v>
      </c>
      <c r="G208" s="7" t="n">
        <v>8060122</v>
      </c>
      <c r="H208" s="7" t="n">
        <v>11335346.5092445</v>
      </c>
      <c r="I208" s="17" t="n">
        <v>0.711060927288512</v>
      </c>
      <c r="J208" s="7" t="n">
        <v>9351661</v>
      </c>
      <c r="K208" s="7" t="n">
        <v>8060122</v>
      </c>
      <c r="L208" s="0" t="n">
        <v>71.11</v>
      </c>
      <c r="N208" s="7" t="n">
        <v>7732338</v>
      </c>
      <c r="O208" s="18" t="n">
        <v>0.0465</v>
      </c>
      <c r="P208" s="7" t="n">
        <v>8091892</v>
      </c>
      <c r="Q208" s="17" t="n">
        <v>71.3863664723498</v>
      </c>
      <c r="R208" s="17" t="n">
        <v>0</v>
      </c>
      <c r="S208" s="17" t="n">
        <v>0</v>
      </c>
      <c r="T208" s="7" t="n">
        <v>0</v>
      </c>
      <c r="U208" s="7" t="n">
        <v>31770</v>
      </c>
      <c r="V208" s="7" t="n">
        <v>31770</v>
      </c>
      <c r="W208" s="7" t="n">
        <v>0</v>
      </c>
      <c r="X208" s="7" t="n">
        <v>8060122</v>
      </c>
      <c r="Y208" s="17" t="n">
        <v>71.1060927288512</v>
      </c>
      <c r="AA208" s="0" t="n">
        <v>0</v>
      </c>
      <c r="AB208" s="0" t="n">
        <v>0</v>
      </c>
      <c r="AC208" s="0" t="n">
        <v>0</v>
      </c>
      <c r="AD208" s="0" t="n">
        <v>-0.00390727114881884</v>
      </c>
    </row>
    <row r="209" customFormat="false" ht="14.5" hidden="false" customHeight="false" outlineLevel="0" collapsed="false">
      <c r="A209" s="0" t="n">
        <v>181</v>
      </c>
      <c r="B209" s="0" t="s">
        <v>199</v>
      </c>
      <c r="C209" s="7" t="n">
        <v>7484419600</v>
      </c>
      <c r="D209" s="7" t="n">
        <v>26989978.6074002</v>
      </c>
      <c r="E209" s="7" t="n">
        <v>1973140000</v>
      </c>
      <c r="F209" s="7" t="n">
        <v>26074198.0171919</v>
      </c>
      <c r="G209" s="7" t="n">
        <v>53064177</v>
      </c>
      <c r="H209" s="7" t="n">
        <v>126489842.290424</v>
      </c>
      <c r="I209" s="17" t="n">
        <v>0.419513346203432</v>
      </c>
      <c r="J209" s="7" t="n">
        <v>104354120</v>
      </c>
      <c r="K209" s="7" t="n">
        <v>53064177</v>
      </c>
      <c r="L209" s="0" t="n">
        <v>41.95</v>
      </c>
      <c r="N209" s="7" t="n">
        <v>48807836</v>
      </c>
      <c r="O209" s="18" t="n">
        <v>0.0436</v>
      </c>
      <c r="P209" s="7" t="n">
        <v>50935858</v>
      </c>
      <c r="Q209" s="17" t="n">
        <v>40.2687338980549</v>
      </c>
      <c r="R209" s="17" t="n">
        <v>1.68126610194516</v>
      </c>
      <c r="S209" s="17" t="n">
        <v>0</v>
      </c>
      <c r="T209" s="7" t="n">
        <v>0</v>
      </c>
      <c r="U209" s="7" t="n">
        <v>0</v>
      </c>
      <c r="V209" s="7" t="n">
        <v>0</v>
      </c>
      <c r="W209" s="7" t="n">
        <v>0</v>
      </c>
      <c r="X209" s="7" t="n">
        <v>50935858</v>
      </c>
      <c r="Y209" s="17" t="n">
        <v>40.2687338980549</v>
      </c>
      <c r="AA209" s="0" t="n">
        <v>-2128319</v>
      </c>
      <c r="AB209" s="0" t="n">
        <v>-2128319</v>
      </c>
      <c r="AC209" s="0" t="n">
        <v>0</v>
      </c>
      <c r="AD209" s="0" t="n">
        <v>-1.68126610194516</v>
      </c>
    </row>
    <row r="210" customFormat="false" ht="14.5" hidden="false" customHeight="false" outlineLevel="0" collapsed="false">
      <c r="A210" s="0" t="n">
        <v>182</v>
      </c>
      <c r="B210" s="0" t="s">
        <v>200</v>
      </c>
      <c r="C210" s="7" t="n">
        <v>3517109700</v>
      </c>
      <c r="D210" s="7" t="n">
        <v>12683243.4091322</v>
      </c>
      <c r="E210" s="7" t="n">
        <v>915651000</v>
      </c>
      <c r="F210" s="7" t="n">
        <v>12099934.8696189</v>
      </c>
      <c r="G210" s="7" t="n">
        <v>24783178</v>
      </c>
      <c r="H210" s="7" t="n">
        <v>48588258.2950431</v>
      </c>
      <c r="I210" s="17" t="n">
        <v>0.510065165322634</v>
      </c>
      <c r="J210" s="7" t="n">
        <v>40085313</v>
      </c>
      <c r="K210" s="7" t="n">
        <v>24783178</v>
      </c>
      <c r="L210" s="0" t="n">
        <v>51.01</v>
      </c>
      <c r="N210" s="7" t="n">
        <v>23582204</v>
      </c>
      <c r="O210" s="18" t="n">
        <v>0.038</v>
      </c>
      <c r="P210" s="7" t="n">
        <v>24478328</v>
      </c>
      <c r="Q210" s="17" t="n">
        <v>50.3791015750348</v>
      </c>
      <c r="R210" s="17" t="n">
        <v>0.630898424965231</v>
      </c>
      <c r="S210" s="17" t="n">
        <v>0</v>
      </c>
      <c r="T210" s="7" t="n">
        <v>0</v>
      </c>
      <c r="U210" s="7" t="n">
        <v>0</v>
      </c>
      <c r="V210" s="7" t="n">
        <v>0</v>
      </c>
      <c r="W210" s="7" t="n">
        <v>0</v>
      </c>
      <c r="X210" s="7" t="n">
        <v>24478328</v>
      </c>
      <c r="Y210" s="17" t="n">
        <v>50.3791015750348</v>
      </c>
      <c r="AA210" s="0" t="n">
        <v>-304850</v>
      </c>
      <c r="AB210" s="0" t="n">
        <v>-304850</v>
      </c>
      <c r="AC210" s="0" t="n">
        <v>0</v>
      </c>
      <c r="AD210" s="0" t="n">
        <v>-0.630898424965231</v>
      </c>
    </row>
    <row r="211" customFormat="false" ht="14.5" hidden="false" customHeight="false" outlineLevel="0" collapsed="false">
      <c r="A211" s="0" t="n">
        <v>183</v>
      </c>
      <c r="B211" s="0" t="s">
        <v>201</v>
      </c>
      <c r="C211" s="7" t="n">
        <v>74262900</v>
      </c>
      <c r="D211" s="7" t="n">
        <v>267803.542484911</v>
      </c>
      <c r="E211" s="7" t="n">
        <v>23691000</v>
      </c>
      <c r="F211" s="7" t="n">
        <v>313066.394287933</v>
      </c>
      <c r="G211" s="7" t="n">
        <v>580870</v>
      </c>
      <c r="H211" s="7" t="n">
        <v>425235.581216641</v>
      </c>
      <c r="I211" s="17" t="n">
        <v>1.36599575778225</v>
      </c>
      <c r="J211" s="7" t="n">
        <v>350819</v>
      </c>
      <c r="K211" s="7" t="n">
        <v>350819</v>
      </c>
      <c r="L211" s="0" t="n">
        <v>82.5</v>
      </c>
      <c r="N211" s="7" t="n">
        <v>273659</v>
      </c>
      <c r="O211" s="18" t="n">
        <v>0.0366</v>
      </c>
      <c r="P211" s="7" t="n">
        <v>283675</v>
      </c>
      <c r="Q211" s="17" t="n">
        <v>66.7100808423363</v>
      </c>
      <c r="R211" s="17" t="n">
        <v>15.7899191576637</v>
      </c>
      <c r="S211" s="17" t="n">
        <v>0.02</v>
      </c>
      <c r="T211" s="7" t="n">
        <v>5473</v>
      </c>
      <c r="U211" s="7" t="n">
        <v>0</v>
      </c>
      <c r="V211" s="7" t="n">
        <v>0</v>
      </c>
      <c r="W211" s="7" t="n">
        <v>0</v>
      </c>
      <c r="X211" s="7" t="n">
        <v>289148</v>
      </c>
      <c r="Y211" s="17" t="n">
        <v>67.9971321244377</v>
      </c>
      <c r="AA211" s="0" t="n">
        <v>-67144</v>
      </c>
      <c r="AB211" s="0" t="n">
        <v>-61671</v>
      </c>
      <c r="AC211" s="0" t="n">
        <v>0</v>
      </c>
      <c r="AD211" s="0" t="n">
        <v>-14.5028678755623</v>
      </c>
    </row>
    <row r="212" customFormat="false" ht="14.5" hidden="false" customHeight="false" outlineLevel="0" collapsed="false">
      <c r="A212" s="0" t="n">
        <v>184</v>
      </c>
      <c r="B212" s="0" t="s">
        <v>202</v>
      </c>
      <c r="C212" s="7" t="n">
        <v>2600183100</v>
      </c>
      <c r="D212" s="7" t="n">
        <v>9376663.78890937</v>
      </c>
      <c r="E212" s="7" t="n">
        <v>767563000</v>
      </c>
      <c r="F212" s="7" t="n">
        <v>10143015.5248334</v>
      </c>
      <c r="G212" s="7" t="n">
        <v>19519679</v>
      </c>
      <c r="H212" s="7" t="n">
        <v>16568065.3491682</v>
      </c>
      <c r="I212" s="17" t="n">
        <v>1.17815077310641</v>
      </c>
      <c r="J212" s="7" t="n">
        <v>13668654</v>
      </c>
      <c r="K212" s="7" t="n">
        <v>13668654</v>
      </c>
      <c r="L212" s="0" t="n">
        <v>82.5</v>
      </c>
      <c r="N212" s="7" t="n">
        <v>13313782</v>
      </c>
      <c r="O212" s="18" t="n">
        <v>0.0449</v>
      </c>
      <c r="P212" s="7" t="n">
        <v>13911571</v>
      </c>
      <c r="Q212" s="17" t="n">
        <v>83.9661765379167</v>
      </c>
      <c r="R212" s="17" t="n">
        <v>0</v>
      </c>
      <c r="S212" s="17" t="n">
        <v>0</v>
      </c>
      <c r="T212" s="7" t="n">
        <v>0</v>
      </c>
      <c r="U212" s="7" t="n">
        <v>242917</v>
      </c>
      <c r="V212" s="7" t="n">
        <v>242917</v>
      </c>
      <c r="W212" s="7" t="n">
        <v>0</v>
      </c>
      <c r="X212" s="7" t="n">
        <v>13668654</v>
      </c>
      <c r="Y212" s="17" t="n">
        <v>82.5000005247215</v>
      </c>
      <c r="AA212" s="0" t="n">
        <v>0</v>
      </c>
      <c r="AB212" s="0" t="n">
        <v>0</v>
      </c>
      <c r="AC212" s="0" t="n">
        <v>0</v>
      </c>
      <c r="AD212" s="0" t="n">
        <v>5.24721514238991E-007</v>
      </c>
    </row>
    <row r="213" customFormat="false" ht="14.5" hidden="false" customHeight="false" outlineLevel="0" collapsed="false">
      <c r="A213" s="0" t="n">
        <v>185</v>
      </c>
      <c r="B213" s="0" t="s">
        <v>203</v>
      </c>
      <c r="C213" s="7" t="n">
        <v>4423092300</v>
      </c>
      <c r="D213" s="7" t="n">
        <v>15950357.2669224</v>
      </c>
      <c r="E213" s="7" t="n">
        <v>1203549000</v>
      </c>
      <c r="F213" s="7" t="n">
        <v>15904383.342993</v>
      </c>
      <c r="G213" s="7" t="n">
        <v>31854741</v>
      </c>
      <c r="H213" s="7" t="n">
        <v>82340188.8685479</v>
      </c>
      <c r="I213" s="17" t="n">
        <v>0.386867475502813</v>
      </c>
      <c r="J213" s="7" t="n">
        <v>67930656</v>
      </c>
      <c r="K213" s="7" t="n">
        <v>31854741</v>
      </c>
      <c r="L213" s="0" t="n">
        <v>38.69</v>
      </c>
      <c r="N213" s="7" t="n">
        <v>29771691</v>
      </c>
      <c r="O213" s="18" t="n">
        <v>0.0528</v>
      </c>
      <c r="P213" s="7" t="n">
        <v>31343636</v>
      </c>
      <c r="Q213" s="17" t="n">
        <v>38.0660239315683</v>
      </c>
      <c r="R213" s="17" t="n">
        <v>0.623976068431681</v>
      </c>
      <c r="S213" s="17" t="n">
        <v>0</v>
      </c>
      <c r="T213" s="7" t="n">
        <v>0</v>
      </c>
      <c r="U213" s="7" t="n">
        <v>0</v>
      </c>
      <c r="V213" s="7" t="n">
        <v>0</v>
      </c>
      <c r="W213" s="7" t="n">
        <v>0</v>
      </c>
      <c r="X213" s="7" t="n">
        <v>31343636</v>
      </c>
      <c r="Y213" s="17" t="n">
        <v>38.0660239315683</v>
      </c>
      <c r="AA213" s="0" t="n">
        <v>-511105</v>
      </c>
      <c r="AB213" s="0" t="n">
        <v>-511105</v>
      </c>
      <c r="AC213" s="0" t="n">
        <v>0</v>
      </c>
      <c r="AD213" s="0" t="n">
        <v>-0.623976068431681</v>
      </c>
    </row>
    <row r="214" customFormat="false" ht="14.5" hidden="false" customHeight="false" outlineLevel="0" collapsed="false">
      <c r="A214" s="0" t="n">
        <v>186</v>
      </c>
      <c r="B214" s="0" t="s">
        <v>204</v>
      </c>
      <c r="C214" s="7" t="n">
        <v>2138952900</v>
      </c>
      <c r="D214" s="7" t="n">
        <v>7713396.10799435</v>
      </c>
      <c r="E214" s="7" t="n">
        <v>588539000</v>
      </c>
      <c r="F214" s="7" t="n">
        <v>7777290.22108927</v>
      </c>
      <c r="G214" s="7" t="n">
        <v>15490686</v>
      </c>
      <c r="H214" s="7" t="n">
        <v>25104349.8166129</v>
      </c>
      <c r="I214" s="17" t="n">
        <v>0.617051870020907</v>
      </c>
      <c r="J214" s="7" t="n">
        <v>20711089</v>
      </c>
      <c r="K214" s="7" t="n">
        <v>15490686</v>
      </c>
      <c r="L214" s="0" t="n">
        <v>61.71</v>
      </c>
      <c r="N214" s="7" t="n">
        <v>14644956</v>
      </c>
      <c r="O214" s="18" t="n">
        <v>0.0426</v>
      </c>
      <c r="P214" s="7" t="n">
        <v>15268831</v>
      </c>
      <c r="Q214" s="17" t="n">
        <v>60.8214556901043</v>
      </c>
      <c r="R214" s="17" t="n">
        <v>0.888544309895664</v>
      </c>
      <c r="S214" s="17" t="n">
        <v>0</v>
      </c>
      <c r="T214" s="7" t="n">
        <v>0</v>
      </c>
      <c r="U214" s="7" t="n">
        <v>0</v>
      </c>
      <c r="V214" s="7" t="n">
        <v>0</v>
      </c>
      <c r="W214" s="7" t="n">
        <v>0</v>
      </c>
      <c r="X214" s="7" t="n">
        <v>15268831</v>
      </c>
      <c r="Y214" s="17" t="n">
        <v>60.8214556901043</v>
      </c>
      <c r="AA214" s="0" t="n">
        <v>-221855</v>
      </c>
      <c r="AB214" s="0" t="n">
        <v>-221855</v>
      </c>
      <c r="AC214" s="0" t="n">
        <v>0</v>
      </c>
      <c r="AD214" s="0" t="n">
        <v>-0.888544309895664</v>
      </c>
    </row>
    <row r="215" customFormat="false" ht="14.5" hidden="false" customHeight="false" outlineLevel="0" collapsed="false">
      <c r="A215" s="0" t="n">
        <v>187</v>
      </c>
      <c r="B215" s="0" t="s">
        <v>205</v>
      </c>
      <c r="C215" s="7" t="n">
        <v>1670717600</v>
      </c>
      <c r="D215" s="7" t="n">
        <v>6024866.9493366</v>
      </c>
      <c r="E215" s="7" t="n">
        <v>529663000</v>
      </c>
      <c r="F215" s="7" t="n">
        <v>6999269.15696803</v>
      </c>
      <c r="G215" s="7" t="n">
        <v>13024136</v>
      </c>
      <c r="H215" s="7" t="n">
        <v>15286477.592868</v>
      </c>
      <c r="I215" s="17" t="n">
        <v>0.852003734730654</v>
      </c>
      <c r="J215" s="7" t="n">
        <v>12611344</v>
      </c>
      <c r="K215" s="7" t="n">
        <v>12611344</v>
      </c>
      <c r="L215" s="0" t="n">
        <v>82.5</v>
      </c>
      <c r="N215" s="7" t="n">
        <v>11778097</v>
      </c>
      <c r="O215" s="18" t="n">
        <v>0.0741</v>
      </c>
      <c r="P215" s="7" t="n">
        <v>12650854</v>
      </c>
      <c r="Q215" s="17" t="n">
        <v>82.7584636365301</v>
      </c>
      <c r="R215" s="17" t="n">
        <v>0</v>
      </c>
      <c r="S215" s="17" t="n">
        <v>0</v>
      </c>
      <c r="T215" s="7" t="n">
        <v>0</v>
      </c>
      <c r="U215" s="7" t="n">
        <v>39510</v>
      </c>
      <c r="V215" s="7" t="n">
        <v>39510</v>
      </c>
      <c r="W215" s="7" t="n">
        <v>0</v>
      </c>
      <c r="X215" s="7" t="n">
        <v>12611344</v>
      </c>
      <c r="Y215" s="17" t="n">
        <v>82.4999999076563</v>
      </c>
      <c r="AA215" s="0" t="n">
        <v>0</v>
      </c>
      <c r="AB215" s="0" t="n">
        <v>0</v>
      </c>
      <c r="AC215" s="0" t="n">
        <v>0</v>
      </c>
      <c r="AD215" s="0" t="n">
        <v>-9.23437539768202E-008</v>
      </c>
    </row>
    <row r="216" customFormat="false" ht="14.5" hidden="false" customHeight="false" outlineLevel="0" collapsed="false">
      <c r="A216" s="0" t="n">
        <v>188</v>
      </c>
      <c r="B216" s="0" t="s">
        <v>206</v>
      </c>
      <c r="C216" s="7" t="n">
        <v>387116000</v>
      </c>
      <c r="D216" s="7" t="n">
        <v>1396000.37370731</v>
      </c>
      <c r="E216" s="7" t="n">
        <v>121102000</v>
      </c>
      <c r="F216" s="7" t="n">
        <v>1600310.94006405</v>
      </c>
      <c r="G216" s="7" t="n">
        <v>2996311</v>
      </c>
      <c r="H216" s="7" t="n">
        <v>6176474.73745205</v>
      </c>
      <c r="I216" s="17" t="n">
        <v>0.485116693156921</v>
      </c>
      <c r="J216" s="7" t="n">
        <v>5095592</v>
      </c>
      <c r="K216" s="7" t="n">
        <v>2996311</v>
      </c>
      <c r="L216" s="0" t="n">
        <v>48.51</v>
      </c>
      <c r="N216" s="7" t="n">
        <v>2842895</v>
      </c>
      <c r="O216" s="18" t="n">
        <v>0.0387</v>
      </c>
      <c r="P216" s="7" t="n">
        <v>2952915</v>
      </c>
      <c r="Q216" s="17" t="n">
        <v>47.8090678829224</v>
      </c>
      <c r="R216" s="17" t="n">
        <v>0.700932117077628</v>
      </c>
      <c r="S216" s="17" t="n">
        <v>0</v>
      </c>
      <c r="T216" s="7" t="n">
        <v>0</v>
      </c>
      <c r="U216" s="7" t="n">
        <v>0</v>
      </c>
      <c r="V216" s="7" t="n">
        <v>0</v>
      </c>
      <c r="W216" s="7" t="n">
        <v>0</v>
      </c>
      <c r="X216" s="7" t="n">
        <v>2952915</v>
      </c>
      <c r="Y216" s="17" t="n">
        <v>47.8090678829224</v>
      </c>
      <c r="AA216" s="0" t="n">
        <v>-43396</v>
      </c>
      <c r="AB216" s="0" t="n">
        <v>-43396</v>
      </c>
      <c r="AC216" s="0" t="n">
        <v>0</v>
      </c>
      <c r="AD216" s="0" t="n">
        <v>-0.700932117077628</v>
      </c>
    </row>
    <row r="217" customFormat="false" ht="14.5" hidden="false" customHeight="false" outlineLevel="0" collapsed="false">
      <c r="A217" s="0" t="n">
        <v>189</v>
      </c>
      <c r="B217" s="0" t="s">
        <v>207</v>
      </c>
      <c r="C217" s="7" t="n">
        <v>7603573400</v>
      </c>
      <c r="D217" s="7" t="n">
        <v>27419665.7020402</v>
      </c>
      <c r="E217" s="7" t="n">
        <v>2853979000</v>
      </c>
      <c r="F217" s="7" t="n">
        <v>37714107.2518459</v>
      </c>
      <c r="G217" s="7" t="n">
        <v>65133773</v>
      </c>
      <c r="H217" s="7" t="n">
        <v>56631891.700077</v>
      </c>
      <c r="I217" s="17" t="n">
        <v>1.15012532770314</v>
      </c>
      <c r="J217" s="7" t="n">
        <v>46721311</v>
      </c>
      <c r="K217" s="7" t="n">
        <v>46721311</v>
      </c>
      <c r="L217" s="0" t="n">
        <v>82.5</v>
      </c>
      <c r="N217" s="7" t="n">
        <v>43288434</v>
      </c>
      <c r="O217" s="18" t="n">
        <v>0.0416</v>
      </c>
      <c r="P217" s="7" t="n">
        <v>45089233</v>
      </c>
      <c r="Q217" s="17" t="n">
        <v>79.6180944101125</v>
      </c>
      <c r="R217" s="17" t="n">
        <v>2.88190558988749</v>
      </c>
      <c r="S217" s="17" t="n">
        <v>0.01</v>
      </c>
      <c r="T217" s="7" t="n">
        <v>432884</v>
      </c>
      <c r="U217" s="7" t="n">
        <v>0</v>
      </c>
      <c r="V217" s="7" t="n">
        <v>0</v>
      </c>
      <c r="W217" s="7" t="n">
        <v>0</v>
      </c>
      <c r="X217" s="7" t="n">
        <v>45522117</v>
      </c>
      <c r="Y217" s="17" t="n">
        <v>80.382476434101</v>
      </c>
      <c r="AA217" s="0" t="n">
        <v>-1632078</v>
      </c>
      <c r="AB217" s="0" t="n">
        <v>-1199194</v>
      </c>
      <c r="AC217" s="0" t="n">
        <v>0</v>
      </c>
      <c r="AD217" s="0" t="n">
        <v>-2.11752356589903</v>
      </c>
    </row>
    <row r="218" customFormat="false" ht="14.5" hidden="false" customHeight="false" outlineLevel="0" collapsed="false">
      <c r="A218" s="0" t="n">
        <v>190</v>
      </c>
      <c r="B218" s="0" t="s">
        <v>208</v>
      </c>
      <c r="C218" s="7" t="n">
        <v>31522700</v>
      </c>
      <c r="D218" s="7" t="n">
        <v>113675.748303515</v>
      </c>
      <c r="E218" s="7" t="n">
        <v>1142000</v>
      </c>
      <c r="F218" s="7" t="n">
        <v>15091.0397314094</v>
      </c>
      <c r="G218" s="7" t="n">
        <v>128767</v>
      </c>
      <c r="H218" s="7" t="n">
        <v>259171.203985434</v>
      </c>
      <c r="I218" s="17" t="n">
        <v>0.496841462399646</v>
      </c>
      <c r="J218" s="7" t="n">
        <v>213816</v>
      </c>
      <c r="K218" s="7" t="n">
        <v>128767</v>
      </c>
      <c r="L218" s="0" t="n">
        <v>49.68</v>
      </c>
      <c r="N218" s="7" t="n">
        <v>112898</v>
      </c>
      <c r="O218" s="18" t="n">
        <v>0.0333</v>
      </c>
      <c r="P218" s="7" t="n">
        <v>116658</v>
      </c>
      <c r="Q218" s="17" t="n">
        <v>45.0119450795762</v>
      </c>
      <c r="R218" s="17" t="n">
        <v>4.66805492042382</v>
      </c>
      <c r="S218" s="17" t="n">
        <v>0.01</v>
      </c>
      <c r="T218" s="7" t="n">
        <v>1129</v>
      </c>
      <c r="U218" s="7" t="n">
        <v>0</v>
      </c>
      <c r="V218" s="7" t="n">
        <v>0</v>
      </c>
      <c r="W218" s="7" t="n">
        <v>0</v>
      </c>
      <c r="X218" s="7" t="n">
        <v>117787</v>
      </c>
      <c r="Y218" s="17" t="n">
        <v>45.4475644626861</v>
      </c>
      <c r="AA218" s="0" t="n">
        <v>-12109</v>
      </c>
      <c r="AB218" s="0" t="n">
        <v>-10980</v>
      </c>
      <c r="AC218" s="0" t="n">
        <v>0</v>
      </c>
      <c r="AD218" s="0" t="n">
        <v>-4.23243553731386</v>
      </c>
    </row>
    <row r="219" customFormat="false" ht="14.5" hidden="false" customHeight="false" outlineLevel="0" collapsed="false">
      <c r="A219" s="0" t="n">
        <v>191</v>
      </c>
      <c r="B219" s="0" t="s">
        <v>209</v>
      </c>
      <c r="C219" s="7" t="n">
        <v>925835900</v>
      </c>
      <c r="D219" s="7" t="n">
        <v>3338707.93868413</v>
      </c>
      <c r="E219" s="7" t="n">
        <v>303232000</v>
      </c>
      <c r="F219" s="7" t="n">
        <v>4007080.70038068</v>
      </c>
      <c r="G219" s="7" t="n">
        <v>7345789</v>
      </c>
      <c r="H219" s="7" t="n">
        <v>13766041.7397916</v>
      </c>
      <c r="I219" s="17" t="n">
        <v>0.533616644410322</v>
      </c>
      <c r="J219" s="7" t="n">
        <v>11356984</v>
      </c>
      <c r="K219" s="7" t="n">
        <v>7345789</v>
      </c>
      <c r="L219" s="0" t="n">
        <v>53.36</v>
      </c>
      <c r="N219" s="7" t="n">
        <v>7387712</v>
      </c>
      <c r="O219" s="18" t="n">
        <v>0.0388</v>
      </c>
      <c r="P219" s="7" t="n">
        <v>7674355</v>
      </c>
      <c r="Q219" s="17" t="n">
        <v>55.7484507533987</v>
      </c>
      <c r="R219" s="17" t="n">
        <v>0</v>
      </c>
      <c r="S219" s="17" t="n">
        <v>0</v>
      </c>
      <c r="T219" s="7" t="n">
        <v>0</v>
      </c>
      <c r="U219" s="7" t="n">
        <v>328566</v>
      </c>
      <c r="V219" s="7" t="n">
        <v>328566</v>
      </c>
      <c r="W219" s="7" t="n">
        <v>0</v>
      </c>
      <c r="X219" s="7" t="n">
        <v>7345789</v>
      </c>
      <c r="Y219" s="17" t="n">
        <v>53.3616644410322</v>
      </c>
      <c r="AA219" s="0" t="n">
        <v>0</v>
      </c>
      <c r="AB219" s="0" t="n">
        <v>0</v>
      </c>
      <c r="AC219" s="0" t="n">
        <v>0</v>
      </c>
      <c r="AD219" s="0" t="n">
        <v>0.00166444103221863</v>
      </c>
    </row>
    <row r="220" customFormat="false" ht="14.5" hidden="false" customHeight="false" outlineLevel="0" collapsed="false">
      <c r="A220" s="0" t="n">
        <v>192</v>
      </c>
      <c r="B220" s="0" t="s">
        <v>210</v>
      </c>
      <c r="C220" s="7" t="n">
        <v>1034121100</v>
      </c>
      <c r="D220" s="7" t="n">
        <v>3729201.17499307</v>
      </c>
      <c r="E220" s="7" t="n">
        <v>235734000</v>
      </c>
      <c r="F220" s="7" t="n">
        <v>3115123.60774436</v>
      </c>
      <c r="G220" s="7" t="n">
        <v>6844325</v>
      </c>
      <c r="H220" s="7" t="n">
        <v>15188951.3259325</v>
      </c>
      <c r="I220" s="17" t="n">
        <v>0.450612083292051</v>
      </c>
      <c r="J220" s="7" t="n">
        <v>12530885</v>
      </c>
      <c r="K220" s="7" t="n">
        <v>6844325</v>
      </c>
      <c r="L220" s="0" t="n">
        <v>45.06</v>
      </c>
      <c r="N220" s="7" t="n">
        <v>6735739</v>
      </c>
      <c r="O220" s="18" t="n">
        <v>0.0351</v>
      </c>
      <c r="P220" s="7" t="n">
        <v>6972163</v>
      </c>
      <c r="Q220" s="17" t="n">
        <v>45.9028595877863</v>
      </c>
      <c r="R220" s="17" t="n">
        <v>0</v>
      </c>
      <c r="S220" s="17" t="n">
        <v>0</v>
      </c>
      <c r="T220" s="7" t="n">
        <v>0</v>
      </c>
      <c r="U220" s="7" t="n">
        <v>127838</v>
      </c>
      <c r="V220" s="7" t="n">
        <v>127838</v>
      </c>
      <c r="W220" s="7" t="n">
        <v>0</v>
      </c>
      <c r="X220" s="7" t="n">
        <v>6844325</v>
      </c>
      <c r="Y220" s="17" t="n">
        <v>45.0612083292051</v>
      </c>
      <c r="AA220" s="0" t="n">
        <v>0</v>
      </c>
      <c r="AB220" s="0" t="n">
        <v>0</v>
      </c>
      <c r="AC220" s="0" t="n">
        <v>0</v>
      </c>
      <c r="AD220" s="0" t="n">
        <v>0.00120832920506331</v>
      </c>
    </row>
    <row r="221" customFormat="false" ht="14.5" hidden="false" customHeight="false" outlineLevel="0" collapsed="false">
      <c r="A221" s="0" t="n">
        <v>193</v>
      </c>
      <c r="B221" s="0" t="s">
        <v>211</v>
      </c>
      <c r="C221" s="7" t="n">
        <v>554257700</v>
      </c>
      <c r="D221" s="7" t="n">
        <v>1998739.28313517</v>
      </c>
      <c r="E221" s="7" t="n">
        <v>53717000</v>
      </c>
      <c r="F221" s="7" t="n">
        <v>709847.09391604</v>
      </c>
      <c r="G221" s="7" t="n">
        <v>2708586</v>
      </c>
      <c r="H221" s="7" t="n">
        <v>1213819.93379356</v>
      </c>
      <c r="I221" s="17" t="n">
        <v>2.2314561860381</v>
      </c>
      <c r="J221" s="7" t="n">
        <v>1001401</v>
      </c>
      <c r="K221" s="7" t="n">
        <v>1001401</v>
      </c>
      <c r="L221" s="0" t="n">
        <v>82.5</v>
      </c>
      <c r="N221" s="7" t="n">
        <v>883822</v>
      </c>
      <c r="O221" s="18" t="n">
        <v>0.0343</v>
      </c>
      <c r="P221" s="7" t="n">
        <v>914137</v>
      </c>
      <c r="Q221" s="17" t="n">
        <v>75.3107585853396</v>
      </c>
      <c r="R221" s="17" t="n">
        <v>7.1892414146604</v>
      </c>
      <c r="S221" s="17" t="n">
        <v>0.01</v>
      </c>
      <c r="T221" s="7" t="n">
        <v>8838</v>
      </c>
      <c r="U221" s="7" t="n">
        <v>0</v>
      </c>
      <c r="V221" s="7" t="n">
        <v>0</v>
      </c>
      <c r="W221" s="7" t="n">
        <v>78426</v>
      </c>
      <c r="X221" s="7" t="n">
        <v>1001401</v>
      </c>
      <c r="Y221" s="17" t="n">
        <v>82.4999633075979</v>
      </c>
      <c r="AA221" s="0" t="n">
        <v>-87264</v>
      </c>
      <c r="AB221" s="0" t="n">
        <v>0</v>
      </c>
      <c r="AC221" s="0" t="n">
        <v>0</v>
      </c>
      <c r="AD221" s="0" t="n">
        <v>-3.66924020624992E-005</v>
      </c>
    </row>
    <row r="222" customFormat="false" ht="14.5" hidden="false" customHeight="false" outlineLevel="0" collapsed="false">
      <c r="A222" s="0" t="n">
        <v>194</v>
      </c>
      <c r="B222" s="0" t="s">
        <v>212</v>
      </c>
      <c r="C222" s="7" t="n">
        <v>130260900</v>
      </c>
      <c r="D222" s="7" t="n">
        <v>469741.02098454</v>
      </c>
      <c r="E222" s="7" t="n">
        <v>32542000</v>
      </c>
      <c r="F222" s="7" t="n">
        <v>430028.559491702</v>
      </c>
      <c r="G222" s="7" t="n">
        <v>899770</v>
      </c>
      <c r="H222" s="7" t="n">
        <v>1093205.48526105</v>
      </c>
      <c r="I222" s="17" t="n">
        <v>0.823056609330072</v>
      </c>
      <c r="J222" s="7" t="n">
        <v>901895</v>
      </c>
      <c r="K222" s="7" t="n">
        <v>899770</v>
      </c>
      <c r="L222" s="0" t="n">
        <v>82.31</v>
      </c>
      <c r="N222" s="7" t="n">
        <v>809175</v>
      </c>
      <c r="O222" s="18" t="n">
        <v>0.0373</v>
      </c>
      <c r="P222" s="7" t="n">
        <v>839357</v>
      </c>
      <c r="Q222" s="17" t="n">
        <v>76.779435459891</v>
      </c>
      <c r="R222" s="17" t="n">
        <v>5.53056454010896</v>
      </c>
      <c r="S222" s="17" t="n">
        <v>0.01</v>
      </c>
      <c r="T222" s="7" t="n">
        <v>8092</v>
      </c>
      <c r="U222" s="7" t="n">
        <v>0</v>
      </c>
      <c r="V222" s="7" t="n">
        <v>0</v>
      </c>
      <c r="W222" s="7" t="n">
        <v>0</v>
      </c>
      <c r="X222" s="7" t="n">
        <v>847449</v>
      </c>
      <c r="Y222" s="17" t="n">
        <v>77.5196439668094</v>
      </c>
      <c r="AA222" s="0" t="n">
        <v>-60413</v>
      </c>
      <c r="AB222" s="0" t="n">
        <v>-52321</v>
      </c>
      <c r="AC222" s="0" t="n">
        <v>0</v>
      </c>
      <c r="AD222" s="0" t="n">
        <v>-4.79035603319065</v>
      </c>
    </row>
    <row r="223" customFormat="false" ht="14.5" hidden="false" customHeight="false" outlineLevel="0" collapsed="false">
      <c r="A223" s="0" t="n">
        <v>195</v>
      </c>
      <c r="B223" s="0" t="s">
        <v>213</v>
      </c>
      <c r="C223" s="7" t="n">
        <v>98571900</v>
      </c>
      <c r="D223" s="7" t="n">
        <v>355465.569072423</v>
      </c>
      <c r="E223" s="7" t="n">
        <v>11686000</v>
      </c>
      <c r="F223" s="7" t="n">
        <v>154425.473118433</v>
      </c>
      <c r="G223" s="7" t="n">
        <v>509891</v>
      </c>
      <c r="H223" s="7" t="n">
        <v>71641.61</v>
      </c>
      <c r="I223" s="17" t="n">
        <v>7.11724652754174</v>
      </c>
      <c r="J223" s="7" t="n">
        <v>59104</v>
      </c>
      <c r="K223" s="7" t="n">
        <v>59104</v>
      </c>
      <c r="L223" s="0" t="n">
        <v>82.5</v>
      </c>
      <c r="N223" s="7" t="n">
        <v>65140</v>
      </c>
      <c r="O223" s="18" t="n">
        <v>0.0263</v>
      </c>
      <c r="P223" s="7" t="n">
        <v>66853</v>
      </c>
      <c r="Q223" s="17" t="n">
        <v>93.3158816503426</v>
      </c>
      <c r="R223" s="17" t="n">
        <v>0</v>
      </c>
      <c r="S223" s="17" t="n">
        <v>0</v>
      </c>
      <c r="T223" s="7" t="n">
        <v>0</v>
      </c>
      <c r="U223" s="7" t="n">
        <v>7749</v>
      </c>
      <c r="V223" s="7" t="n">
        <v>7749</v>
      </c>
      <c r="W223" s="7" t="n">
        <v>0</v>
      </c>
      <c r="X223" s="7" t="n">
        <v>59104</v>
      </c>
      <c r="Y223" s="17" t="n">
        <v>82.4995418165505</v>
      </c>
      <c r="AA223" s="0" t="n">
        <v>0</v>
      </c>
      <c r="AB223" s="0" t="n">
        <v>0</v>
      </c>
      <c r="AC223" s="0" t="n">
        <v>0</v>
      </c>
      <c r="AD223" s="0" t="n">
        <v>-0.000458183449552507</v>
      </c>
    </row>
    <row r="224" customFormat="false" ht="14.5" hidden="false" customHeight="false" outlineLevel="0" collapsed="false">
      <c r="A224" s="0" t="n">
        <v>196</v>
      </c>
      <c r="B224" s="0" t="s">
        <v>214</v>
      </c>
      <c r="C224" s="7" t="n">
        <v>1183644400</v>
      </c>
      <c r="D224" s="7" t="n">
        <v>4268405.39976795</v>
      </c>
      <c r="E224" s="7" t="n">
        <v>280072000</v>
      </c>
      <c r="F224" s="7" t="n">
        <v>3701031.24313073</v>
      </c>
      <c r="G224" s="7" t="n">
        <v>7969437</v>
      </c>
      <c r="H224" s="7" t="n">
        <v>3187006.12804281</v>
      </c>
      <c r="I224" s="17" t="n">
        <v>2.50060297339125</v>
      </c>
      <c r="J224" s="7" t="n">
        <v>2629280</v>
      </c>
      <c r="K224" s="7" t="n">
        <v>2629280</v>
      </c>
      <c r="L224" s="0" t="n">
        <v>82.5</v>
      </c>
      <c r="N224" s="7" t="n">
        <v>2600062</v>
      </c>
      <c r="O224" s="18" t="n">
        <v>0.0321</v>
      </c>
      <c r="P224" s="7" t="n">
        <v>2683524</v>
      </c>
      <c r="Q224" s="17" t="n">
        <v>84.2020345172035</v>
      </c>
      <c r="R224" s="17" t="n">
        <v>0</v>
      </c>
      <c r="S224" s="17" t="n">
        <v>0</v>
      </c>
      <c r="T224" s="7" t="n">
        <v>0</v>
      </c>
      <c r="U224" s="7" t="n">
        <v>54244</v>
      </c>
      <c r="V224" s="7" t="n">
        <v>54244</v>
      </c>
      <c r="W224" s="7" t="n">
        <v>0</v>
      </c>
      <c r="X224" s="7" t="n">
        <v>2629280</v>
      </c>
      <c r="Y224" s="17" t="n">
        <v>82.4999982543077</v>
      </c>
      <c r="AA224" s="0" t="n">
        <v>0</v>
      </c>
      <c r="AB224" s="0" t="n">
        <v>0</v>
      </c>
      <c r="AC224" s="0" t="n">
        <v>0</v>
      </c>
      <c r="AD224" s="0" t="n">
        <v>-1.74569234445698E-006</v>
      </c>
    </row>
    <row r="225" customFormat="false" ht="14.5" hidden="false" customHeight="false" outlineLevel="0" collapsed="false">
      <c r="A225" s="0" t="n">
        <v>197</v>
      </c>
      <c r="B225" s="0" t="s">
        <v>215</v>
      </c>
      <c r="C225" s="7" t="n">
        <v>26748129600</v>
      </c>
      <c r="D225" s="7" t="n">
        <v>96457906.4610392</v>
      </c>
      <c r="E225" s="7" t="n">
        <v>1507292000</v>
      </c>
      <c r="F225" s="7" t="n">
        <v>19918216.6889978</v>
      </c>
      <c r="G225" s="7" t="n">
        <v>116376123</v>
      </c>
      <c r="H225" s="7" t="n">
        <v>25535123.51</v>
      </c>
      <c r="I225" s="17" t="n">
        <v>4.55749207378712</v>
      </c>
      <c r="J225" s="7" t="n">
        <v>21066477</v>
      </c>
      <c r="K225" s="7" t="n">
        <v>21066477</v>
      </c>
      <c r="L225" s="0" t="n">
        <v>82.5</v>
      </c>
      <c r="N225" s="7" t="n">
        <v>20791207</v>
      </c>
      <c r="O225" s="18" t="n">
        <v>0.0771</v>
      </c>
      <c r="P225" s="7" t="n">
        <v>22394209</v>
      </c>
      <c r="Q225" s="17" t="n">
        <v>87.6996306331945</v>
      </c>
      <c r="R225" s="17" t="n">
        <v>0</v>
      </c>
      <c r="S225" s="17" t="n">
        <v>0</v>
      </c>
      <c r="T225" s="7" t="n">
        <v>0</v>
      </c>
      <c r="U225" s="7" t="n">
        <v>1327732</v>
      </c>
      <c r="V225" s="7" t="n">
        <v>1327732</v>
      </c>
      <c r="W225" s="7" t="n">
        <v>0</v>
      </c>
      <c r="X225" s="7" t="n">
        <v>21066477</v>
      </c>
      <c r="Y225" s="17" t="n">
        <v>82.5000004082612</v>
      </c>
      <c r="AA225" s="0" t="n">
        <v>0</v>
      </c>
      <c r="AB225" s="0" t="n">
        <v>0</v>
      </c>
      <c r="AC225" s="0" t="n">
        <v>0</v>
      </c>
      <c r="AD225" s="0" t="n">
        <v>4.08261200846027E-007</v>
      </c>
    </row>
    <row r="226" customFormat="false" ht="14.5" hidden="false" customHeight="false" outlineLevel="0" collapsed="false">
      <c r="A226" s="0" t="n">
        <v>198</v>
      </c>
      <c r="B226" s="0" t="s">
        <v>216</v>
      </c>
      <c r="C226" s="7" t="n">
        <v>10516104300</v>
      </c>
      <c r="D226" s="7" t="n">
        <v>37922704.1319529</v>
      </c>
      <c r="E226" s="7" t="n">
        <v>2912473000</v>
      </c>
      <c r="F226" s="7" t="n">
        <v>38487080.3499624</v>
      </c>
      <c r="G226" s="7" t="n">
        <v>76409784</v>
      </c>
      <c r="H226" s="7" t="n">
        <v>69151927.246726</v>
      </c>
      <c r="I226" s="17" t="n">
        <v>1.10495523468751</v>
      </c>
      <c r="J226" s="7" t="n">
        <v>57050340</v>
      </c>
      <c r="K226" s="7" t="n">
        <v>57050340</v>
      </c>
      <c r="L226" s="0" t="n">
        <v>82.5</v>
      </c>
      <c r="N226" s="7" t="n">
        <v>52906812</v>
      </c>
      <c r="O226" s="18" t="n">
        <v>0.0549</v>
      </c>
      <c r="P226" s="7" t="n">
        <v>55811396</v>
      </c>
      <c r="Q226" s="17" t="n">
        <v>80.708373898057</v>
      </c>
      <c r="R226" s="17" t="n">
        <v>1.79162610194301</v>
      </c>
      <c r="S226" s="17" t="n">
        <v>0</v>
      </c>
      <c r="T226" s="7" t="n">
        <v>0</v>
      </c>
      <c r="U226" s="7" t="n">
        <v>0</v>
      </c>
      <c r="V226" s="7" t="n">
        <v>0</v>
      </c>
      <c r="W226" s="7" t="n">
        <v>0</v>
      </c>
      <c r="X226" s="7" t="n">
        <v>55811396</v>
      </c>
      <c r="Y226" s="17" t="n">
        <v>80.708373898057</v>
      </c>
      <c r="AA226" s="0" t="n">
        <v>-1238944</v>
      </c>
      <c r="AB226" s="0" t="n">
        <v>-1238944</v>
      </c>
      <c r="AC226" s="0" t="n">
        <v>0</v>
      </c>
      <c r="AD226" s="0" t="n">
        <v>-1.79162610194301</v>
      </c>
    </row>
    <row r="227" customFormat="false" ht="14.5" hidden="false" customHeight="false" outlineLevel="0" collapsed="false">
      <c r="A227" s="0" t="n">
        <v>199</v>
      </c>
      <c r="B227" s="0" t="s">
        <v>217</v>
      </c>
      <c r="C227" s="7" t="n">
        <v>12307796200</v>
      </c>
      <c r="D227" s="7" t="n">
        <v>44383823.1814584</v>
      </c>
      <c r="E227" s="7" t="n">
        <v>5455217000</v>
      </c>
      <c r="F227" s="7" t="n">
        <v>72088350.6921715</v>
      </c>
      <c r="G227" s="7" t="n">
        <v>116472174</v>
      </c>
      <c r="H227" s="7" t="n">
        <v>73813098.7587147</v>
      </c>
      <c r="I227" s="17" t="n">
        <v>1.57793367246012</v>
      </c>
      <c r="J227" s="7" t="n">
        <v>60895806</v>
      </c>
      <c r="K227" s="7" t="n">
        <v>60895806</v>
      </c>
      <c r="L227" s="0" t="n">
        <v>82.5</v>
      </c>
      <c r="N227" s="7" t="n">
        <v>58139306</v>
      </c>
      <c r="O227" s="18" t="n">
        <v>0.0582</v>
      </c>
      <c r="P227" s="7" t="n">
        <v>61523014</v>
      </c>
      <c r="Q227" s="17" t="n">
        <v>83.3497238763958</v>
      </c>
      <c r="R227" s="17" t="n">
        <v>0</v>
      </c>
      <c r="S227" s="17" t="n">
        <v>0</v>
      </c>
      <c r="T227" s="7" t="n">
        <v>0</v>
      </c>
      <c r="U227" s="7" t="n">
        <v>627208</v>
      </c>
      <c r="V227" s="7" t="n">
        <v>627208</v>
      </c>
      <c r="W227" s="7" t="n">
        <v>0</v>
      </c>
      <c r="X227" s="7" t="n">
        <v>60895806</v>
      </c>
      <c r="Y227" s="17" t="n">
        <v>82.4999993552099</v>
      </c>
      <c r="AA227" s="0" t="n">
        <v>0</v>
      </c>
      <c r="AB227" s="0" t="n">
        <v>0</v>
      </c>
      <c r="AC227" s="0" t="n">
        <v>0</v>
      </c>
      <c r="AD227" s="0" t="n">
        <v>-6.447901341744E-007</v>
      </c>
    </row>
    <row r="228" customFormat="false" ht="14.5" hidden="false" customHeight="false" outlineLevel="0" collapsed="false">
      <c r="A228" s="0" t="n">
        <v>200</v>
      </c>
      <c r="B228" s="0" t="s">
        <v>218</v>
      </c>
      <c r="C228" s="7" t="n">
        <v>42627400</v>
      </c>
      <c r="D228" s="7" t="n">
        <v>153721.019875622</v>
      </c>
      <c r="E228" s="7" t="n">
        <v>8667000</v>
      </c>
      <c r="F228" s="7" t="n">
        <v>114530.684196257</v>
      </c>
      <c r="G228" s="7" t="n">
        <v>268252</v>
      </c>
      <c r="H228" s="7" t="n">
        <v>183449.93</v>
      </c>
      <c r="I228" s="17" t="n">
        <v>1.4622627547473</v>
      </c>
      <c r="J228" s="7" t="n">
        <v>151346</v>
      </c>
      <c r="K228" s="7" t="n">
        <v>151346</v>
      </c>
      <c r="L228" s="0" t="n">
        <v>82.5</v>
      </c>
      <c r="N228" s="7" t="n">
        <v>184328</v>
      </c>
      <c r="O228" s="18" t="n">
        <v>0.0289</v>
      </c>
      <c r="P228" s="7" t="n">
        <v>189655</v>
      </c>
      <c r="Q228" s="17" t="n">
        <v>103.382432470811</v>
      </c>
      <c r="R228" s="17" t="n">
        <v>0</v>
      </c>
      <c r="S228" s="17" t="n">
        <v>0</v>
      </c>
      <c r="T228" s="7" t="n">
        <v>0</v>
      </c>
      <c r="U228" s="7" t="n">
        <v>38309</v>
      </c>
      <c r="V228" s="7" t="n">
        <v>38309</v>
      </c>
      <c r="W228" s="7" t="n">
        <v>0</v>
      </c>
      <c r="X228" s="7" t="n">
        <v>151346</v>
      </c>
      <c r="Y228" s="17" t="n">
        <v>82.4998952030126</v>
      </c>
      <c r="AA228" s="0" t="n">
        <v>0</v>
      </c>
      <c r="AB228" s="0" t="n">
        <v>0</v>
      </c>
      <c r="AC228" s="0" t="n">
        <v>0</v>
      </c>
      <c r="AD228" s="0" t="n">
        <v>-0.000104796987386635</v>
      </c>
    </row>
    <row r="229" customFormat="false" ht="14.5" hidden="false" customHeight="false" outlineLevel="0" collapsed="false">
      <c r="A229" s="0" t="n">
        <v>201</v>
      </c>
      <c r="B229" s="0" t="s">
        <v>219</v>
      </c>
      <c r="C229" s="7" t="n">
        <v>8074839600</v>
      </c>
      <c r="D229" s="7" t="n">
        <v>29119124.7564725</v>
      </c>
      <c r="E229" s="7" t="n">
        <v>2177490000</v>
      </c>
      <c r="F229" s="7" t="n">
        <v>28774595.538307</v>
      </c>
      <c r="G229" s="7" t="n">
        <v>57893720</v>
      </c>
      <c r="H229" s="7" t="n">
        <v>313501021.175281</v>
      </c>
      <c r="I229" s="17" t="n">
        <v>0.184668361790219</v>
      </c>
      <c r="J229" s="7" t="n">
        <v>258638342</v>
      </c>
      <c r="K229" s="7" t="n">
        <v>57893720</v>
      </c>
      <c r="L229" s="0" t="n">
        <v>18.47</v>
      </c>
      <c r="N229" s="7" t="n">
        <v>40837707</v>
      </c>
      <c r="O229" s="18" t="n">
        <v>0.0558</v>
      </c>
      <c r="P229" s="7" t="n">
        <v>43116451</v>
      </c>
      <c r="Q229" s="17" t="n">
        <v>13.7532091086534</v>
      </c>
      <c r="R229" s="17" t="n">
        <v>4.71679089134665</v>
      </c>
      <c r="S229" s="17" t="n">
        <v>0.01</v>
      </c>
      <c r="T229" s="7" t="n">
        <v>408377</v>
      </c>
      <c r="U229" s="7" t="n">
        <v>0</v>
      </c>
      <c r="V229" s="7" t="n">
        <v>0</v>
      </c>
      <c r="W229" s="7" t="n">
        <v>0</v>
      </c>
      <c r="X229" s="7" t="n">
        <v>43524828</v>
      </c>
      <c r="Y229" s="17" t="n">
        <v>13.8834724801949</v>
      </c>
      <c r="AA229" s="0" t="n">
        <v>-14777269</v>
      </c>
      <c r="AB229" s="0" t="n">
        <v>-14368892</v>
      </c>
      <c r="AC229" s="0" t="n">
        <v>0</v>
      </c>
      <c r="AD229" s="0" t="n">
        <v>-4.58652751980513</v>
      </c>
    </row>
    <row r="230" customFormat="false" ht="14.5" hidden="false" customHeight="false" outlineLevel="0" collapsed="false">
      <c r="A230" s="0" t="n">
        <v>202</v>
      </c>
      <c r="B230" s="0" t="s">
        <v>220</v>
      </c>
      <c r="C230" s="7" t="n">
        <v>134349700</v>
      </c>
      <c r="D230" s="7" t="n">
        <v>484485.868337825</v>
      </c>
      <c r="E230" s="7" t="n">
        <v>46044000</v>
      </c>
      <c r="F230" s="7" t="n">
        <v>608451.692988629</v>
      </c>
      <c r="G230" s="7" t="n">
        <v>1092938</v>
      </c>
      <c r="H230" s="7" t="n">
        <v>1711097.23275945</v>
      </c>
      <c r="I230" s="17" t="n">
        <v>0.638735180605397</v>
      </c>
      <c r="J230" s="7" t="n">
        <v>1411655</v>
      </c>
      <c r="K230" s="7" t="n">
        <v>1092938</v>
      </c>
      <c r="L230" s="0" t="n">
        <v>63.87</v>
      </c>
      <c r="N230" s="7" t="n">
        <v>1078541</v>
      </c>
      <c r="O230" s="18" t="n">
        <v>0.0359</v>
      </c>
      <c r="P230" s="7" t="n">
        <v>1117261</v>
      </c>
      <c r="Q230" s="17" t="n">
        <v>65.2950036157922</v>
      </c>
      <c r="R230" s="17" t="n">
        <v>0</v>
      </c>
      <c r="S230" s="17" t="n">
        <v>0</v>
      </c>
      <c r="T230" s="7" t="n">
        <v>0</v>
      </c>
      <c r="U230" s="7" t="n">
        <v>24323</v>
      </c>
      <c r="V230" s="7" t="n">
        <v>24323</v>
      </c>
      <c r="W230" s="7" t="n">
        <v>0</v>
      </c>
      <c r="X230" s="7" t="n">
        <v>1092938</v>
      </c>
      <c r="Y230" s="17" t="n">
        <v>63.8735180605397</v>
      </c>
      <c r="AA230" s="0" t="n">
        <v>0</v>
      </c>
      <c r="AB230" s="0" t="n">
        <v>0</v>
      </c>
      <c r="AC230" s="0" t="n">
        <v>0</v>
      </c>
      <c r="AD230" s="0" t="n">
        <v>0.00351806053974713</v>
      </c>
    </row>
    <row r="231" customFormat="false" ht="14.5" hidden="false" customHeight="false" outlineLevel="0" collapsed="false">
      <c r="A231" s="0" t="n">
        <v>203</v>
      </c>
      <c r="B231" s="0" t="s">
        <v>221</v>
      </c>
      <c r="C231" s="7" t="n">
        <v>2013812100</v>
      </c>
      <c r="D231" s="7" t="n">
        <v>7262118.96221368</v>
      </c>
      <c r="E231" s="7" t="n">
        <v>852808000</v>
      </c>
      <c r="F231" s="7" t="n">
        <v>11269491.6035585</v>
      </c>
      <c r="G231" s="7" t="n">
        <v>18531611</v>
      </c>
      <c r="H231" s="7" t="n">
        <v>9020966.61299315</v>
      </c>
      <c r="I231" s="17" t="n">
        <v>2.05428218449544</v>
      </c>
      <c r="J231" s="7" t="n">
        <v>7442297</v>
      </c>
      <c r="K231" s="7" t="n">
        <v>7442297</v>
      </c>
      <c r="L231" s="0" t="n">
        <v>82.5</v>
      </c>
      <c r="N231" s="7" t="n">
        <v>6859253</v>
      </c>
      <c r="O231" s="18" t="n">
        <v>0.0432</v>
      </c>
      <c r="P231" s="7" t="n">
        <v>7155573</v>
      </c>
      <c r="Q231" s="17" t="n">
        <v>79.3215772431042</v>
      </c>
      <c r="R231" s="17" t="n">
        <v>3.17842275689578</v>
      </c>
      <c r="S231" s="17" t="n">
        <v>0.01</v>
      </c>
      <c r="T231" s="7" t="n">
        <v>68593</v>
      </c>
      <c r="U231" s="7" t="n">
        <v>0</v>
      </c>
      <c r="V231" s="7" t="n">
        <v>0</v>
      </c>
      <c r="W231" s="7" t="n">
        <v>218131</v>
      </c>
      <c r="X231" s="7" t="n">
        <v>7442297</v>
      </c>
      <c r="Y231" s="17" t="n">
        <v>82.4999949482205</v>
      </c>
      <c r="AA231" s="0" t="n">
        <v>-286724</v>
      </c>
      <c r="AB231" s="0" t="n">
        <v>0</v>
      </c>
      <c r="AC231" s="0" t="n">
        <v>0</v>
      </c>
      <c r="AD231" s="0" t="n">
        <v>-5.05177953868952E-006</v>
      </c>
    </row>
    <row r="232" customFormat="false" ht="14.5" hidden="false" customHeight="false" outlineLevel="0" collapsed="false">
      <c r="A232" s="0" t="n">
        <v>204</v>
      </c>
      <c r="B232" s="0" t="s">
        <v>222</v>
      </c>
      <c r="C232" s="7" t="n">
        <v>5656251800</v>
      </c>
      <c r="D232" s="7" t="n">
        <v>20397321.8016891</v>
      </c>
      <c r="E232" s="7" t="n">
        <v>1630726000</v>
      </c>
      <c r="F232" s="7" t="n">
        <v>21549344.007918</v>
      </c>
      <c r="G232" s="7" t="n">
        <v>41946666</v>
      </c>
      <c r="H232" s="7" t="n">
        <v>28196432.7776298</v>
      </c>
      <c r="I232" s="17" t="n">
        <v>1.48765861025084</v>
      </c>
      <c r="J232" s="7" t="n">
        <v>23262057</v>
      </c>
      <c r="K232" s="7" t="n">
        <v>23262057</v>
      </c>
      <c r="L232" s="0" t="n">
        <v>82.5</v>
      </c>
      <c r="N232" s="7" t="n">
        <v>22266865</v>
      </c>
      <c r="O232" s="18" t="n">
        <v>0.0431</v>
      </c>
      <c r="P232" s="7" t="n">
        <v>23226567</v>
      </c>
      <c r="Q232" s="17" t="n">
        <v>82.3741328670032</v>
      </c>
      <c r="R232" s="17" t="n">
        <v>0.125867132996802</v>
      </c>
      <c r="S232" s="17" t="n">
        <v>0</v>
      </c>
      <c r="T232" s="7" t="n">
        <v>0</v>
      </c>
      <c r="U232" s="7" t="n">
        <v>0</v>
      </c>
      <c r="V232" s="7" t="n">
        <v>0</v>
      </c>
      <c r="W232" s="7" t="n">
        <v>0</v>
      </c>
      <c r="X232" s="7" t="n">
        <v>23226567</v>
      </c>
      <c r="Y232" s="17" t="n">
        <v>82.3741328670032</v>
      </c>
      <c r="AA232" s="0" t="n">
        <v>-35490</v>
      </c>
      <c r="AB232" s="0" t="n">
        <v>-35490</v>
      </c>
      <c r="AC232" s="0" t="n">
        <v>0</v>
      </c>
      <c r="AD232" s="0" t="n">
        <v>-0.125867132996802</v>
      </c>
    </row>
    <row r="233" customFormat="false" ht="14.5" hidden="false" customHeight="false" outlineLevel="0" collapsed="false">
      <c r="A233" s="0" t="n">
        <v>205</v>
      </c>
      <c r="B233" s="0" t="s">
        <v>223</v>
      </c>
      <c r="C233" s="7" t="n">
        <v>606394600</v>
      </c>
      <c r="D233" s="7" t="n">
        <v>2186753.03581897</v>
      </c>
      <c r="E233" s="7" t="n">
        <v>64968000</v>
      </c>
      <c r="F233" s="7" t="n">
        <v>858524.228783017</v>
      </c>
      <c r="G233" s="7" t="n">
        <v>3045277</v>
      </c>
      <c r="H233" s="7" t="n">
        <v>1562618.76530679</v>
      </c>
      <c r="I233" s="17" t="n">
        <v>1.94882914989321</v>
      </c>
      <c r="J233" s="7" t="n">
        <v>1289160</v>
      </c>
      <c r="K233" s="7" t="n">
        <v>1289160</v>
      </c>
      <c r="L233" s="0" t="n">
        <v>82.5</v>
      </c>
      <c r="N233" s="7" t="n">
        <v>1342951</v>
      </c>
      <c r="O233" s="18" t="n">
        <v>0.0506</v>
      </c>
      <c r="P233" s="7" t="n">
        <v>1410904</v>
      </c>
      <c r="Q233" s="17" t="n">
        <v>90.2909930000104</v>
      </c>
      <c r="R233" s="17" t="n">
        <v>0</v>
      </c>
      <c r="S233" s="17" t="n">
        <v>0</v>
      </c>
      <c r="T233" s="7" t="n">
        <v>0</v>
      </c>
      <c r="U233" s="7" t="n">
        <v>121744</v>
      </c>
      <c r="V233" s="7" t="n">
        <v>121744</v>
      </c>
      <c r="W233" s="7" t="n">
        <v>0</v>
      </c>
      <c r="X233" s="7" t="n">
        <v>1289160</v>
      </c>
      <c r="Y233" s="17" t="n">
        <v>82.4999691941432</v>
      </c>
      <c r="AA233" s="0" t="n">
        <v>0</v>
      </c>
      <c r="AB233" s="0" t="n">
        <v>0</v>
      </c>
      <c r="AC233" s="0" t="n">
        <v>0</v>
      </c>
      <c r="AD233" s="0" t="n">
        <v>-3.08058567952685E-005</v>
      </c>
    </row>
    <row r="234" customFormat="false" ht="14.5" hidden="false" customHeight="false" outlineLevel="0" collapsed="false">
      <c r="A234" s="0" t="n">
        <v>206</v>
      </c>
      <c r="B234" s="0" t="s">
        <v>224</v>
      </c>
      <c r="C234" s="7" t="n">
        <v>134880400</v>
      </c>
      <c r="D234" s="7" t="n">
        <v>486399.654898769</v>
      </c>
      <c r="E234" s="7" t="n">
        <v>30469000</v>
      </c>
      <c r="F234" s="7" t="n">
        <v>402634.754445107</v>
      </c>
      <c r="G234" s="7" t="n">
        <v>889034</v>
      </c>
      <c r="H234" s="7" t="n">
        <v>1401358.2881666</v>
      </c>
      <c r="I234" s="17" t="n">
        <v>0.634408778616582</v>
      </c>
      <c r="J234" s="7" t="n">
        <v>1156121</v>
      </c>
      <c r="K234" s="7" t="n">
        <v>889034</v>
      </c>
      <c r="L234" s="0" t="n">
        <v>63.44</v>
      </c>
      <c r="N234" s="7" t="n">
        <v>865629</v>
      </c>
      <c r="O234" s="18" t="n">
        <v>0.0267</v>
      </c>
      <c r="P234" s="7" t="n">
        <v>888741</v>
      </c>
      <c r="Q234" s="17" t="n">
        <v>63.4199695755708</v>
      </c>
      <c r="R234" s="17" t="n">
        <v>0.0200304244292084</v>
      </c>
      <c r="S234" s="17" t="n">
        <v>0</v>
      </c>
      <c r="T234" s="7" t="n">
        <v>0</v>
      </c>
      <c r="U234" s="7" t="n">
        <v>0</v>
      </c>
      <c r="V234" s="7" t="n">
        <v>0</v>
      </c>
      <c r="W234" s="7" t="n">
        <v>0</v>
      </c>
      <c r="X234" s="7" t="n">
        <v>888741</v>
      </c>
      <c r="Y234" s="17" t="n">
        <v>63.4199695755708</v>
      </c>
      <c r="AA234" s="0" t="n">
        <v>-293</v>
      </c>
      <c r="AB234" s="0" t="n">
        <v>-293</v>
      </c>
      <c r="AC234" s="0" t="n">
        <v>0</v>
      </c>
      <c r="AD234" s="0" t="n">
        <v>-0.0200304244292084</v>
      </c>
    </row>
    <row r="235" customFormat="false" ht="14.5" hidden="false" customHeight="false" outlineLevel="0" collapsed="false">
      <c r="A235" s="0" t="n">
        <v>207</v>
      </c>
      <c r="B235" s="0" t="s">
        <v>225</v>
      </c>
      <c r="C235" s="7" t="n">
        <v>36300210300</v>
      </c>
      <c r="D235" s="7" t="n">
        <v>130904191.881643</v>
      </c>
      <c r="E235" s="7" t="n">
        <v>20914273000</v>
      </c>
      <c r="F235" s="7" t="n">
        <v>276373139.051263</v>
      </c>
      <c r="G235" s="7" t="n">
        <v>407277331</v>
      </c>
      <c r="H235" s="7" t="n">
        <v>159609730.3702</v>
      </c>
      <c r="I235" s="17" t="n">
        <v>2.55170740565351</v>
      </c>
      <c r="J235" s="7" t="n">
        <v>131678028</v>
      </c>
      <c r="K235" s="7" t="n">
        <v>131678028</v>
      </c>
      <c r="L235" s="0" t="n">
        <v>82.5</v>
      </c>
      <c r="N235" s="7" t="n">
        <v>129330798</v>
      </c>
      <c r="O235" s="18" t="n">
        <v>0.0432</v>
      </c>
      <c r="P235" s="7" t="n">
        <v>134917888</v>
      </c>
      <c r="Q235" s="17" t="n">
        <v>84.5298639920451</v>
      </c>
      <c r="R235" s="17" t="n">
        <v>0</v>
      </c>
      <c r="S235" s="17" t="n">
        <v>0</v>
      </c>
      <c r="T235" s="7" t="n">
        <v>0</v>
      </c>
      <c r="U235" s="7" t="n">
        <v>3239860</v>
      </c>
      <c r="V235" s="7" t="n">
        <v>3239860</v>
      </c>
      <c r="W235" s="7" t="n">
        <v>0</v>
      </c>
      <c r="X235" s="7" t="n">
        <v>131678028</v>
      </c>
      <c r="Y235" s="17" t="n">
        <v>82.500000278545</v>
      </c>
      <c r="AA235" s="0" t="n">
        <v>0</v>
      </c>
      <c r="AB235" s="0" t="n">
        <v>0</v>
      </c>
      <c r="AC235" s="0" t="n">
        <v>0</v>
      </c>
      <c r="AD235" s="0" t="n">
        <v>2.78545044807288E-007</v>
      </c>
    </row>
    <row r="236" customFormat="false" ht="14.5" hidden="false" customHeight="false" outlineLevel="0" collapsed="false">
      <c r="A236" s="0" t="n">
        <v>208</v>
      </c>
      <c r="B236" s="0" t="s">
        <v>226</v>
      </c>
      <c r="C236" s="7" t="n">
        <v>2184884400</v>
      </c>
      <c r="D236" s="7" t="n">
        <v>7879032.22524328</v>
      </c>
      <c r="E236" s="7" t="n">
        <v>856429000</v>
      </c>
      <c r="F236" s="7" t="n">
        <v>11317341.5640378</v>
      </c>
      <c r="G236" s="7" t="n">
        <v>19196374</v>
      </c>
      <c r="H236" s="7" t="n">
        <v>22961642.4544472</v>
      </c>
      <c r="I236" s="17" t="n">
        <v>0.836019201940063</v>
      </c>
      <c r="J236" s="7" t="n">
        <v>18943355</v>
      </c>
      <c r="K236" s="7" t="n">
        <v>18943355</v>
      </c>
      <c r="L236" s="0" t="n">
        <v>82.5</v>
      </c>
      <c r="N236" s="7" t="n">
        <v>16917341</v>
      </c>
      <c r="O236" s="18" t="n">
        <v>0.0474</v>
      </c>
      <c r="P236" s="7" t="n">
        <v>17719223</v>
      </c>
      <c r="Q236" s="17" t="n">
        <v>77.1687958958187</v>
      </c>
      <c r="R236" s="17" t="n">
        <v>5.33120410418134</v>
      </c>
      <c r="S236" s="17" t="n">
        <v>0.01</v>
      </c>
      <c r="T236" s="7" t="n">
        <v>169173</v>
      </c>
      <c r="U236" s="7" t="n">
        <v>0</v>
      </c>
      <c r="V236" s="7" t="n">
        <v>0</v>
      </c>
      <c r="W236" s="7" t="n">
        <v>0</v>
      </c>
      <c r="X236" s="7" t="n">
        <v>17888396</v>
      </c>
      <c r="Y236" s="17" t="n">
        <v>77.9055593931844</v>
      </c>
      <c r="AA236" s="0" t="n">
        <v>-1224132</v>
      </c>
      <c r="AB236" s="0" t="n">
        <v>-1054959</v>
      </c>
      <c r="AC236" s="0" t="n">
        <v>0</v>
      </c>
      <c r="AD236" s="0" t="n">
        <v>-4.59444060681561</v>
      </c>
    </row>
    <row r="237" customFormat="false" ht="14.5" hidden="false" customHeight="false" outlineLevel="0" collapsed="false">
      <c r="A237" s="0" t="n">
        <v>209</v>
      </c>
      <c r="B237" s="0" t="s">
        <v>227</v>
      </c>
      <c r="C237" s="7" t="n">
        <v>884487200</v>
      </c>
      <c r="D237" s="7" t="n">
        <v>3189598.10945385</v>
      </c>
      <c r="E237" s="7" t="n">
        <v>255310000</v>
      </c>
      <c r="F237" s="7" t="n">
        <v>3373812.04363059</v>
      </c>
      <c r="G237" s="7" t="n">
        <v>6563410</v>
      </c>
      <c r="H237" s="7" t="n">
        <v>25748604.746618</v>
      </c>
      <c r="I237" s="17" t="n">
        <v>0.254903520582492</v>
      </c>
      <c r="J237" s="7" t="n">
        <v>21242599</v>
      </c>
      <c r="K237" s="7" t="n">
        <v>6563410</v>
      </c>
      <c r="L237" s="0" t="n">
        <v>25.49</v>
      </c>
      <c r="N237" s="7" t="n">
        <v>6422403</v>
      </c>
      <c r="O237" s="18" t="n">
        <v>0.0407</v>
      </c>
      <c r="P237" s="7" t="n">
        <v>6683795</v>
      </c>
      <c r="Q237" s="17" t="n">
        <v>25.9578919548171</v>
      </c>
      <c r="R237" s="17" t="n">
        <v>0</v>
      </c>
      <c r="S237" s="17" t="n">
        <v>0</v>
      </c>
      <c r="T237" s="7" t="n">
        <v>0</v>
      </c>
      <c r="U237" s="7" t="n">
        <v>120385</v>
      </c>
      <c r="V237" s="7" t="n">
        <v>120385</v>
      </c>
      <c r="W237" s="7" t="n">
        <v>0</v>
      </c>
      <c r="X237" s="7" t="n">
        <v>6563410</v>
      </c>
      <c r="Y237" s="17" t="n">
        <v>25.4903520582492</v>
      </c>
      <c r="AA237" s="0" t="n">
        <v>0</v>
      </c>
      <c r="AB237" s="0" t="n">
        <v>0</v>
      </c>
      <c r="AC237" s="0" t="n">
        <v>0</v>
      </c>
      <c r="AD237" s="0" t="n">
        <v>0.000352058249216469</v>
      </c>
    </row>
    <row r="238" customFormat="false" ht="14.5" hidden="false" customHeight="false" outlineLevel="0" collapsed="false">
      <c r="A238" s="0" t="n">
        <v>210</v>
      </c>
      <c r="B238" s="0" t="s">
        <v>228</v>
      </c>
      <c r="C238" s="7" t="n">
        <v>4233284000</v>
      </c>
      <c r="D238" s="7" t="n">
        <v>15265879.0801961</v>
      </c>
      <c r="E238" s="7" t="n">
        <v>1345315000</v>
      </c>
      <c r="F238" s="7" t="n">
        <v>17777760.1718573</v>
      </c>
      <c r="G238" s="7" t="n">
        <v>33043639</v>
      </c>
      <c r="H238" s="7" t="n">
        <v>39772534.7</v>
      </c>
      <c r="I238" s="17" t="n">
        <v>0.830815517523453</v>
      </c>
      <c r="J238" s="7" t="n">
        <v>32812341</v>
      </c>
      <c r="K238" s="7" t="n">
        <v>32812341</v>
      </c>
      <c r="L238" s="0" t="n">
        <v>82.5</v>
      </c>
      <c r="N238" s="7" t="n">
        <v>30947493</v>
      </c>
      <c r="O238" s="18" t="n">
        <v>0.0385</v>
      </c>
      <c r="P238" s="7" t="n">
        <v>32138971</v>
      </c>
      <c r="Q238" s="17" t="n">
        <v>80.8069469105272</v>
      </c>
      <c r="R238" s="17" t="n">
        <v>1.69305308947281</v>
      </c>
      <c r="S238" s="17" t="n">
        <v>0</v>
      </c>
      <c r="T238" s="7" t="n">
        <v>0</v>
      </c>
      <c r="U238" s="7" t="n">
        <v>0</v>
      </c>
      <c r="V238" s="7" t="n">
        <v>0</v>
      </c>
      <c r="W238" s="7" t="n">
        <v>0</v>
      </c>
      <c r="X238" s="7" t="n">
        <v>32138971</v>
      </c>
      <c r="Y238" s="17" t="n">
        <v>80.8069469105272</v>
      </c>
      <c r="AA238" s="0" t="n">
        <v>-673370</v>
      </c>
      <c r="AB238" s="0" t="n">
        <v>-673370</v>
      </c>
      <c r="AC238" s="0" t="n">
        <v>0</v>
      </c>
      <c r="AD238" s="0" t="n">
        <v>-1.69305308947281</v>
      </c>
    </row>
    <row r="239" customFormat="false" ht="14.5" hidden="false" customHeight="false" outlineLevel="0" collapsed="false">
      <c r="A239" s="0" t="n">
        <v>211</v>
      </c>
      <c r="B239" s="0" t="s">
        <v>229</v>
      </c>
      <c r="C239" s="7" t="n">
        <v>6388823400</v>
      </c>
      <c r="D239" s="7" t="n">
        <v>23039088.6812997</v>
      </c>
      <c r="E239" s="7" t="n">
        <v>2541360000</v>
      </c>
      <c r="F239" s="7" t="n">
        <v>33582981.37637</v>
      </c>
      <c r="G239" s="7" t="n">
        <v>56622070</v>
      </c>
      <c r="H239" s="7" t="n">
        <v>59954111.4166645</v>
      </c>
      <c r="I239" s="17" t="n">
        <v>0.944423470919155</v>
      </c>
      <c r="J239" s="7" t="n">
        <v>49462142</v>
      </c>
      <c r="K239" s="7" t="n">
        <v>49462142</v>
      </c>
      <c r="L239" s="0" t="n">
        <v>82.5</v>
      </c>
      <c r="N239" s="7" t="n">
        <v>46392256</v>
      </c>
      <c r="O239" s="18" t="n">
        <v>0.0409</v>
      </c>
      <c r="P239" s="7" t="n">
        <v>48289699</v>
      </c>
      <c r="Q239" s="17" t="n">
        <v>80.5444328319704</v>
      </c>
      <c r="R239" s="17" t="n">
        <v>1.95556716802959</v>
      </c>
      <c r="S239" s="17" t="n">
        <v>0</v>
      </c>
      <c r="T239" s="7" t="n">
        <v>0</v>
      </c>
      <c r="U239" s="7" t="n">
        <v>0</v>
      </c>
      <c r="V239" s="7" t="n">
        <v>0</v>
      </c>
      <c r="W239" s="7" t="n">
        <v>0</v>
      </c>
      <c r="X239" s="7" t="n">
        <v>48289699</v>
      </c>
      <c r="Y239" s="17" t="n">
        <v>80.5444328319704</v>
      </c>
      <c r="AA239" s="0" t="n">
        <v>-1172443</v>
      </c>
      <c r="AB239" s="0" t="n">
        <v>-1172443</v>
      </c>
      <c r="AC239" s="0" t="n">
        <v>0</v>
      </c>
      <c r="AD239" s="0" t="n">
        <v>-1.95556716802959</v>
      </c>
    </row>
    <row r="240" customFormat="false" ht="14.5" hidden="false" customHeight="false" outlineLevel="0" collapsed="false">
      <c r="A240" s="0" t="n">
        <v>212</v>
      </c>
      <c r="B240" s="0" t="s">
        <v>230</v>
      </c>
      <c r="C240" s="7" t="n">
        <v>4784669200</v>
      </c>
      <c r="D240" s="7" t="n">
        <v>17254259.6825393</v>
      </c>
      <c r="E240" s="7" t="n">
        <v>1705460000</v>
      </c>
      <c r="F240" s="7" t="n">
        <v>22536921.7340888</v>
      </c>
      <c r="G240" s="7" t="n">
        <v>39791181</v>
      </c>
      <c r="H240" s="7" t="n">
        <v>57861865.1735935</v>
      </c>
      <c r="I240" s="17" t="n">
        <v>0.687692677735517</v>
      </c>
      <c r="J240" s="7" t="n">
        <v>47736039</v>
      </c>
      <c r="K240" s="7" t="n">
        <v>39791181</v>
      </c>
      <c r="L240" s="0" t="n">
        <v>68.77</v>
      </c>
      <c r="N240" s="7" t="n">
        <v>35379415</v>
      </c>
      <c r="O240" s="18" t="n">
        <v>0.0506</v>
      </c>
      <c r="P240" s="7" t="n">
        <v>37169613</v>
      </c>
      <c r="Q240" s="17" t="n">
        <v>64.2385323882769</v>
      </c>
      <c r="R240" s="17" t="n">
        <v>4.53146761172307</v>
      </c>
      <c r="S240" s="17" t="n">
        <v>0.01</v>
      </c>
      <c r="T240" s="7" t="n">
        <v>353794</v>
      </c>
      <c r="U240" s="7" t="n">
        <v>0</v>
      </c>
      <c r="V240" s="7" t="n">
        <v>0</v>
      </c>
      <c r="W240" s="7" t="n">
        <v>0</v>
      </c>
      <c r="X240" s="7" t="n">
        <v>37523407</v>
      </c>
      <c r="Y240" s="17" t="n">
        <v>64.8499782843582</v>
      </c>
      <c r="AA240" s="0" t="n">
        <v>-2621568</v>
      </c>
      <c r="AB240" s="0" t="n">
        <v>-2267774</v>
      </c>
      <c r="AC240" s="0" t="n">
        <v>0</v>
      </c>
      <c r="AD240" s="0" t="n">
        <v>-3.92002171564184</v>
      </c>
    </row>
    <row r="241" customFormat="false" ht="14.5" hidden="false" customHeight="false" outlineLevel="0" collapsed="false">
      <c r="A241" s="0" t="n">
        <v>213</v>
      </c>
      <c r="B241" s="0" t="s">
        <v>231</v>
      </c>
      <c r="C241" s="7" t="n">
        <v>3635129100</v>
      </c>
      <c r="D241" s="7" t="n">
        <v>13108839.6813212</v>
      </c>
      <c r="E241" s="7" t="n">
        <v>1196132000</v>
      </c>
      <c r="F241" s="7" t="n">
        <v>15806370.872163</v>
      </c>
      <c r="G241" s="7" t="n">
        <v>28915211</v>
      </c>
      <c r="H241" s="7" t="n">
        <v>32727820.8791018</v>
      </c>
      <c r="I241" s="17" t="n">
        <v>0.883505538202933</v>
      </c>
      <c r="J241" s="7" t="n">
        <v>27000452</v>
      </c>
      <c r="K241" s="7" t="n">
        <v>27000452</v>
      </c>
      <c r="L241" s="0" t="n">
        <v>82.5</v>
      </c>
      <c r="N241" s="7" t="n">
        <v>25007957</v>
      </c>
      <c r="O241" s="18" t="n">
        <v>0.037</v>
      </c>
      <c r="P241" s="7" t="n">
        <v>25933251</v>
      </c>
      <c r="Q241" s="17" t="n">
        <v>79.239161983313</v>
      </c>
      <c r="R241" s="17" t="n">
        <v>3.26083801668696</v>
      </c>
      <c r="S241" s="17" t="n">
        <v>0.01</v>
      </c>
      <c r="T241" s="7" t="n">
        <v>250080</v>
      </c>
      <c r="U241" s="7" t="n">
        <v>0</v>
      </c>
      <c r="V241" s="7" t="n">
        <v>0</v>
      </c>
      <c r="W241" s="7" t="n">
        <v>0</v>
      </c>
      <c r="X241" s="7" t="n">
        <v>26183331</v>
      </c>
      <c r="Y241" s="17" t="n">
        <v>80.0032825183276</v>
      </c>
      <c r="AA241" s="0" t="n">
        <v>-1067201</v>
      </c>
      <c r="AB241" s="0" t="n">
        <v>-817121</v>
      </c>
      <c r="AC241" s="0" t="n">
        <v>0</v>
      </c>
      <c r="AD241" s="0" t="n">
        <v>-2.49671748167239</v>
      </c>
    </row>
    <row r="242" customFormat="false" ht="14.5" hidden="false" customHeight="false" outlineLevel="0" collapsed="false">
      <c r="A242" s="0" t="n">
        <v>214</v>
      </c>
      <c r="B242" s="0" t="s">
        <v>232</v>
      </c>
      <c r="C242" s="7" t="n">
        <v>2148275600</v>
      </c>
      <c r="D242" s="7" t="n">
        <v>7747015.21101247</v>
      </c>
      <c r="E242" s="7" t="n">
        <v>735000000</v>
      </c>
      <c r="F242" s="7" t="n">
        <v>9712709.45935718</v>
      </c>
      <c r="G242" s="7" t="n">
        <v>17459725</v>
      </c>
      <c r="H242" s="7" t="n">
        <v>30834490.3817607</v>
      </c>
      <c r="I242" s="17" t="n">
        <v>0.566240102684746</v>
      </c>
      <c r="J242" s="7" t="n">
        <v>25438455</v>
      </c>
      <c r="K242" s="7" t="n">
        <v>17459725</v>
      </c>
      <c r="L242" s="0" t="n">
        <v>56.62</v>
      </c>
      <c r="N242" s="7" t="n">
        <v>15882550</v>
      </c>
      <c r="O242" s="18" t="n">
        <v>0.0431</v>
      </c>
      <c r="P242" s="7" t="n">
        <v>16567088</v>
      </c>
      <c r="Q242" s="17" t="n">
        <v>53.7290799844054</v>
      </c>
      <c r="R242" s="17" t="n">
        <v>2.89092001559462</v>
      </c>
      <c r="S242" s="17" t="n">
        <v>0.01</v>
      </c>
      <c r="T242" s="7" t="n">
        <v>158826</v>
      </c>
      <c r="U242" s="7" t="n">
        <v>0</v>
      </c>
      <c r="V242" s="7" t="n">
        <v>0</v>
      </c>
      <c r="W242" s="7" t="n">
        <v>0</v>
      </c>
      <c r="X242" s="7" t="n">
        <v>16725914</v>
      </c>
      <c r="Y242" s="17" t="n">
        <v>54.2441720064676</v>
      </c>
      <c r="AA242" s="0" t="n">
        <v>-892637</v>
      </c>
      <c r="AB242" s="0" t="n">
        <v>-733811</v>
      </c>
      <c r="AC242" s="0" t="n">
        <v>0</v>
      </c>
      <c r="AD242" s="0" t="n">
        <v>-2.37582799353237</v>
      </c>
    </row>
    <row r="243" customFormat="false" ht="14.5" hidden="false" customHeight="false" outlineLevel="0" collapsed="false">
      <c r="A243" s="0" t="n">
        <v>215</v>
      </c>
      <c r="B243" s="0" t="s">
        <v>233</v>
      </c>
      <c r="C243" s="7" t="n">
        <v>548749600</v>
      </c>
      <c r="D243" s="7" t="n">
        <v>1978876.21971641</v>
      </c>
      <c r="E243" s="7" t="n">
        <v>162744000</v>
      </c>
      <c r="F243" s="7" t="n">
        <v>2150592.09286207</v>
      </c>
      <c r="G243" s="7" t="n">
        <v>4129468</v>
      </c>
      <c r="H243" s="7" t="n">
        <v>9194389.35118741</v>
      </c>
      <c r="I243" s="17" t="n">
        <v>0.449129120191837</v>
      </c>
      <c r="J243" s="7" t="n">
        <v>7585371</v>
      </c>
      <c r="K243" s="7" t="n">
        <v>4129468</v>
      </c>
      <c r="L243" s="0" t="n">
        <v>44.91</v>
      </c>
      <c r="N243" s="7" t="n">
        <v>3771259</v>
      </c>
      <c r="O243" s="18" t="n">
        <v>0.0425</v>
      </c>
      <c r="P243" s="7" t="n">
        <v>3931538</v>
      </c>
      <c r="Q243" s="17" t="n">
        <v>42.7601861290795</v>
      </c>
      <c r="R243" s="17" t="n">
        <v>2.14981387092053</v>
      </c>
      <c r="S243" s="17" t="n">
        <v>0</v>
      </c>
      <c r="T243" s="7" t="n">
        <v>0</v>
      </c>
      <c r="U243" s="7" t="n">
        <v>0</v>
      </c>
      <c r="V243" s="7" t="n">
        <v>0</v>
      </c>
      <c r="W243" s="7" t="n">
        <v>0</v>
      </c>
      <c r="X243" s="7" t="n">
        <v>3931538</v>
      </c>
      <c r="Y243" s="17" t="n">
        <v>42.7601861290795</v>
      </c>
      <c r="AA243" s="0" t="n">
        <v>-197930</v>
      </c>
      <c r="AB243" s="0" t="n">
        <v>-197930</v>
      </c>
      <c r="AC243" s="0" t="n">
        <v>0</v>
      </c>
      <c r="AD243" s="0" t="n">
        <v>-2.14981387092053</v>
      </c>
    </row>
    <row r="244" customFormat="false" ht="14.5" hidden="false" customHeight="false" outlineLevel="0" collapsed="false">
      <c r="A244" s="0" t="n">
        <v>216</v>
      </c>
      <c r="B244" s="0" t="s">
        <v>234</v>
      </c>
      <c r="C244" s="7" t="n">
        <v>612926000</v>
      </c>
      <c r="D244" s="7" t="n">
        <v>2210306.27784677</v>
      </c>
      <c r="E244" s="7" t="n">
        <v>109660000</v>
      </c>
      <c r="F244" s="7" t="n">
        <v>1449109.82219471</v>
      </c>
      <c r="G244" s="7" t="n">
        <v>3659416</v>
      </c>
      <c r="H244" s="7" t="n">
        <v>4473229.42756558</v>
      </c>
      <c r="I244" s="17" t="n">
        <v>0.818070268752463</v>
      </c>
      <c r="J244" s="7" t="n">
        <v>3690414</v>
      </c>
      <c r="K244" s="7" t="n">
        <v>3659416</v>
      </c>
      <c r="L244" s="0" t="n">
        <v>81.81</v>
      </c>
      <c r="N244" s="7" t="n">
        <v>3339058</v>
      </c>
      <c r="O244" s="18" t="n">
        <v>0.0355</v>
      </c>
      <c r="P244" s="7" t="n">
        <v>3457595</v>
      </c>
      <c r="Q244" s="17" t="n">
        <v>77.2952752812791</v>
      </c>
      <c r="R244" s="17" t="n">
        <v>4.51472471872094</v>
      </c>
      <c r="S244" s="17" t="n">
        <v>0.01</v>
      </c>
      <c r="T244" s="7" t="n">
        <v>33391</v>
      </c>
      <c r="U244" s="7" t="n">
        <v>0</v>
      </c>
      <c r="V244" s="7" t="n">
        <v>0</v>
      </c>
      <c r="W244" s="7" t="n">
        <v>0</v>
      </c>
      <c r="X244" s="7" t="n">
        <v>3490986</v>
      </c>
      <c r="Y244" s="17" t="n">
        <v>78.0417382235604</v>
      </c>
      <c r="AA244" s="0" t="n">
        <v>-201821</v>
      </c>
      <c r="AB244" s="0" t="n">
        <v>-168430</v>
      </c>
      <c r="AC244" s="0" t="n">
        <v>0</v>
      </c>
      <c r="AD244" s="0" t="n">
        <v>-3.76826177643963</v>
      </c>
    </row>
    <row r="245" customFormat="false" ht="14.5" hidden="false" customHeight="false" outlineLevel="0" collapsed="false">
      <c r="A245" s="0" t="n">
        <v>217</v>
      </c>
      <c r="B245" s="0" t="s">
        <v>235</v>
      </c>
      <c r="C245" s="7" t="n">
        <v>4047916800</v>
      </c>
      <c r="D245" s="7" t="n">
        <v>14597416.1892976</v>
      </c>
      <c r="E245" s="7" t="n">
        <v>1326145000</v>
      </c>
      <c r="F245" s="7" t="n">
        <v>17524436.8516724</v>
      </c>
      <c r="G245" s="7" t="n">
        <v>32121853</v>
      </c>
      <c r="H245" s="7" t="n">
        <v>30625945.6370565</v>
      </c>
      <c r="I245" s="17" t="n">
        <v>1.04884444649224</v>
      </c>
      <c r="J245" s="7" t="n">
        <v>25266405</v>
      </c>
      <c r="K245" s="7" t="n">
        <v>25266405</v>
      </c>
      <c r="L245" s="0" t="n">
        <v>82.5</v>
      </c>
      <c r="N245" s="7" t="n">
        <v>23739727</v>
      </c>
      <c r="O245" s="18" t="n">
        <v>0.0454</v>
      </c>
      <c r="P245" s="7" t="n">
        <v>24817511</v>
      </c>
      <c r="Q245" s="17" t="n">
        <v>81.0342684405849</v>
      </c>
      <c r="R245" s="17" t="n">
        <v>1.46573155941506</v>
      </c>
      <c r="S245" s="17" t="n">
        <v>0</v>
      </c>
      <c r="T245" s="7" t="n">
        <v>0</v>
      </c>
      <c r="U245" s="7" t="n">
        <v>0</v>
      </c>
      <c r="V245" s="7" t="n">
        <v>0</v>
      </c>
      <c r="W245" s="7" t="n">
        <v>0</v>
      </c>
      <c r="X245" s="7" t="n">
        <v>24817511</v>
      </c>
      <c r="Y245" s="17" t="n">
        <v>81.0342684405849</v>
      </c>
      <c r="AA245" s="0" t="n">
        <v>-448894</v>
      </c>
      <c r="AB245" s="0" t="n">
        <v>-448894</v>
      </c>
      <c r="AC245" s="0" t="n">
        <v>0</v>
      </c>
      <c r="AD245" s="0" t="n">
        <v>-1.46573155941506</v>
      </c>
    </row>
    <row r="246" customFormat="false" ht="14.5" hidden="false" customHeight="false" outlineLevel="0" collapsed="false">
      <c r="A246" s="0" t="n">
        <v>218</v>
      </c>
      <c r="B246" s="0" t="s">
        <v>236</v>
      </c>
      <c r="C246" s="7" t="n">
        <v>3164775400</v>
      </c>
      <c r="D246" s="7" t="n">
        <v>11412671.2435025</v>
      </c>
      <c r="E246" s="7" t="n">
        <v>905209000</v>
      </c>
      <c r="F246" s="7" t="n">
        <v>11961948.3224425</v>
      </c>
      <c r="G246" s="7" t="n">
        <v>23374620</v>
      </c>
      <c r="H246" s="7" t="n">
        <v>31801424.4075318</v>
      </c>
      <c r="I246" s="17" t="n">
        <v>0.735018019962149</v>
      </c>
      <c r="J246" s="7" t="n">
        <v>26236175</v>
      </c>
      <c r="K246" s="7" t="n">
        <v>23374620</v>
      </c>
      <c r="L246" s="0" t="n">
        <v>73.5</v>
      </c>
      <c r="N246" s="7" t="n">
        <v>22765513</v>
      </c>
      <c r="O246" s="18" t="n">
        <v>0.049</v>
      </c>
      <c r="P246" s="7" t="n">
        <v>23881023</v>
      </c>
      <c r="Q246" s="17" t="n">
        <v>75.0941929328927</v>
      </c>
      <c r="R246" s="17" t="n">
        <v>0</v>
      </c>
      <c r="S246" s="17" t="n">
        <v>0</v>
      </c>
      <c r="T246" s="7" t="n">
        <v>0</v>
      </c>
      <c r="U246" s="7" t="n">
        <v>506403</v>
      </c>
      <c r="V246" s="7" t="n">
        <v>506403</v>
      </c>
      <c r="W246" s="7" t="n">
        <v>0</v>
      </c>
      <c r="X246" s="7" t="n">
        <v>23374620</v>
      </c>
      <c r="Y246" s="17" t="n">
        <v>73.5018019962149</v>
      </c>
      <c r="AA246" s="0" t="n">
        <v>0</v>
      </c>
      <c r="AB246" s="0" t="n">
        <v>0</v>
      </c>
      <c r="AC246" s="0" t="n">
        <v>0</v>
      </c>
      <c r="AD246" s="0" t="n">
        <v>0.00180199621487986</v>
      </c>
    </row>
    <row r="247" customFormat="false" ht="14.5" hidden="false" customHeight="false" outlineLevel="0" collapsed="false">
      <c r="A247" s="0" t="n">
        <v>219</v>
      </c>
      <c r="B247" s="0" t="s">
        <v>237</v>
      </c>
      <c r="C247" s="7" t="n">
        <v>3200575000</v>
      </c>
      <c r="D247" s="7" t="n">
        <v>11541770.1569511</v>
      </c>
      <c r="E247" s="7" t="n">
        <v>1492736000</v>
      </c>
      <c r="F247" s="7" t="n">
        <v>19725865.3979905</v>
      </c>
      <c r="G247" s="7" t="n">
        <v>31267636</v>
      </c>
      <c r="H247" s="7" t="n">
        <v>27156764.84931</v>
      </c>
      <c r="I247" s="17" t="n">
        <v>1.15137558444464</v>
      </c>
      <c r="J247" s="7" t="n">
        <v>22404331</v>
      </c>
      <c r="K247" s="7" t="n">
        <v>22404331</v>
      </c>
      <c r="L247" s="0" t="n">
        <v>82.5</v>
      </c>
      <c r="N247" s="7" t="n">
        <v>21380775</v>
      </c>
      <c r="O247" s="18" t="n">
        <v>0.0494</v>
      </c>
      <c r="P247" s="7" t="n">
        <v>22436985</v>
      </c>
      <c r="Q247" s="17" t="n">
        <v>82.6202425970119</v>
      </c>
      <c r="R247" s="17" t="n">
        <v>0</v>
      </c>
      <c r="S247" s="17" t="n">
        <v>0</v>
      </c>
      <c r="T247" s="7" t="n">
        <v>0</v>
      </c>
      <c r="U247" s="7" t="n">
        <v>32654</v>
      </c>
      <c r="V247" s="7" t="n">
        <v>32654</v>
      </c>
      <c r="W247" s="7" t="n">
        <v>0</v>
      </c>
      <c r="X247" s="7" t="n">
        <v>22404331</v>
      </c>
      <c r="Y247" s="17" t="n">
        <v>82.4999999974932</v>
      </c>
      <c r="AA247" s="0" t="n">
        <v>0</v>
      </c>
      <c r="AB247" s="0" t="n">
        <v>0</v>
      </c>
      <c r="AC247" s="0" t="n">
        <v>0</v>
      </c>
      <c r="AD247" s="0" t="n">
        <v>-2.50682319347106E-009</v>
      </c>
    </row>
    <row r="248" customFormat="false" ht="14.5" hidden="false" customHeight="false" outlineLevel="0" collapsed="false">
      <c r="A248" s="0" t="n">
        <v>220</v>
      </c>
      <c r="B248" s="0" t="s">
        <v>238</v>
      </c>
      <c r="C248" s="7" t="n">
        <v>7062039200</v>
      </c>
      <c r="D248" s="7" t="n">
        <v>25466809.3345036</v>
      </c>
      <c r="E248" s="7" t="n">
        <v>1654999000</v>
      </c>
      <c r="F248" s="7" t="n">
        <v>21870101.2823492</v>
      </c>
      <c r="G248" s="7" t="n">
        <v>47336911</v>
      </c>
      <c r="H248" s="7" t="n">
        <v>59201782.8865655</v>
      </c>
      <c r="I248" s="17" t="n">
        <v>0.799585902517507</v>
      </c>
      <c r="J248" s="7" t="n">
        <v>48841471</v>
      </c>
      <c r="K248" s="7" t="n">
        <v>47336911</v>
      </c>
      <c r="L248" s="0" t="n">
        <v>79.96</v>
      </c>
      <c r="N248" s="7" t="n">
        <v>38913033</v>
      </c>
      <c r="O248" s="18" t="n">
        <v>0.0327</v>
      </c>
      <c r="P248" s="7" t="n">
        <v>40185489</v>
      </c>
      <c r="Q248" s="17" t="n">
        <v>67.8788493194504</v>
      </c>
      <c r="R248" s="17" t="n">
        <v>12.0811506805496</v>
      </c>
      <c r="S248" s="17" t="n">
        <v>0.02</v>
      </c>
      <c r="T248" s="7" t="n">
        <v>778261</v>
      </c>
      <c r="U248" s="7" t="n">
        <v>0</v>
      </c>
      <c r="V248" s="7" t="n">
        <v>0</v>
      </c>
      <c r="W248" s="7" t="n">
        <v>0</v>
      </c>
      <c r="X248" s="7" t="n">
        <v>40963750</v>
      </c>
      <c r="Y248" s="17" t="n">
        <v>69.1934397963811</v>
      </c>
      <c r="AA248" s="0" t="n">
        <v>-7151422</v>
      </c>
      <c r="AB248" s="0" t="n">
        <v>-6373161</v>
      </c>
      <c r="AC248" s="0" t="n">
        <v>0</v>
      </c>
      <c r="AD248" s="0" t="n">
        <v>-10.7665602036189</v>
      </c>
    </row>
    <row r="249" customFormat="false" ht="14.5" hidden="false" customHeight="false" outlineLevel="0" collapsed="false">
      <c r="A249" s="0" t="n">
        <v>221</v>
      </c>
      <c r="B249" s="0" t="s">
        <v>239</v>
      </c>
      <c r="C249" s="7" t="n">
        <v>4343520600</v>
      </c>
      <c r="D249" s="7" t="n">
        <v>15663409.3677487</v>
      </c>
      <c r="E249" s="7" t="n">
        <v>188532000</v>
      </c>
      <c r="F249" s="7" t="n">
        <v>2491369.44189323</v>
      </c>
      <c r="G249" s="7" t="n">
        <v>18154779</v>
      </c>
      <c r="H249" s="7" t="n">
        <v>10071940.635885</v>
      </c>
      <c r="I249" s="17" t="n">
        <v>1.8025105246666</v>
      </c>
      <c r="J249" s="7" t="n">
        <v>8309351</v>
      </c>
      <c r="K249" s="7" t="n">
        <v>8309351</v>
      </c>
      <c r="L249" s="0" t="n">
        <v>82.5</v>
      </c>
      <c r="N249" s="7" t="n">
        <v>7488129</v>
      </c>
      <c r="O249" s="18" t="n">
        <v>0.0512</v>
      </c>
      <c r="P249" s="7" t="n">
        <v>7871521</v>
      </c>
      <c r="Q249" s="17" t="n">
        <v>78.1529725458744</v>
      </c>
      <c r="R249" s="17" t="n">
        <v>4.34702745412558</v>
      </c>
      <c r="S249" s="17" t="n">
        <v>0.01</v>
      </c>
      <c r="T249" s="7" t="n">
        <v>74881</v>
      </c>
      <c r="U249" s="7" t="n">
        <v>0</v>
      </c>
      <c r="V249" s="7" t="n">
        <v>0</v>
      </c>
      <c r="W249" s="7" t="n">
        <v>362949</v>
      </c>
      <c r="X249" s="7" t="n">
        <v>8309351</v>
      </c>
      <c r="Y249" s="17" t="n">
        <v>82.4999997557059</v>
      </c>
      <c r="AA249" s="0" t="n">
        <v>-437830</v>
      </c>
      <c r="AB249" s="0" t="n">
        <v>0</v>
      </c>
      <c r="AC249" s="0" t="n">
        <v>0</v>
      </c>
      <c r="AD249" s="0" t="n">
        <v>-2.44294056983563E-007</v>
      </c>
    </row>
    <row r="250" customFormat="false" ht="14.5" hidden="false" customHeight="false" outlineLevel="0" collapsed="false">
      <c r="A250" s="0" t="n">
        <v>222</v>
      </c>
      <c r="B250" s="0" t="s">
        <v>240</v>
      </c>
      <c r="C250" s="7" t="n">
        <v>269560200</v>
      </c>
      <c r="D250" s="7" t="n">
        <v>972075.915065815</v>
      </c>
      <c r="E250" s="7" t="n">
        <v>77317000</v>
      </c>
      <c r="F250" s="7" t="n">
        <v>1021710.96227091</v>
      </c>
      <c r="G250" s="7" t="n">
        <v>1993787</v>
      </c>
      <c r="H250" s="7" t="n">
        <v>3578073.92318196</v>
      </c>
      <c r="I250" s="17" t="n">
        <v>0.557223535009287</v>
      </c>
      <c r="J250" s="7" t="n">
        <v>2951911</v>
      </c>
      <c r="K250" s="7" t="n">
        <v>1993787</v>
      </c>
      <c r="L250" s="0" t="n">
        <v>55.72</v>
      </c>
      <c r="N250" s="7" t="n">
        <v>1878847</v>
      </c>
      <c r="O250" s="18" t="n">
        <v>0.0392</v>
      </c>
      <c r="P250" s="7" t="n">
        <v>1952498</v>
      </c>
      <c r="Q250" s="17" t="n">
        <v>54.5684086443819</v>
      </c>
      <c r="R250" s="17" t="n">
        <v>1.15159135561812</v>
      </c>
      <c r="S250" s="17" t="n">
        <v>0</v>
      </c>
      <c r="T250" s="7" t="n">
        <v>0</v>
      </c>
      <c r="U250" s="7" t="n">
        <v>0</v>
      </c>
      <c r="V250" s="7" t="n">
        <v>0</v>
      </c>
      <c r="W250" s="7" t="n">
        <v>0</v>
      </c>
      <c r="X250" s="7" t="n">
        <v>1952498</v>
      </c>
      <c r="Y250" s="17" t="n">
        <v>54.5684086443819</v>
      </c>
      <c r="AA250" s="0" t="n">
        <v>-41289</v>
      </c>
      <c r="AB250" s="0" t="n">
        <v>-41289</v>
      </c>
      <c r="AC250" s="0" t="n">
        <v>0</v>
      </c>
      <c r="AD250" s="0" t="n">
        <v>-1.15159135561812</v>
      </c>
    </row>
    <row r="251" customFormat="false" ht="14.5" hidden="false" customHeight="false" outlineLevel="0" collapsed="false">
      <c r="A251" s="0" t="n">
        <v>223</v>
      </c>
      <c r="B251" s="0" t="s">
        <v>241</v>
      </c>
      <c r="C251" s="7" t="n">
        <v>704170400</v>
      </c>
      <c r="D251" s="7" t="n">
        <v>2539347.74474222</v>
      </c>
      <c r="E251" s="7" t="n">
        <v>181835000</v>
      </c>
      <c r="F251" s="7" t="n">
        <v>2402871.46196219</v>
      </c>
      <c r="G251" s="7" t="n">
        <v>4942219</v>
      </c>
      <c r="H251" s="7" t="n">
        <v>18572757.8088177</v>
      </c>
      <c r="I251" s="17" t="n">
        <v>0.266100438657182</v>
      </c>
      <c r="J251" s="7" t="n">
        <v>15322525</v>
      </c>
      <c r="K251" s="7" t="n">
        <v>4942219</v>
      </c>
      <c r="L251" s="0" t="n">
        <v>26.61</v>
      </c>
      <c r="N251" s="7" t="n">
        <v>4569947</v>
      </c>
      <c r="O251" s="18" t="n">
        <v>0.0459</v>
      </c>
      <c r="P251" s="7" t="n">
        <v>4779708</v>
      </c>
      <c r="Q251" s="17" t="n">
        <v>25.7350472622367</v>
      </c>
      <c r="R251" s="17" t="n">
        <v>0.874952737763273</v>
      </c>
      <c r="S251" s="17" t="n">
        <v>0</v>
      </c>
      <c r="T251" s="7" t="n">
        <v>0</v>
      </c>
      <c r="U251" s="7" t="n">
        <v>0</v>
      </c>
      <c r="V251" s="7" t="n">
        <v>0</v>
      </c>
      <c r="W251" s="7" t="n">
        <v>0</v>
      </c>
      <c r="X251" s="7" t="n">
        <v>4779708</v>
      </c>
      <c r="Y251" s="17" t="n">
        <v>25.7350472622367</v>
      </c>
      <c r="AA251" s="0" t="n">
        <v>-162511</v>
      </c>
      <c r="AB251" s="0" t="n">
        <v>-162511</v>
      </c>
      <c r="AC251" s="0" t="n">
        <v>0</v>
      </c>
      <c r="AD251" s="0" t="n">
        <v>-0.874952737763273</v>
      </c>
    </row>
    <row r="252" customFormat="false" ht="14.5" hidden="false" customHeight="false" outlineLevel="0" collapsed="false">
      <c r="A252" s="0" t="n">
        <v>224</v>
      </c>
      <c r="B252" s="0" t="s">
        <v>242</v>
      </c>
      <c r="C252" s="7" t="n">
        <v>4865120300</v>
      </c>
      <c r="D252" s="7" t="n">
        <v>17544378.8345897</v>
      </c>
      <c r="E252" s="7" t="n">
        <v>480766000</v>
      </c>
      <c r="F252" s="7" t="n">
        <v>6353116.29379226</v>
      </c>
      <c r="G252" s="7" t="n">
        <v>23897495</v>
      </c>
      <c r="H252" s="7" t="n">
        <v>6180356.93385928</v>
      </c>
      <c r="I252" s="17" t="n">
        <v>3.86668525066518</v>
      </c>
      <c r="J252" s="7" t="n">
        <v>5098794</v>
      </c>
      <c r="K252" s="7" t="n">
        <v>5098794</v>
      </c>
      <c r="L252" s="0" t="n">
        <v>82.5</v>
      </c>
      <c r="N252" s="7" t="n">
        <v>4967297</v>
      </c>
      <c r="O252" s="18" t="n">
        <v>0.0459</v>
      </c>
      <c r="P252" s="7" t="n">
        <v>5195296</v>
      </c>
      <c r="Q252" s="17" t="n">
        <v>84.0614232413892</v>
      </c>
      <c r="R252" s="17" t="n">
        <v>0</v>
      </c>
      <c r="S252" s="17" t="n">
        <v>0</v>
      </c>
      <c r="T252" s="7" t="n">
        <v>0</v>
      </c>
      <c r="U252" s="7" t="n">
        <v>96502</v>
      </c>
      <c r="V252" s="7" t="n">
        <v>96502</v>
      </c>
      <c r="W252" s="7" t="n">
        <v>0</v>
      </c>
      <c r="X252" s="7" t="n">
        <v>5098794</v>
      </c>
      <c r="Y252" s="17" t="n">
        <v>82.4999923882404</v>
      </c>
      <c r="AA252" s="0" t="n">
        <v>0</v>
      </c>
      <c r="AB252" s="0" t="n">
        <v>0</v>
      </c>
      <c r="AC252" s="0" t="n">
        <v>0</v>
      </c>
      <c r="AD252" s="0" t="n">
        <v>-7.61175955688032E-006</v>
      </c>
    </row>
    <row r="253" customFormat="false" ht="14.5" hidden="false" customHeight="false" outlineLevel="0" collapsed="false">
      <c r="A253" s="0" t="n">
        <v>225</v>
      </c>
      <c r="B253" s="0" t="s">
        <v>243</v>
      </c>
      <c r="C253" s="7" t="n">
        <v>755586300</v>
      </c>
      <c r="D253" s="7" t="n">
        <v>2724761.45953184</v>
      </c>
      <c r="E253" s="7" t="n">
        <v>81743000</v>
      </c>
      <c r="F253" s="7" t="n">
        <v>1080198.65215814</v>
      </c>
      <c r="G253" s="7" t="n">
        <v>3804960</v>
      </c>
      <c r="H253" s="7" t="n">
        <v>1870547.65960541</v>
      </c>
      <c r="I253" s="17" t="n">
        <v>2.03414223661249</v>
      </c>
      <c r="J253" s="7" t="n">
        <v>1543202</v>
      </c>
      <c r="K253" s="7" t="n">
        <v>1543202</v>
      </c>
      <c r="L253" s="0" t="n">
        <v>82.5</v>
      </c>
      <c r="N253" s="7" t="n">
        <v>1443945</v>
      </c>
      <c r="O253" s="18" t="n">
        <v>0.0373</v>
      </c>
      <c r="P253" s="7" t="n">
        <v>1497804</v>
      </c>
      <c r="Q253" s="17" t="n">
        <v>80.0730199152456</v>
      </c>
      <c r="R253" s="17" t="n">
        <v>2.42698008475436</v>
      </c>
      <c r="S253" s="17" t="n">
        <v>0</v>
      </c>
      <c r="T253" s="7" t="n">
        <v>0</v>
      </c>
      <c r="U253" s="7" t="n">
        <v>0</v>
      </c>
      <c r="V253" s="7" t="n">
        <v>0</v>
      </c>
      <c r="W253" s="7" t="n">
        <v>45398</v>
      </c>
      <c r="X253" s="7" t="n">
        <v>1543202</v>
      </c>
      <c r="Y253" s="17" t="n">
        <v>82.5000096669837</v>
      </c>
      <c r="AA253" s="0" t="n">
        <v>-45398</v>
      </c>
      <c r="AB253" s="0" t="n">
        <v>0</v>
      </c>
      <c r="AC253" s="0" t="n">
        <v>0</v>
      </c>
      <c r="AD253" s="0" t="n">
        <v>9.66698372906194E-006</v>
      </c>
    </row>
    <row r="254" customFormat="false" ht="14.5" hidden="false" customHeight="false" outlineLevel="0" collapsed="false">
      <c r="A254" s="0" t="n">
        <v>226</v>
      </c>
      <c r="B254" s="0" t="s">
        <v>244</v>
      </c>
      <c r="C254" s="7" t="n">
        <v>1732020300</v>
      </c>
      <c r="D254" s="7" t="n">
        <v>6245933.99928872</v>
      </c>
      <c r="E254" s="7" t="n">
        <v>493678000</v>
      </c>
      <c r="F254" s="7" t="n">
        <v>6523742.83058032</v>
      </c>
      <c r="G254" s="7" t="n">
        <v>12769677</v>
      </c>
      <c r="H254" s="7" t="n">
        <v>26955865.8491747</v>
      </c>
      <c r="I254" s="17" t="n">
        <v>0.473725350595293</v>
      </c>
      <c r="J254" s="7" t="n">
        <v>22238589</v>
      </c>
      <c r="K254" s="7" t="n">
        <v>12769677</v>
      </c>
      <c r="L254" s="0" t="n">
        <v>47.37</v>
      </c>
      <c r="N254" s="7" t="n">
        <v>12544937</v>
      </c>
      <c r="O254" s="18" t="n">
        <v>0.0386</v>
      </c>
      <c r="P254" s="7" t="n">
        <v>13029172</v>
      </c>
      <c r="Q254" s="17" t="n">
        <v>48.3352012244819</v>
      </c>
      <c r="R254" s="17" t="n">
        <v>0</v>
      </c>
      <c r="S254" s="17" t="n">
        <v>0</v>
      </c>
      <c r="T254" s="7" t="n">
        <v>0</v>
      </c>
      <c r="U254" s="7" t="n">
        <v>259495</v>
      </c>
      <c r="V254" s="7" t="n">
        <v>259495</v>
      </c>
      <c r="W254" s="7" t="n">
        <v>0</v>
      </c>
      <c r="X254" s="7" t="n">
        <v>12769677</v>
      </c>
      <c r="Y254" s="17" t="n">
        <v>47.3725350595293</v>
      </c>
      <c r="AA254" s="0" t="n">
        <v>0</v>
      </c>
      <c r="AB254" s="0" t="n">
        <v>0</v>
      </c>
      <c r="AC254" s="0" t="n">
        <v>0</v>
      </c>
      <c r="AD254" s="0" t="n">
        <v>0.00253505952934319</v>
      </c>
    </row>
    <row r="255" customFormat="false" ht="14.5" hidden="false" customHeight="false" outlineLevel="0" collapsed="false">
      <c r="A255" s="0" t="n">
        <v>227</v>
      </c>
      <c r="B255" s="0" t="s">
        <v>245</v>
      </c>
      <c r="C255" s="7" t="n">
        <v>1131204500</v>
      </c>
      <c r="D255" s="7" t="n">
        <v>4079298.98206066</v>
      </c>
      <c r="E255" s="7" t="n">
        <v>367359000</v>
      </c>
      <c r="F255" s="7" t="n">
        <v>4854491.47521088</v>
      </c>
      <c r="G255" s="7" t="n">
        <v>8933790</v>
      </c>
      <c r="H255" s="7" t="n">
        <v>23138036.4304271</v>
      </c>
      <c r="I255" s="17" t="n">
        <v>0.38610839026305</v>
      </c>
      <c r="J255" s="7" t="n">
        <v>19088880</v>
      </c>
      <c r="K255" s="7" t="n">
        <v>8933790</v>
      </c>
      <c r="L255" s="0" t="n">
        <v>38.61</v>
      </c>
      <c r="N255" s="7" t="n">
        <v>8819498</v>
      </c>
      <c r="O255" s="18" t="n">
        <v>0.0414</v>
      </c>
      <c r="P255" s="7" t="n">
        <v>9184625</v>
      </c>
      <c r="Q255" s="17" t="n">
        <v>39.6949197811877</v>
      </c>
      <c r="R255" s="17" t="n">
        <v>0</v>
      </c>
      <c r="S255" s="17" t="n">
        <v>0</v>
      </c>
      <c r="T255" s="7" t="n">
        <v>0</v>
      </c>
      <c r="U255" s="7" t="n">
        <v>250835</v>
      </c>
      <c r="V255" s="7" t="n">
        <v>250835</v>
      </c>
      <c r="W255" s="7" t="n">
        <v>0</v>
      </c>
      <c r="X255" s="7" t="n">
        <v>8933790</v>
      </c>
      <c r="Y255" s="17" t="n">
        <v>38.610839026305</v>
      </c>
      <c r="AA255" s="0" t="n">
        <v>0</v>
      </c>
      <c r="AB255" s="0" t="n">
        <v>0</v>
      </c>
      <c r="AC255" s="0" t="n">
        <v>0</v>
      </c>
      <c r="AD255" s="0" t="n">
        <v>0.000839026304994661</v>
      </c>
    </row>
    <row r="256" customFormat="false" ht="14.5" hidden="false" customHeight="false" outlineLevel="0" collapsed="false">
      <c r="A256" s="0" t="n">
        <v>228</v>
      </c>
      <c r="B256" s="0" t="s">
        <v>246</v>
      </c>
      <c r="C256" s="7" t="n">
        <v>657742900</v>
      </c>
      <c r="D256" s="7" t="n">
        <v>2371922.97451754</v>
      </c>
      <c r="E256" s="7" t="n">
        <v>239601000</v>
      </c>
      <c r="F256" s="7" t="n">
        <v>3166224.3526142</v>
      </c>
      <c r="G256" s="7" t="n">
        <v>5538147</v>
      </c>
      <c r="H256" s="7" t="n">
        <v>8662963.76343691</v>
      </c>
      <c r="I256" s="17" t="n">
        <v>0.639290103390992</v>
      </c>
      <c r="J256" s="7" t="n">
        <v>7146945</v>
      </c>
      <c r="K256" s="7" t="n">
        <v>5538147</v>
      </c>
      <c r="L256" s="0" t="n">
        <v>63.93</v>
      </c>
      <c r="N256" s="7" t="n">
        <v>5293757</v>
      </c>
      <c r="O256" s="18" t="n">
        <v>0.0337</v>
      </c>
      <c r="P256" s="7" t="n">
        <v>5472157</v>
      </c>
      <c r="Q256" s="17" t="n">
        <v>63.1672617989689</v>
      </c>
      <c r="R256" s="17" t="n">
        <v>0.762738201031148</v>
      </c>
      <c r="S256" s="17" t="n">
        <v>0</v>
      </c>
      <c r="T256" s="7" t="n">
        <v>0</v>
      </c>
      <c r="U256" s="7" t="n">
        <v>0</v>
      </c>
      <c r="V256" s="7" t="n">
        <v>0</v>
      </c>
      <c r="W256" s="7" t="n">
        <v>0</v>
      </c>
      <c r="X256" s="7" t="n">
        <v>5472157</v>
      </c>
      <c r="Y256" s="17" t="n">
        <v>63.1672617989689</v>
      </c>
      <c r="AA256" s="0" t="n">
        <v>-65990</v>
      </c>
      <c r="AB256" s="0" t="n">
        <v>-65990</v>
      </c>
      <c r="AC256" s="0" t="n">
        <v>0</v>
      </c>
      <c r="AD256" s="0" t="n">
        <v>-0.762738201031148</v>
      </c>
    </row>
    <row r="257" customFormat="false" ht="14.5" hidden="false" customHeight="false" outlineLevel="0" collapsed="false">
      <c r="A257" s="0" t="n">
        <v>229</v>
      </c>
      <c r="B257" s="0" t="s">
        <v>247</v>
      </c>
      <c r="C257" s="7" t="n">
        <v>9902814600</v>
      </c>
      <c r="D257" s="7" t="n">
        <v>35711086.2954624</v>
      </c>
      <c r="E257" s="7" t="n">
        <v>2173171000</v>
      </c>
      <c r="F257" s="7" t="n">
        <v>28717521.8074839</v>
      </c>
      <c r="G257" s="7" t="n">
        <v>64428608</v>
      </c>
      <c r="H257" s="7" t="n">
        <v>103702813.051352</v>
      </c>
      <c r="I257" s="17" t="n">
        <v>0.621281198689334</v>
      </c>
      <c r="J257" s="7" t="n">
        <v>85554821</v>
      </c>
      <c r="K257" s="7" t="n">
        <v>64428608</v>
      </c>
      <c r="L257" s="0" t="n">
        <v>62.13</v>
      </c>
      <c r="N257" s="7" t="n">
        <v>60430874</v>
      </c>
      <c r="O257" s="18" t="n">
        <v>0.0387</v>
      </c>
      <c r="P257" s="7" t="n">
        <v>62769549</v>
      </c>
      <c r="Q257" s="17" t="n">
        <v>60.5282992361233</v>
      </c>
      <c r="R257" s="17" t="n">
        <v>1.60170076387666</v>
      </c>
      <c r="S257" s="17" t="n">
        <v>0</v>
      </c>
      <c r="T257" s="7" t="n">
        <v>0</v>
      </c>
      <c r="U257" s="7" t="n">
        <v>0</v>
      </c>
      <c r="V257" s="7" t="n">
        <v>0</v>
      </c>
      <c r="W257" s="7" t="n">
        <v>0</v>
      </c>
      <c r="X257" s="7" t="n">
        <v>62769549</v>
      </c>
      <c r="Y257" s="17" t="n">
        <v>60.5282992361233</v>
      </c>
      <c r="AA257" s="0" t="n">
        <v>-1659059</v>
      </c>
      <c r="AB257" s="0" t="n">
        <v>-1659059</v>
      </c>
      <c r="AC257" s="0" t="n">
        <v>0</v>
      </c>
      <c r="AD257" s="0" t="n">
        <v>-1.60170076387666</v>
      </c>
    </row>
    <row r="258" customFormat="false" ht="14.5" hidden="false" customHeight="false" outlineLevel="0" collapsed="false">
      <c r="A258" s="0" t="n">
        <v>230</v>
      </c>
      <c r="B258" s="0" t="s">
        <v>248</v>
      </c>
      <c r="C258" s="7" t="n">
        <v>202643200</v>
      </c>
      <c r="D258" s="7" t="n">
        <v>730762.828013427</v>
      </c>
      <c r="E258" s="7" t="n">
        <v>69821000</v>
      </c>
      <c r="F258" s="7" t="n">
        <v>922654.54035616</v>
      </c>
      <c r="G258" s="7" t="n">
        <v>1653417</v>
      </c>
      <c r="H258" s="7" t="n">
        <v>1979736.81381884</v>
      </c>
      <c r="I258" s="17" t="n">
        <v>0.835170103651614</v>
      </c>
      <c r="J258" s="7" t="n">
        <v>1633283</v>
      </c>
      <c r="K258" s="7" t="n">
        <v>1633283</v>
      </c>
      <c r="L258" s="0" t="n">
        <v>82.5</v>
      </c>
      <c r="N258" s="7" t="n">
        <v>1373567</v>
      </c>
      <c r="O258" s="18" t="n">
        <v>0.0281</v>
      </c>
      <c r="P258" s="7" t="n">
        <v>1412164</v>
      </c>
      <c r="Q258" s="17" t="n">
        <v>71.3308956090979</v>
      </c>
      <c r="R258" s="17" t="n">
        <v>11.1691043909021</v>
      </c>
      <c r="S258" s="17" t="n">
        <v>0.02</v>
      </c>
      <c r="T258" s="7" t="n">
        <v>27471</v>
      </c>
      <c r="U258" s="7" t="n">
        <v>0</v>
      </c>
      <c r="V258" s="7" t="n">
        <v>0</v>
      </c>
      <c r="W258" s="7" t="n">
        <v>0</v>
      </c>
      <c r="X258" s="7" t="n">
        <v>1439635</v>
      </c>
      <c r="Y258" s="17" t="n">
        <v>72.7185042956793</v>
      </c>
      <c r="AA258" s="0" t="n">
        <v>-221119</v>
      </c>
      <c r="AB258" s="0" t="n">
        <v>-193648</v>
      </c>
      <c r="AC258" s="0" t="n">
        <v>0</v>
      </c>
      <c r="AD258" s="0" t="n">
        <v>-9.78149570432073</v>
      </c>
    </row>
    <row r="259" customFormat="false" ht="14.5" hidden="false" customHeight="false" outlineLevel="0" collapsed="false">
      <c r="A259" s="0" t="n">
        <v>231</v>
      </c>
      <c r="B259" s="0" t="s">
        <v>249</v>
      </c>
      <c r="C259" s="7" t="n">
        <v>3412515200</v>
      </c>
      <c r="D259" s="7" t="n">
        <v>12306059.4097942</v>
      </c>
      <c r="E259" s="7" t="n">
        <v>957432000</v>
      </c>
      <c r="F259" s="7" t="n">
        <v>12652052.8477432</v>
      </c>
      <c r="G259" s="7" t="n">
        <v>24958112</v>
      </c>
      <c r="H259" s="7" t="n">
        <v>33089290.70774</v>
      </c>
      <c r="I259" s="17" t="n">
        <v>0.754265548344377</v>
      </c>
      <c r="J259" s="7" t="n">
        <v>27298665</v>
      </c>
      <c r="K259" s="7" t="n">
        <v>24958112</v>
      </c>
      <c r="L259" s="0" t="n">
        <v>75.43</v>
      </c>
      <c r="N259" s="7" t="n">
        <v>23884371</v>
      </c>
      <c r="O259" s="18" t="n">
        <v>0.0476</v>
      </c>
      <c r="P259" s="7" t="n">
        <v>25021267</v>
      </c>
      <c r="Q259" s="17" t="n">
        <v>75.617417190956</v>
      </c>
      <c r="R259" s="17" t="n">
        <v>0</v>
      </c>
      <c r="S259" s="17" t="n">
        <v>0</v>
      </c>
      <c r="T259" s="7" t="n">
        <v>0</v>
      </c>
      <c r="U259" s="7" t="n">
        <v>63155</v>
      </c>
      <c r="V259" s="7" t="n">
        <v>63155</v>
      </c>
      <c r="W259" s="7" t="n">
        <v>0</v>
      </c>
      <c r="X259" s="7" t="n">
        <v>24958112</v>
      </c>
      <c r="Y259" s="17" t="n">
        <v>75.4265548344377</v>
      </c>
      <c r="AA259" s="0" t="n">
        <v>0</v>
      </c>
      <c r="AB259" s="0" t="n">
        <v>0</v>
      </c>
      <c r="AC259" s="0" t="n">
        <v>0</v>
      </c>
      <c r="AD259" s="0" t="n">
        <v>-0.00344516556232577</v>
      </c>
    </row>
    <row r="260" customFormat="false" ht="14.5" hidden="false" customHeight="false" outlineLevel="0" collapsed="false">
      <c r="A260" s="0" t="n">
        <v>232</v>
      </c>
      <c r="B260" s="0" t="s">
        <v>250</v>
      </c>
      <c r="C260" s="7" t="n">
        <v>1671752500</v>
      </c>
      <c r="D260" s="7" t="n">
        <v>6028598.95934587</v>
      </c>
      <c r="E260" s="7" t="n">
        <v>574168000</v>
      </c>
      <c r="F260" s="7" t="n">
        <v>7587383.62566013</v>
      </c>
      <c r="G260" s="7" t="n">
        <v>13615983</v>
      </c>
      <c r="H260" s="7" t="n">
        <v>22801370.7684857</v>
      </c>
      <c r="I260" s="17" t="n">
        <v>0.597156334952413</v>
      </c>
      <c r="J260" s="7" t="n">
        <v>18811131</v>
      </c>
      <c r="K260" s="7" t="n">
        <v>13615983</v>
      </c>
      <c r="L260" s="0" t="n">
        <v>59.72</v>
      </c>
      <c r="N260" s="7" t="n">
        <v>12638892</v>
      </c>
      <c r="O260" s="18" t="n">
        <v>0.038</v>
      </c>
      <c r="P260" s="7" t="n">
        <v>13119170</v>
      </c>
      <c r="Q260" s="17" t="n">
        <v>57.536760106249</v>
      </c>
      <c r="R260" s="17" t="n">
        <v>2.18323989375097</v>
      </c>
      <c r="S260" s="17" t="n">
        <v>0</v>
      </c>
      <c r="T260" s="7" t="n">
        <v>0</v>
      </c>
      <c r="U260" s="7" t="n">
        <v>0</v>
      </c>
      <c r="V260" s="7" t="n">
        <v>0</v>
      </c>
      <c r="W260" s="7" t="n">
        <v>0</v>
      </c>
      <c r="X260" s="7" t="n">
        <v>13119170</v>
      </c>
      <c r="Y260" s="17" t="n">
        <v>57.536760106249</v>
      </c>
      <c r="AA260" s="0" t="n">
        <v>-496813</v>
      </c>
      <c r="AB260" s="0" t="n">
        <v>-496813</v>
      </c>
      <c r="AC260" s="0" t="n">
        <v>0</v>
      </c>
      <c r="AD260" s="0" t="n">
        <v>-2.18323989375097</v>
      </c>
    </row>
    <row r="261" customFormat="false" ht="14.5" hidden="false" customHeight="false" outlineLevel="0" collapsed="false">
      <c r="A261" s="0" t="n">
        <v>233</v>
      </c>
      <c r="B261" s="0" t="s">
        <v>251</v>
      </c>
      <c r="C261" s="7" t="n">
        <v>114245700</v>
      </c>
      <c r="D261" s="7" t="n">
        <v>411987.72433703</v>
      </c>
      <c r="E261" s="7" t="n">
        <v>21151000</v>
      </c>
      <c r="F261" s="7" t="n">
        <v>279501.384727706</v>
      </c>
      <c r="G261" s="7" t="n">
        <v>691489</v>
      </c>
      <c r="H261" s="7" t="n">
        <v>1482291.44733715</v>
      </c>
      <c r="I261" s="17" t="n">
        <v>0.466500026861938</v>
      </c>
      <c r="J261" s="7" t="n">
        <v>1222890</v>
      </c>
      <c r="K261" s="7" t="n">
        <v>691489</v>
      </c>
      <c r="L261" s="0" t="n">
        <v>46.65</v>
      </c>
      <c r="N261" s="7" t="n">
        <v>634874</v>
      </c>
      <c r="O261" s="18" t="n">
        <v>0.0384</v>
      </c>
      <c r="P261" s="7" t="n">
        <v>659253</v>
      </c>
      <c r="Q261" s="17" t="n">
        <v>44.4752616757191</v>
      </c>
      <c r="R261" s="17" t="n">
        <v>2.1747383242809</v>
      </c>
      <c r="S261" s="17" t="n">
        <v>0</v>
      </c>
      <c r="T261" s="7" t="n">
        <v>0</v>
      </c>
      <c r="U261" s="7" t="n">
        <v>0</v>
      </c>
      <c r="V261" s="7" t="n">
        <v>0</v>
      </c>
      <c r="W261" s="7" t="n">
        <v>0</v>
      </c>
      <c r="X261" s="7" t="n">
        <v>659253</v>
      </c>
      <c r="Y261" s="17" t="n">
        <v>44.4752616757191</v>
      </c>
      <c r="AA261" s="0" t="n">
        <v>-32236</v>
      </c>
      <c r="AB261" s="0" t="n">
        <v>-32236</v>
      </c>
      <c r="AC261" s="0" t="n">
        <v>0</v>
      </c>
      <c r="AD261" s="0" t="n">
        <v>-2.1747383242809</v>
      </c>
    </row>
    <row r="262" customFormat="false" ht="14.5" hidden="false" customHeight="false" outlineLevel="0" collapsed="false">
      <c r="A262" s="0" t="n">
        <v>234</v>
      </c>
      <c r="B262" s="0" t="s">
        <v>252</v>
      </c>
      <c r="C262" s="7" t="n">
        <v>190689500</v>
      </c>
      <c r="D262" s="7" t="n">
        <v>687655.930682433</v>
      </c>
      <c r="E262" s="7" t="n">
        <v>55544000</v>
      </c>
      <c r="F262" s="7" t="n">
        <v>733990.114572157</v>
      </c>
      <c r="G262" s="7" t="n">
        <v>1421646</v>
      </c>
      <c r="H262" s="7" t="n">
        <v>2376891.88125395</v>
      </c>
      <c r="I262" s="17" t="n">
        <v>0.598111344993108</v>
      </c>
      <c r="J262" s="7" t="n">
        <v>1960936</v>
      </c>
      <c r="K262" s="7" t="n">
        <v>1421646</v>
      </c>
      <c r="L262" s="0" t="n">
        <v>59.81</v>
      </c>
      <c r="N262" s="7" t="n">
        <v>1256560</v>
      </c>
      <c r="O262" s="18" t="n">
        <v>0.0268</v>
      </c>
      <c r="P262" s="7" t="n">
        <v>1290236</v>
      </c>
      <c r="Q262" s="17" t="n">
        <v>54.2824858873818</v>
      </c>
      <c r="R262" s="17" t="n">
        <v>5.52751411261823</v>
      </c>
      <c r="S262" s="17" t="n">
        <v>0.01</v>
      </c>
      <c r="T262" s="7" t="n">
        <v>12566</v>
      </c>
      <c r="U262" s="7" t="n">
        <v>0</v>
      </c>
      <c r="V262" s="7" t="n">
        <v>0</v>
      </c>
      <c r="W262" s="7" t="n">
        <v>0</v>
      </c>
      <c r="X262" s="7" t="n">
        <v>1302802</v>
      </c>
      <c r="Y262" s="17" t="n">
        <v>54.8111594925678</v>
      </c>
      <c r="AA262" s="0" t="n">
        <v>-131410</v>
      </c>
      <c r="AB262" s="0" t="n">
        <v>-118844</v>
      </c>
      <c r="AC262" s="0" t="n">
        <v>0</v>
      </c>
      <c r="AD262" s="0" t="n">
        <v>-4.99884050743217</v>
      </c>
    </row>
    <row r="263" customFormat="false" ht="14.5" hidden="false" customHeight="false" outlineLevel="0" collapsed="false">
      <c r="A263" s="0" t="n">
        <v>235</v>
      </c>
      <c r="B263" s="0" t="s">
        <v>253</v>
      </c>
      <c r="C263" s="7" t="n">
        <v>265707500</v>
      </c>
      <c r="D263" s="7" t="n">
        <v>958182.480953606</v>
      </c>
      <c r="E263" s="7" t="n">
        <v>63687000</v>
      </c>
      <c r="F263" s="7" t="n">
        <v>841596.36372528</v>
      </c>
      <c r="G263" s="7" t="n">
        <v>1799779</v>
      </c>
      <c r="H263" s="7" t="n">
        <v>3465236.94378099</v>
      </c>
      <c r="I263" s="17" t="n">
        <v>0.519381222467352</v>
      </c>
      <c r="J263" s="7" t="n">
        <v>2858820</v>
      </c>
      <c r="K263" s="7" t="n">
        <v>1799779</v>
      </c>
      <c r="L263" s="0" t="n">
        <v>51.94</v>
      </c>
      <c r="N263" s="7" t="n">
        <v>1678064</v>
      </c>
      <c r="O263" s="18" t="n">
        <v>0.0302</v>
      </c>
      <c r="P263" s="7" t="n">
        <v>1728742</v>
      </c>
      <c r="Q263" s="17" t="n">
        <v>49.8881325590895</v>
      </c>
      <c r="R263" s="17" t="n">
        <v>2.05186744091051</v>
      </c>
      <c r="S263" s="17" t="n">
        <v>0</v>
      </c>
      <c r="T263" s="7" t="n">
        <v>0</v>
      </c>
      <c r="U263" s="7" t="n">
        <v>0</v>
      </c>
      <c r="V263" s="7" t="n">
        <v>0</v>
      </c>
      <c r="W263" s="7" t="n">
        <v>0</v>
      </c>
      <c r="X263" s="7" t="n">
        <v>1728742</v>
      </c>
      <c r="Y263" s="17" t="n">
        <v>49.8881325590895</v>
      </c>
      <c r="AA263" s="0" t="n">
        <v>-71037</v>
      </c>
      <c r="AB263" s="0" t="n">
        <v>-71037</v>
      </c>
      <c r="AC263" s="0" t="n">
        <v>0</v>
      </c>
      <c r="AD263" s="0" t="n">
        <v>-2.05186744091051</v>
      </c>
    </row>
    <row r="264" customFormat="false" ht="14.5" hidden="false" customHeight="false" outlineLevel="0" collapsed="false">
      <c r="A264" s="0" t="n">
        <v>236</v>
      </c>
      <c r="B264" s="0" t="s">
        <v>254</v>
      </c>
      <c r="C264" s="7" t="n">
        <v>4240409000</v>
      </c>
      <c r="D264" s="7" t="n">
        <v>15291572.9359465</v>
      </c>
      <c r="E264" s="7" t="n">
        <v>1364118000</v>
      </c>
      <c r="F264" s="7" t="n">
        <v>18026233.7445978</v>
      </c>
      <c r="G264" s="7" t="n">
        <v>33317807</v>
      </c>
      <c r="H264" s="7" t="n">
        <v>97815674.27</v>
      </c>
      <c r="I264" s="17" t="n">
        <v>0.340618282792112</v>
      </c>
      <c r="J264" s="7" t="n">
        <v>80697931</v>
      </c>
      <c r="K264" s="7" t="n">
        <v>33317807</v>
      </c>
      <c r="L264" s="0" t="n">
        <v>34.06</v>
      </c>
      <c r="N264" s="7" t="n">
        <v>32068500</v>
      </c>
      <c r="O264" s="18" t="n">
        <v>0.0457</v>
      </c>
      <c r="P264" s="7" t="n">
        <v>33534030</v>
      </c>
      <c r="Q264" s="17" t="n">
        <v>34.2828797636626</v>
      </c>
      <c r="R264" s="17" t="n">
        <v>0</v>
      </c>
      <c r="S264" s="17" t="n">
        <v>0</v>
      </c>
      <c r="T264" s="7" t="n">
        <v>0</v>
      </c>
      <c r="U264" s="7" t="n">
        <v>216223</v>
      </c>
      <c r="V264" s="7" t="n">
        <v>216223</v>
      </c>
      <c r="W264" s="7" t="n">
        <v>0</v>
      </c>
      <c r="X264" s="7" t="n">
        <v>33317807</v>
      </c>
      <c r="Y264" s="17" t="n">
        <v>34.0618282792112</v>
      </c>
      <c r="AA264" s="0" t="n">
        <v>0</v>
      </c>
      <c r="AB264" s="0" t="n">
        <v>0</v>
      </c>
      <c r="AC264" s="0" t="n">
        <v>0</v>
      </c>
      <c r="AD264" s="0" t="n">
        <v>0.00182827921122453</v>
      </c>
    </row>
    <row r="265" customFormat="false" ht="14.5" hidden="false" customHeight="false" outlineLevel="0" collapsed="false">
      <c r="A265" s="0" t="n">
        <v>237</v>
      </c>
      <c r="B265" s="0" t="s">
        <v>255</v>
      </c>
      <c r="C265" s="7" t="n">
        <v>120158000</v>
      </c>
      <c r="D265" s="7" t="n">
        <v>433308.395684816</v>
      </c>
      <c r="E265" s="7" t="n">
        <v>20269000</v>
      </c>
      <c r="F265" s="7" t="n">
        <v>267846.133376477</v>
      </c>
      <c r="G265" s="7" t="n">
        <v>701155</v>
      </c>
      <c r="H265" s="7" t="n">
        <v>1010268.77212217</v>
      </c>
      <c r="I265" s="17" t="n">
        <v>0.694028182745031</v>
      </c>
      <c r="J265" s="7" t="n">
        <v>833472</v>
      </c>
      <c r="K265" s="7" t="n">
        <v>701155</v>
      </c>
      <c r="L265" s="0" t="n">
        <v>69.4</v>
      </c>
      <c r="N265" s="7" t="n">
        <v>649865</v>
      </c>
      <c r="O265" s="18" t="n">
        <v>0.051</v>
      </c>
      <c r="P265" s="7" t="n">
        <v>683008</v>
      </c>
      <c r="Q265" s="17" t="n">
        <v>67.6065636043839</v>
      </c>
      <c r="R265" s="17" t="n">
        <v>1.79343639561611</v>
      </c>
      <c r="S265" s="17" t="n">
        <v>0</v>
      </c>
      <c r="T265" s="7" t="n">
        <v>0</v>
      </c>
      <c r="U265" s="7" t="n">
        <v>0</v>
      </c>
      <c r="V265" s="7" t="n">
        <v>0</v>
      </c>
      <c r="W265" s="7" t="n">
        <v>0</v>
      </c>
      <c r="X265" s="7" t="n">
        <v>683008</v>
      </c>
      <c r="Y265" s="17" t="n">
        <v>67.6065636043839</v>
      </c>
      <c r="AA265" s="0" t="n">
        <v>-18147</v>
      </c>
      <c r="AB265" s="0" t="n">
        <v>-18147</v>
      </c>
      <c r="AC265" s="0" t="n">
        <v>0</v>
      </c>
      <c r="AD265" s="0" t="n">
        <v>-1.79343639561611</v>
      </c>
    </row>
    <row r="266" customFormat="false" ht="14.5" hidden="false" customHeight="false" outlineLevel="0" collapsed="false">
      <c r="A266" s="0" t="n">
        <v>238</v>
      </c>
      <c r="B266" s="0" t="s">
        <v>256</v>
      </c>
      <c r="C266" s="7" t="n">
        <v>1865402800</v>
      </c>
      <c r="D266" s="7" t="n">
        <v>6726931.99432384</v>
      </c>
      <c r="E266" s="7" t="n">
        <v>498055000</v>
      </c>
      <c r="F266" s="7" t="n">
        <v>6581583.00650359</v>
      </c>
      <c r="G266" s="7" t="n">
        <v>13308515</v>
      </c>
      <c r="H266" s="7" t="n">
        <v>17742697.3652483</v>
      </c>
      <c r="I266" s="17" t="n">
        <v>0.750084089585311</v>
      </c>
      <c r="J266" s="7" t="n">
        <v>14637725</v>
      </c>
      <c r="K266" s="7" t="n">
        <v>13308515</v>
      </c>
      <c r="L266" s="0" t="n">
        <v>75.01</v>
      </c>
      <c r="N266" s="7" t="n">
        <v>12559428</v>
      </c>
      <c r="O266" s="18" t="n">
        <v>0.0663</v>
      </c>
      <c r="P266" s="7" t="n">
        <v>13392118</v>
      </c>
      <c r="Q266" s="17" t="n">
        <v>75.4796056333036</v>
      </c>
      <c r="R266" s="17" t="n">
        <v>0</v>
      </c>
      <c r="S266" s="17" t="n">
        <v>0</v>
      </c>
      <c r="T266" s="7" t="n">
        <v>0</v>
      </c>
      <c r="U266" s="7" t="n">
        <v>83603</v>
      </c>
      <c r="V266" s="7" t="n">
        <v>83603</v>
      </c>
      <c r="W266" s="7" t="n">
        <v>0</v>
      </c>
      <c r="X266" s="7" t="n">
        <v>13308515</v>
      </c>
      <c r="Y266" s="17" t="n">
        <v>75.0084089585311</v>
      </c>
      <c r="AA266" s="0" t="n">
        <v>0</v>
      </c>
      <c r="AB266" s="0" t="n">
        <v>0</v>
      </c>
      <c r="AC266" s="0" t="n">
        <v>0</v>
      </c>
      <c r="AD266" s="0" t="n">
        <v>-0.00159104146889888</v>
      </c>
    </row>
    <row r="267" customFormat="false" ht="14.5" hidden="false" customHeight="false" outlineLevel="0" collapsed="false">
      <c r="A267" s="0" t="n">
        <v>239</v>
      </c>
      <c r="B267" s="0" t="s">
        <v>257</v>
      </c>
      <c r="C267" s="7" t="n">
        <v>13647134600</v>
      </c>
      <c r="D267" s="7" t="n">
        <v>49213685.3078509</v>
      </c>
      <c r="E267" s="7" t="n">
        <v>3121175000</v>
      </c>
      <c r="F267" s="7" t="n">
        <v>41244987.6827335</v>
      </c>
      <c r="G267" s="7" t="n">
        <v>90458673</v>
      </c>
      <c r="H267" s="7" t="n">
        <v>112170810.485</v>
      </c>
      <c r="I267" s="17" t="n">
        <v>0.806436831550723</v>
      </c>
      <c r="J267" s="7" t="n">
        <v>92540919</v>
      </c>
      <c r="K267" s="7" t="n">
        <v>90458673</v>
      </c>
      <c r="L267" s="0" t="n">
        <v>80.64</v>
      </c>
      <c r="N267" s="7" t="n">
        <v>83683584</v>
      </c>
      <c r="O267" s="18" t="n">
        <v>0.0476</v>
      </c>
      <c r="P267" s="7" t="n">
        <v>87666923</v>
      </c>
      <c r="Q267" s="17" t="n">
        <v>78.1548449377775</v>
      </c>
      <c r="R267" s="17" t="n">
        <v>2.48515506222252</v>
      </c>
      <c r="S267" s="17" t="n">
        <v>0</v>
      </c>
      <c r="T267" s="7" t="n">
        <v>0</v>
      </c>
      <c r="U267" s="7" t="n">
        <v>0</v>
      </c>
      <c r="V267" s="7" t="n">
        <v>0</v>
      </c>
      <c r="W267" s="7" t="n">
        <v>0</v>
      </c>
      <c r="X267" s="7" t="n">
        <v>87666923</v>
      </c>
      <c r="Y267" s="17" t="n">
        <v>78.1548449377775</v>
      </c>
      <c r="AA267" s="0" t="n">
        <v>-2791750</v>
      </c>
      <c r="AB267" s="0" t="n">
        <v>-2791750</v>
      </c>
      <c r="AC267" s="0" t="n">
        <v>0</v>
      </c>
      <c r="AD267" s="0" t="n">
        <v>-2.48515506222252</v>
      </c>
    </row>
    <row r="268" customFormat="false" ht="14.5" hidden="false" customHeight="false" outlineLevel="0" collapsed="false">
      <c r="A268" s="0" t="n">
        <v>240</v>
      </c>
      <c r="B268" s="0" t="s">
        <v>258</v>
      </c>
      <c r="C268" s="7" t="n">
        <v>654578500</v>
      </c>
      <c r="D268" s="7" t="n">
        <v>2360511.6570247</v>
      </c>
      <c r="E268" s="7" t="n">
        <v>154653000</v>
      </c>
      <c r="F268" s="7" t="n">
        <v>2043673.00138499</v>
      </c>
      <c r="G268" s="7" t="n">
        <v>4404185</v>
      </c>
      <c r="H268" s="7" t="n">
        <v>6386487.23966941</v>
      </c>
      <c r="I268" s="17" t="n">
        <v>0.689609927135466</v>
      </c>
      <c r="J268" s="7" t="n">
        <v>5268852</v>
      </c>
      <c r="K268" s="7" t="n">
        <v>4404185</v>
      </c>
      <c r="L268" s="0" t="n">
        <v>68.96</v>
      </c>
      <c r="N268" s="7" t="n">
        <v>4135286</v>
      </c>
      <c r="O268" s="18" t="n">
        <v>0.0382</v>
      </c>
      <c r="P268" s="7" t="n">
        <v>4293254</v>
      </c>
      <c r="Q268" s="17" t="n">
        <v>67.2240284664256</v>
      </c>
      <c r="R268" s="17" t="n">
        <v>1.73597153357439</v>
      </c>
      <c r="S268" s="17" t="n">
        <v>0</v>
      </c>
      <c r="T268" s="7" t="n">
        <v>0</v>
      </c>
      <c r="U268" s="7" t="n">
        <v>0</v>
      </c>
      <c r="V268" s="7" t="n">
        <v>0</v>
      </c>
      <c r="W268" s="7" t="n">
        <v>0</v>
      </c>
      <c r="X268" s="7" t="n">
        <v>4293254</v>
      </c>
      <c r="Y268" s="17" t="n">
        <v>67.2240284664256</v>
      </c>
      <c r="AA268" s="0" t="n">
        <v>-110931</v>
      </c>
      <c r="AB268" s="0" t="n">
        <v>-110931</v>
      </c>
      <c r="AC268" s="0" t="n">
        <v>0</v>
      </c>
      <c r="AD268" s="0" t="n">
        <v>-1.73597153357439</v>
      </c>
    </row>
    <row r="269" customFormat="false" ht="14.5" hidden="false" customHeight="false" outlineLevel="0" collapsed="false">
      <c r="A269" s="0" t="n">
        <v>241</v>
      </c>
      <c r="B269" s="0" t="s">
        <v>259</v>
      </c>
      <c r="C269" s="7" t="n">
        <v>639721900</v>
      </c>
      <c r="D269" s="7" t="n">
        <v>2306936.45178384</v>
      </c>
      <c r="E269" s="7" t="n">
        <v>254259000</v>
      </c>
      <c r="F269" s="7" t="n">
        <v>3359923.52983224</v>
      </c>
      <c r="G269" s="7" t="n">
        <v>5666860</v>
      </c>
      <c r="H269" s="7" t="n">
        <v>5878392.67984233</v>
      </c>
      <c r="I269" s="17" t="n">
        <v>0.964015217872788</v>
      </c>
      <c r="J269" s="7" t="n">
        <v>4849674</v>
      </c>
      <c r="K269" s="7" t="n">
        <v>4849674</v>
      </c>
      <c r="L269" s="0" t="n">
        <v>82.5</v>
      </c>
      <c r="N269" s="7" t="n">
        <v>4424289</v>
      </c>
      <c r="O269" s="18" t="n">
        <v>0.0346</v>
      </c>
      <c r="P269" s="7" t="n">
        <v>4577369</v>
      </c>
      <c r="Q269" s="17" t="n">
        <v>77.8676969930287</v>
      </c>
      <c r="R269" s="17" t="n">
        <v>4.63230300697134</v>
      </c>
      <c r="S269" s="17" t="n">
        <v>0.01</v>
      </c>
      <c r="T269" s="7" t="n">
        <v>44243</v>
      </c>
      <c r="U269" s="7" t="n">
        <v>0</v>
      </c>
      <c r="V269" s="7" t="n">
        <v>0</v>
      </c>
      <c r="W269" s="7" t="n">
        <v>0</v>
      </c>
      <c r="X269" s="7" t="n">
        <v>4621612</v>
      </c>
      <c r="Y269" s="17" t="n">
        <v>78.6203347021717</v>
      </c>
      <c r="AA269" s="0" t="n">
        <v>-272305</v>
      </c>
      <c r="AB269" s="0" t="n">
        <v>-228062</v>
      </c>
      <c r="AC269" s="0" t="n">
        <v>0</v>
      </c>
      <c r="AD269" s="0" t="n">
        <v>-3.87966529782827</v>
      </c>
    </row>
    <row r="270" customFormat="false" ht="14.5" hidden="false" customHeight="false" outlineLevel="0" collapsed="false">
      <c r="A270" s="0" t="n">
        <v>242</v>
      </c>
      <c r="B270" s="0" t="s">
        <v>260</v>
      </c>
      <c r="C270" s="7" t="n">
        <v>4042523100</v>
      </c>
      <c r="D270" s="7" t="n">
        <v>14577965.6700329</v>
      </c>
      <c r="E270" s="7" t="n">
        <v>386943000</v>
      </c>
      <c r="F270" s="7" t="n">
        <v>5113285.62766265</v>
      </c>
      <c r="G270" s="7" t="n">
        <v>19691251</v>
      </c>
      <c r="H270" s="7" t="n">
        <v>1711862.24091531</v>
      </c>
      <c r="I270" s="17" t="n">
        <v>11.5028245435634</v>
      </c>
      <c r="J270" s="7" t="n">
        <v>1412286</v>
      </c>
      <c r="K270" s="7" t="n">
        <v>1412286</v>
      </c>
      <c r="L270" s="0" t="n">
        <v>82.5</v>
      </c>
      <c r="N270" s="7" t="n">
        <v>1571417</v>
      </c>
      <c r="O270" s="18" t="n">
        <v>0.045</v>
      </c>
      <c r="P270" s="7" t="n">
        <v>1642131</v>
      </c>
      <c r="Q270" s="17" t="n">
        <v>95.9265857235089</v>
      </c>
      <c r="R270" s="17" t="n">
        <v>0</v>
      </c>
      <c r="S270" s="17" t="n">
        <v>0</v>
      </c>
      <c r="T270" s="7" t="n">
        <v>0</v>
      </c>
      <c r="U270" s="7" t="n">
        <v>229845</v>
      </c>
      <c r="V270" s="7" t="n">
        <v>229845</v>
      </c>
      <c r="W270" s="7" t="n">
        <v>0</v>
      </c>
      <c r="X270" s="7" t="n">
        <v>1412286</v>
      </c>
      <c r="Y270" s="17" t="n">
        <v>82.49997962715</v>
      </c>
      <c r="AA270" s="0" t="n">
        <v>0</v>
      </c>
      <c r="AB270" s="0" t="n">
        <v>0</v>
      </c>
      <c r="AC270" s="0" t="n">
        <v>0</v>
      </c>
      <c r="AD270" s="0" t="n">
        <v>-2.03728500309808E-005</v>
      </c>
    </row>
    <row r="271" customFormat="false" ht="14.5" hidden="false" customHeight="false" outlineLevel="0" collapsed="false">
      <c r="A271" s="0" t="n">
        <v>243</v>
      </c>
      <c r="B271" s="0" t="s">
        <v>261</v>
      </c>
      <c r="C271" s="7" t="n">
        <v>20526193400</v>
      </c>
      <c r="D271" s="7" t="n">
        <v>74020638.9226707</v>
      </c>
      <c r="E271" s="7" t="n">
        <v>4374250000</v>
      </c>
      <c r="F271" s="7" t="n">
        <v>57803835.8538682</v>
      </c>
      <c r="G271" s="7" t="n">
        <v>131824475</v>
      </c>
      <c r="H271" s="7" t="n">
        <v>168339599.26749</v>
      </c>
      <c r="I271" s="17" t="n">
        <v>0.783086543948178</v>
      </c>
      <c r="J271" s="7" t="n">
        <v>138880169</v>
      </c>
      <c r="K271" s="7" t="n">
        <v>131824475</v>
      </c>
      <c r="L271" s="0" t="n">
        <v>78.31</v>
      </c>
      <c r="N271" s="7" t="n">
        <v>119210415</v>
      </c>
      <c r="O271" s="18" t="n">
        <v>0.0523</v>
      </c>
      <c r="P271" s="7" t="n">
        <v>125445120</v>
      </c>
      <c r="Q271" s="17" t="n">
        <v>74.5190796139825</v>
      </c>
      <c r="R271" s="17" t="n">
        <v>3.79092038601749</v>
      </c>
      <c r="S271" s="17" t="n">
        <v>0.01</v>
      </c>
      <c r="T271" s="7" t="n">
        <v>1192104</v>
      </c>
      <c r="U271" s="7" t="n">
        <v>0</v>
      </c>
      <c r="V271" s="7" t="n">
        <v>0</v>
      </c>
      <c r="W271" s="7" t="n">
        <v>0</v>
      </c>
      <c r="X271" s="7" t="n">
        <v>126637224</v>
      </c>
      <c r="Y271" s="17" t="n">
        <v>75.227233848154</v>
      </c>
      <c r="AA271" s="0" t="n">
        <v>-6379355</v>
      </c>
      <c r="AB271" s="0" t="n">
        <v>-5187251</v>
      </c>
      <c r="AC271" s="0" t="n">
        <v>0</v>
      </c>
      <c r="AD271" s="0" t="n">
        <v>-3.08276615184603</v>
      </c>
    </row>
    <row r="272" customFormat="false" ht="14.5" hidden="false" customHeight="false" outlineLevel="0" collapsed="false">
      <c r="A272" s="0" t="n">
        <v>244</v>
      </c>
      <c r="B272" s="0" t="s">
        <v>262</v>
      </c>
      <c r="C272" s="7" t="n">
        <v>4869345300</v>
      </c>
      <c r="D272" s="7" t="n">
        <v>17559614.8402803</v>
      </c>
      <c r="E272" s="7" t="n">
        <v>1160321000</v>
      </c>
      <c r="F272" s="7" t="n">
        <v>15333143.8810759</v>
      </c>
      <c r="G272" s="7" t="n">
        <v>32892759</v>
      </c>
      <c r="H272" s="7" t="n">
        <v>60191203.3879145</v>
      </c>
      <c r="I272" s="17" t="n">
        <v>0.546471197593706</v>
      </c>
      <c r="J272" s="7" t="n">
        <v>49657743</v>
      </c>
      <c r="K272" s="7" t="n">
        <v>32892759</v>
      </c>
      <c r="L272" s="0" t="n">
        <v>54.65</v>
      </c>
      <c r="N272" s="7" t="n">
        <v>29524145</v>
      </c>
      <c r="O272" s="18" t="n">
        <v>0.034</v>
      </c>
      <c r="P272" s="7" t="n">
        <v>30527966</v>
      </c>
      <c r="Q272" s="17" t="n">
        <v>50.7183180958458</v>
      </c>
      <c r="R272" s="17" t="n">
        <v>3.93168190415419</v>
      </c>
      <c r="S272" s="17" t="n">
        <v>0.01</v>
      </c>
      <c r="T272" s="7" t="n">
        <v>295241</v>
      </c>
      <c r="U272" s="7" t="n">
        <v>0</v>
      </c>
      <c r="V272" s="7" t="n">
        <v>0</v>
      </c>
      <c r="W272" s="7" t="n">
        <v>0</v>
      </c>
      <c r="X272" s="7" t="n">
        <v>30823207</v>
      </c>
      <c r="Y272" s="17" t="n">
        <v>51.2088233248196</v>
      </c>
      <c r="AA272" s="0" t="n">
        <v>-2364793</v>
      </c>
      <c r="AB272" s="0" t="n">
        <v>-2069552</v>
      </c>
      <c r="AC272" s="0" t="n">
        <v>0</v>
      </c>
      <c r="AD272" s="0" t="n">
        <v>-3.44117667518035</v>
      </c>
    </row>
    <row r="273" customFormat="false" ht="14.5" hidden="false" customHeight="false" outlineLevel="0" collapsed="false">
      <c r="A273" s="0" t="n">
        <v>245</v>
      </c>
      <c r="B273" s="0" t="s">
        <v>263</v>
      </c>
      <c r="C273" s="7" t="n">
        <v>2735332900</v>
      </c>
      <c r="D273" s="7" t="n">
        <v>9864034.94201715</v>
      </c>
      <c r="E273" s="7" t="n">
        <v>753244000</v>
      </c>
      <c r="F273" s="7" t="n">
        <v>9953796.08708032</v>
      </c>
      <c r="G273" s="7" t="n">
        <v>19817831</v>
      </c>
      <c r="H273" s="7" t="n">
        <v>33423479.0299863</v>
      </c>
      <c r="I273" s="17" t="n">
        <v>0.592931423512801</v>
      </c>
      <c r="J273" s="7" t="n">
        <v>27574370</v>
      </c>
      <c r="K273" s="7" t="n">
        <v>19817831</v>
      </c>
      <c r="L273" s="0" t="n">
        <v>59.29</v>
      </c>
      <c r="N273" s="7" t="n">
        <v>18916571</v>
      </c>
      <c r="O273" s="18" t="n">
        <v>0.0411</v>
      </c>
      <c r="P273" s="7" t="n">
        <v>19694042</v>
      </c>
      <c r="Q273" s="17" t="n">
        <v>58.9227769566754</v>
      </c>
      <c r="R273" s="17" t="n">
        <v>0.367223043324564</v>
      </c>
      <c r="S273" s="17" t="n">
        <v>0</v>
      </c>
      <c r="T273" s="7" t="n">
        <v>0</v>
      </c>
      <c r="U273" s="7" t="n">
        <v>0</v>
      </c>
      <c r="V273" s="7" t="n">
        <v>0</v>
      </c>
      <c r="W273" s="7" t="n">
        <v>0</v>
      </c>
      <c r="X273" s="7" t="n">
        <v>19694042</v>
      </c>
      <c r="Y273" s="17" t="n">
        <v>58.9227769566754</v>
      </c>
      <c r="AA273" s="0" t="n">
        <v>-123789</v>
      </c>
      <c r="AB273" s="0" t="n">
        <v>-123789</v>
      </c>
      <c r="AC273" s="0" t="n">
        <v>0</v>
      </c>
      <c r="AD273" s="0" t="n">
        <v>-0.367223043324564</v>
      </c>
    </row>
    <row r="274" customFormat="false" ht="14.5" hidden="false" customHeight="false" outlineLevel="0" collapsed="false">
      <c r="A274" s="0" t="n">
        <v>246</v>
      </c>
      <c r="B274" s="0" t="s">
        <v>264</v>
      </c>
      <c r="C274" s="7" t="n">
        <v>6543953300</v>
      </c>
      <c r="D274" s="7" t="n">
        <v>23598511.1757799</v>
      </c>
      <c r="E274" s="7" t="n">
        <v>2120815000</v>
      </c>
      <c r="F274" s="7" t="n">
        <v>28025659.7442811</v>
      </c>
      <c r="G274" s="7" t="n">
        <v>51624171</v>
      </c>
      <c r="H274" s="7" t="n">
        <v>47895950.0586486</v>
      </c>
      <c r="I274" s="17" t="n">
        <v>1.07784000394159</v>
      </c>
      <c r="J274" s="7" t="n">
        <v>39514159</v>
      </c>
      <c r="K274" s="7" t="n">
        <v>39514159</v>
      </c>
      <c r="L274" s="0" t="n">
        <v>82.5</v>
      </c>
      <c r="N274" s="7" t="n">
        <v>37861804</v>
      </c>
      <c r="O274" s="18" t="n">
        <v>0.0489</v>
      </c>
      <c r="P274" s="7" t="n">
        <v>39713246</v>
      </c>
      <c r="Q274" s="17" t="n">
        <v>82.9156660456075</v>
      </c>
      <c r="R274" s="17" t="n">
        <v>0</v>
      </c>
      <c r="S274" s="17" t="n">
        <v>0</v>
      </c>
      <c r="T274" s="7" t="n">
        <v>0</v>
      </c>
      <c r="U274" s="7" t="n">
        <v>199087</v>
      </c>
      <c r="V274" s="7" t="n">
        <v>199087</v>
      </c>
      <c r="W274" s="7" t="n">
        <v>0</v>
      </c>
      <c r="X274" s="7" t="n">
        <v>39514159</v>
      </c>
      <c r="Y274" s="17" t="n">
        <v>82.5000004209435</v>
      </c>
      <c r="AA274" s="0" t="n">
        <v>0</v>
      </c>
      <c r="AB274" s="0" t="n">
        <v>0</v>
      </c>
      <c r="AC274" s="0" t="n">
        <v>0</v>
      </c>
      <c r="AD274" s="0" t="n">
        <v>4.20943536028062E-007</v>
      </c>
    </row>
    <row r="275" customFormat="false" ht="14.5" hidden="false" customHeight="false" outlineLevel="0" collapsed="false">
      <c r="A275" s="0" t="n">
        <v>247</v>
      </c>
      <c r="B275" s="0" t="s">
        <v>265</v>
      </c>
      <c r="C275" s="7" t="n">
        <v>2389985700</v>
      </c>
      <c r="D275" s="7" t="n">
        <v>8618659.34333672</v>
      </c>
      <c r="E275" s="7" t="n">
        <v>723201000</v>
      </c>
      <c r="F275" s="7" t="n">
        <v>9556790.73975044</v>
      </c>
      <c r="G275" s="7" t="n">
        <v>18175450</v>
      </c>
      <c r="H275" s="7" t="n">
        <v>21323569.5175771</v>
      </c>
      <c r="I275" s="17" t="n">
        <v>0.852364327886939</v>
      </c>
      <c r="J275" s="7" t="n">
        <v>17591945</v>
      </c>
      <c r="K275" s="7" t="n">
        <v>17591945</v>
      </c>
      <c r="L275" s="0" t="n">
        <v>82.5</v>
      </c>
      <c r="N275" s="7" t="n">
        <v>16839351</v>
      </c>
      <c r="O275" s="18" t="n">
        <v>0.058</v>
      </c>
      <c r="P275" s="7" t="n">
        <v>17816033</v>
      </c>
      <c r="Q275" s="17" t="n">
        <v>83.5508941657925</v>
      </c>
      <c r="R275" s="17" t="n">
        <v>0</v>
      </c>
      <c r="S275" s="17" t="n">
        <v>0</v>
      </c>
      <c r="T275" s="7" t="n">
        <v>0</v>
      </c>
      <c r="U275" s="7" t="n">
        <v>224088</v>
      </c>
      <c r="V275" s="7" t="n">
        <v>224088</v>
      </c>
      <c r="W275" s="7" t="n">
        <v>0</v>
      </c>
      <c r="X275" s="7" t="n">
        <v>17591945</v>
      </c>
      <c r="Y275" s="17" t="n">
        <v>82.5000006940626</v>
      </c>
      <c r="AA275" s="0" t="n">
        <v>0</v>
      </c>
      <c r="AB275" s="0" t="n">
        <v>0</v>
      </c>
      <c r="AC275" s="0" t="n">
        <v>0</v>
      </c>
      <c r="AD275" s="0" t="n">
        <v>6.94062592287992E-007</v>
      </c>
    </row>
    <row r="276" customFormat="false" ht="14.5" hidden="false" customHeight="false" outlineLevel="0" collapsed="false">
      <c r="A276" s="0" t="n">
        <v>248</v>
      </c>
      <c r="B276" s="0" t="s">
        <v>266</v>
      </c>
      <c r="C276" s="7" t="n">
        <v>9389475300</v>
      </c>
      <c r="D276" s="7" t="n">
        <v>33859905.112978</v>
      </c>
      <c r="E276" s="7" t="n">
        <v>1767210000</v>
      </c>
      <c r="F276" s="7" t="n">
        <v>23352921.4743818</v>
      </c>
      <c r="G276" s="7" t="n">
        <v>57212827</v>
      </c>
      <c r="H276" s="7" t="n">
        <v>157271350.796007</v>
      </c>
      <c r="I276" s="17" t="n">
        <v>0.363784164823569</v>
      </c>
      <c r="J276" s="7" t="n">
        <v>129748864</v>
      </c>
      <c r="K276" s="7" t="n">
        <v>57212827</v>
      </c>
      <c r="L276" s="0" t="n">
        <v>36.38</v>
      </c>
      <c r="N276" s="7" t="n">
        <v>46384194</v>
      </c>
      <c r="O276" s="18" t="n">
        <v>0.0716</v>
      </c>
      <c r="P276" s="7" t="n">
        <v>49705302</v>
      </c>
      <c r="Q276" s="17" t="n">
        <v>31.6048038936675</v>
      </c>
      <c r="R276" s="17" t="n">
        <v>4.77519610633247</v>
      </c>
      <c r="S276" s="17" t="n">
        <v>0.01</v>
      </c>
      <c r="T276" s="7" t="n">
        <v>463842</v>
      </c>
      <c r="U276" s="7" t="n">
        <v>0</v>
      </c>
      <c r="V276" s="7" t="n">
        <v>0</v>
      </c>
      <c r="W276" s="7" t="n">
        <v>0</v>
      </c>
      <c r="X276" s="7" t="n">
        <v>50169144</v>
      </c>
      <c r="Y276" s="17" t="n">
        <v>31.8997349142586</v>
      </c>
      <c r="AA276" s="0" t="n">
        <v>-7507525</v>
      </c>
      <c r="AB276" s="0" t="n">
        <v>-7043683</v>
      </c>
      <c r="AC276" s="0" t="n">
        <v>0</v>
      </c>
      <c r="AD276" s="0" t="n">
        <v>-4.48026508574141</v>
      </c>
    </row>
    <row r="277" customFormat="false" ht="14.5" hidden="false" customHeight="false" outlineLevel="0" collapsed="false">
      <c r="A277" s="0" t="n">
        <v>249</v>
      </c>
      <c r="B277" s="0" t="s">
        <v>267</v>
      </c>
      <c r="C277" s="7" t="n">
        <v>507363800</v>
      </c>
      <c r="D277" s="7" t="n">
        <v>1829632.60212846</v>
      </c>
      <c r="E277" s="7" t="n">
        <v>82471000</v>
      </c>
      <c r="F277" s="7" t="n">
        <v>1089818.85962265</v>
      </c>
      <c r="G277" s="7" t="n">
        <v>2919451</v>
      </c>
      <c r="H277" s="7" t="n">
        <v>1660447.39</v>
      </c>
      <c r="I277" s="17" t="n">
        <v>1.7582315570986</v>
      </c>
      <c r="J277" s="7" t="n">
        <v>1369869</v>
      </c>
      <c r="K277" s="7" t="n">
        <v>1369869</v>
      </c>
      <c r="L277" s="0" t="n">
        <v>82.5</v>
      </c>
      <c r="N277" s="7" t="n">
        <v>1364099</v>
      </c>
      <c r="O277" s="18" t="n">
        <v>0.0309</v>
      </c>
      <c r="P277" s="7" t="n">
        <v>1406250</v>
      </c>
      <c r="Q277" s="17" t="n">
        <v>84.6910301686824</v>
      </c>
      <c r="R277" s="17" t="n">
        <v>0</v>
      </c>
      <c r="S277" s="17" t="n">
        <v>0</v>
      </c>
      <c r="T277" s="7" t="n">
        <v>0</v>
      </c>
      <c r="U277" s="7" t="n">
        <v>36381</v>
      </c>
      <c r="V277" s="7" t="n">
        <v>36381</v>
      </c>
      <c r="W277" s="7" t="n">
        <v>0</v>
      </c>
      <c r="X277" s="7" t="n">
        <v>1369869</v>
      </c>
      <c r="Y277" s="17" t="n">
        <v>82.4999941732571</v>
      </c>
      <c r="AA277" s="0" t="n">
        <v>0</v>
      </c>
      <c r="AB277" s="0" t="n">
        <v>0</v>
      </c>
      <c r="AC277" s="0" t="n">
        <v>0</v>
      </c>
      <c r="AD277" s="0" t="n">
        <v>-5.82674286420115E-006</v>
      </c>
    </row>
    <row r="278" customFormat="false" ht="14.5" hidden="false" customHeight="false" outlineLevel="0" collapsed="false">
      <c r="A278" s="0" t="n">
        <v>250</v>
      </c>
      <c r="B278" s="0" t="s">
        <v>268</v>
      </c>
      <c r="C278" s="7" t="n">
        <v>1249707700</v>
      </c>
      <c r="D278" s="7" t="n">
        <v>4506639.91213204</v>
      </c>
      <c r="E278" s="7" t="n">
        <v>307271000</v>
      </c>
      <c r="F278" s="7" t="n">
        <v>4060454.35140971</v>
      </c>
      <c r="G278" s="7" t="n">
        <v>8567094</v>
      </c>
      <c r="H278" s="7" t="n">
        <v>12600651.5046027</v>
      </c>
      <c r="I278" s="17" t="n">
        <v>0.679892940207946</v>
      </c>
      <c r="J278" s="7" t="n">
        <v>10395537</v>
      </c>
      <c r="K278" s="7" t="n">
        <v>8567094</v>
      </c>
      <c r="L278" s="0" t="n">
        <v>67.99</v>
      </c>
      <c r="N278" s="7" t="n">
        <v>7784107</v>
      </c>
      <c r="O278" s="18" t="n">
        <v>0.0505</v>
      </c>
      <c r="P278" s="7" t="n">
        <v>8177204</v>
      </c>
      <c r="Q278" s="17" t="n">
        <v>64.8950889326086</v>
      </c>
      <c r="R278" s="17" t="n">
        <v>3.09491106739141</v>
      </c>
      <c r="S278" s="17" t="n">
        <v>0.01</v>
      </c>
      <c r="T278" s="7" t="n">
        <v>77841</v>
      </c>
      <c r="U278" s="7" t="n">
        <v>0</v>
      </c>
      <c r="V278" s="7" t="n">
        <v>0</v>
      </c>
      <c r="W278" s="7" t="n">
        <v>0</v>
      </c>
      <c r="X278" s="7" t="n">
        <v>8255045</v>
      </c>
      <c r="Y278" s="17" t="n">
        <v>65.5128427048764</v>
      </c>
      <c r="AA278" s="0" t="n">
        <v>-389890</v>
      </c>
      <c r="AB278" s="0" t="n">
        <v>-312049</v>
      </c>
      <c r="AC278" s="0" t="n">
        <v>0</v>
      </c>
      <c r="AD278" s="0" t="n">
        <v>-2.47715729512363</v>
      </c>
    </row>
    <row r="279" customFormat="false" ht="14.5" hidden="false" customHeight="false" outlineLevel="0" collapsed="false">
      <c r="A279" s="0" t="n">
        <v>251</v>
      </c>
      <c r="B279" s="0" t="s">
        <v>269</v>
      </c>
      <c r="C279" s="7" t="n">
        <v>2667214100</v>
      </c>
      <c r="D279" s="7" t="n">
        <v>9618387.97765377</v>
      </c>
      <c r="E279" s="7" t="n">
        <v>636847000</v>
      </c>
      <c r="F279" s="7" t="n">
        <v>8415659.70212686</v>
      </c>
      <c r="G279" s="7" t="n">
        <v>18034048</v>
      </c>
      <c r="H279" s="7" t="n">
        <v>38566690.4381351</v>
      </c>
      <c r="I279" s="17" t="n">
        <v>0.467606833646471</v>
      </c>
      <c r="J279" s="7" t="n">
        <v>31817520</v>
      </c>
      <c r="K279" s="7" t="n">
        <v>18034048</v>
      </c>
      <c r="L279" s="0" t="n">
        <v>46.76</v>
      </c>
      <c r="N279" s="7" t="n">
        <v>17636587</v>
      </c>
      <c r="O279" s="18" t="n">
        <v>0.0386</v>
      </c>
      <c r="P279" s="7" t="n">
        <v>18317359</v>
      </c>
      <c r="Q279" s="17" t="n">
        <v>47.4952836033024</v>
      </c>
      <c r="R279" s="17" t="n">
        <v>0</v>
      </c>
      <c r="S279" s="17" t="n">
        <v>0</v>
      </c>
      <c r="T279" s="7" t="n">
        <v>0</v>
      </c>
      <c r="U279" s="7" t="n">
        <v>283311</v>
      </c>
      <c r="V279" s="7" t="n">
        <v>283311</v>
      </c>
      <c r="W279" s="7" t="n">
        <v>0</v>
      </c>
      <c r="X279" s="7" t="n">
        <v>18034048</v>
      </c>
      <c r="Y279" s="17" t="n">
        <v>46.7606833646471</v>
      </c>
      <c r="AA279" s="0" t="n">
        <v>0</v>
      </c>
      <c r="AB279" s="0" t="n">
        <v>0</v>
      </c>
      <c r="AC279" s="0" t="n">
        <v>0</v>
      </c>
      <c r="AD279" s="0" t="n">
        <v>0.000683364647095175</v>
      </c>
    </row>
    <row r="280" customFormat="false" ht="14.5" hidden="false" customHeight="false" outlineLevel="0" collapsed="false">
      <c r="A280" s="0" t="n">
        <v>252</v>
      </c>
      <c r="B280" s="0" t="s">
        <v>270</v>
      </c>
      <c r="C280" s="7" t="n">
        <v>2710915200</v>
      </c>
      <c r="D280" s="7" t="n">
        <v>9775980.92636015</v>
      </c>
      <c r="E280" s="7" t="n">
        <v>482365000</v>
      </c>
      <c r="F280" s="7" t="n">
        <v>6374246.39233038</v>
      </c>
      <c r="G280" s="7" t="n">
        <v>16150227</v>
      </c>
      <c r="H280" s="7" t="n">
        <v>7955448.6653712</v>
      </c>
      <c r="I280" s="17" t="n">
        <v>2.03008374251717</v>
      </c>
      <c r="J280" s="7" t="n">
        <v>6563245</v>
      </c>
      <c r="K280" s="7" t="n">
        <v>6563245</v>
      </c>
      <c r="L280" s="0" t="n">
        <v>82.5</v>
      </c>
      <c r="N280" s="7" t="n">
        <v>6902130</v>
      </c>
      <c r="O280" s="18" t="n">
        <v>0.0506</v>
      </c>
      <c r="P280" s="7" t="n">
        <v>7251378</v>
      </c>
      <c r="Q280" s="17" t="n">
        <v>91.1498308268155</v>
      </c>
      <c r="R280" s="17" t="n">
        <v>0</v>
      </c>
      <c r="S280" s="17" t="n">
        <v>0</v>
      </c>
      <c r="T280" s="7" t="n">
        <v>0</v>
      </c>
      <c r="U280" s="7" t="n">
        <v>688133</v>
      </c>
      <c r="V280" s="7" t="n">
        <v>688133</v>
      </c>
      <c r="W280" s="7" t="n">
        <v>0</v>
      </c>
      <c r="X280" s="7" t="n">
        <v>6563245</v>
      </c>
      <c r="Y280" s="17" t="n">
        <v>82.4999981279342</v>
      </c>
      <c r="AA280" s="0" t="n">
        <v>0</v>
      </c>
      <c r="AB280" s="0" t="n">
        <v>0</v>
      </c>
      <c r="AC280" s="0" t="n">
        <v>0</v>
      </c>
      <c r="AD280" s="0" t="n">
        <v>-1.87206583746047E-006</v>
      </c>
    </row>
    <row r="281" customFormat="false" ht="14.5" hidden="false" customHeight="false" outlineLevel="0" collapsed="false">
      <c r="A281" s="0" t="n">
        <v>253</v>
      </c>
      <c r="B281" s="0" t="s">
        <v>271</v>
      </c>
      <c r="C281" s="7" t="n">
        <v>539813700</v>
      </c>
      <c r="D281" s="7" t="n">
        <v>1946651.97752696</v>
      </c>
      <c r="E281" s="7" t="n">
        <v>14934000</v>
      </c>
      <c r="F281" s="7" t="n">
        <v>197346.398729306</v>
      </c>
      <c r="G281" s="7" t="n">
        <v>2143998</v>
      </c>
      <c r="H281" s="7" t="n">
        <v>784243.28</v>
      </c>
      <c r="I281" s="17" t="n">
        <v>2.73384299831042</v>
      </c>
      <c r="J281" s="7" t="n">
        <v>647001</v>
      </c>
      <c r="K281" s="7" t="n">
        <v>647001</v>
      </c>
      <c r="L281" s="0" t="n">
        <v>82.5</v>
      </c>
      <c r="N281" s="7" t="n">
        <v>619878</v>
      </c>
      <c r="O281" s="18" t="n">
        <v>0.064</v>
      </c>
      <c r="P281" s="7" t="n">
        <v>659550</v>
      </c>
      <c r="Q281" s="17" t="n">
        <v>84.1001787098514</v>
      </c>
      <c r="R281" s="17" t="n">
        <v>0</v>
      </c>
      <c r="S281" s="17" t="n">
        <v>0</v>
      </c>
      <c r="T281" s="7" t="n">
        <v>0</v>
      </c>
      <c r="U281" s="7" t="n">
        <v>12549</v>
      </c>
      <c r="V281" s="7" t="n">
        <v>12549</v>
      </c>
      <c r="W281" s="7" t="n">
        <v>0</v>
      </c>
      <c r="X281" s="7" t="n">
        <v>647001</v>
      </c>
      <c r="Y281" s="17" t="n">
        <v>82.5000374883671</v>
      </c>
      <c r="AA281" s="0" t="n">
        <v>0</v>
      </c>
      <c r="AB281" s="0" t="n">
        <v>0</v>
      </c>
      <c r="AC281" s="0" t="n">
        <v>0</v>
      </c>
      <c r="AD281" s="0" t="n">
        <v>3.74883671270254E-005</v>
      </c>
    </row>
    <row r="282" customFormat="false" ht="14.5" hidden="false" customHeight="false" outlineLevel="0" collapsed="false">
      <c r="A282" s="0" t="n">
        <v>254</v>
      </c>
      <c r="B282" s="0" t="s">
        <v>272</v>
      </c>
      <c r="C282" s="7" t="n">
        <v>1360711500</v>
      </c>
      <c r="D282" s="7" t="n">
        <v>4906936.84194877</v>
      </c>
      <c r="E282" s="7" t="n">
        <v>375487000</v>
      </c>
      <c r="F282" s="7" t="n">
        <v>4961899.5058036</v>
      </c>
      <c r="G282" s="7" t="n">
        <v>9868836</v>
      </c>
      <c r="H282" s="7" t="n">
        <v>10407446.4121527</v>
      </c>
      <c r="I282" s="17" t="n">
        <v>0.948247592077556</v>
      </c>
      <c r="J282" s="7" t="n">
        <v>8586143</v>
      </c>
      <c r="K282" s="7" t="n">
        <v>8586143</v>
      </c>
      <c r="L282" s="0" t="n">
        <v>82.5</v>
      </c>
      <c r="N282" s="7" t="n">
        <v>7732886</v>
      </c>
      <c r="O282" s="18" t="n">
        <v>0.0412</v>
      </c>
      <c r="P282" s="7" t="n">
        <v>8051481</v>
      </c>
      <c r="Q282" s="17" t="n">
        <v>77.3626947586138</v>
      </c>
      <c r="R282" s="17" t="n">
        <v>5.13730524138622</v>
      </c>
      <c r="S282" s="17" t="n">
        <v>0.01</v>
      </c>
      <c r="T282" s="7" t="n">
        <v>77329</v>
      </c>
      <c r="U282" s="7" t="n">
        <v>0</v>
      </c>
      <c r="V282" s="7" t="n">
        <v>0</v>
      </c>
      <c r="W282" s="7" t="n">
        <v>0</v>
      </c>
      <c r="X282" s="7" t="n">
        <v>8128810</v>
      </c>
      <c r="Y282" s="17" t="n">
        <v>78.1057108351578</v>
      </c>
      <c r="AA282" s="0" t="n">
        <v>-534662</v>
      </c>
      <c r="AB282" s="0" t="n">
        <v>-457333</v>
      </c>
      <c r="AC282" s="0" t="n">
        <v>0</v>
      </c>
      <c r="AD282" s="0" t="n">
        <v>-4.39428916484218</v>
      </c>
    </row>
    <row r="283" customFormat="false" ht="14.5" hidden="false" customHeight="false" outlineLevel="0" collapsed="false">
      <c r="A283" s="0" t="n">
        <v>255</v>
      </c>
      <c r="B283" s="0" t="s">
        <v>273</v>
      </c>
      <c r="C283" s="7" t="n">
        <v>173106900</v>
      </c>
      <c r="D283" s="7" t="n">
        <v>624250.346385359</v>
      </c>
      <c r="E283" s="7" t="n">
        <v>37799000</v>
      </c>
      <c r="F283" s="7" t="n">
        <v>499497.557624819</v>
      </c>
      <c r="G283" s="7" t="n">
        <v>1123748</v>
      </c>
      <c r="H283" s="7" t="n">
        <v>2111166.04359899</v>
      </c>
      <c r="I283" s="17" t="n">
        <v>0.532287833733959</v>
      </c>
      <c r="J283" s="7" t="n">
        <v>1741712</v>
      </c>
      <c r="K283" s="7" t="n">
        <v>1123748</v>
      </c>
      <c r="L283" s="0" t="n">
        <v>53.23</v>
      </c>
      <c r="N283" s="7" t="n">
        <v>715490</v>
      </c>
      <c r="O283" s="18" t="n">
        <v>0.0389</v>
      </c>
      <c r="P283" s="7" t="n">
        <v>743323</v>
      </c>
      <c r="Q283" s="17" t="n">
        <v>35.2091206778234</v>
      </c>
      <c r="R283" s="17" t="n">
        <v>18.0208793221765</v>
      </c>
      <c r="S283" s="17" t="n">
        <v>0.02</v>
      </c>
      <c r="T283" s="7" t="n">
        <v>14310</v>
      </c>
      <c r="U283" s="7" t="n">
        <v>0</v>
      </c>
      <c r="V283" s="7" t="n">
        <v>0</v>
      </c>
      <c r="W283" s="7" t="n">
        <v>0</v>
      </c>
      <c r="X283" s="7" t="n">
        <v>757633</v>
      </c>
      <c r="Y283" s="17" t="n">
        <v>35.8869451456519</v>
      </c>
      <c r="AA283" s="0" t="n">
        <v>-380425</v>
      </c>
      <c r="AB283" s="0" t="n">
        <v>-366115</v>
      </c>
      <c r="AC283" s="0" t="n">
        <v>0</v>
      </c>
      <c r="AD283" s="0" t="n">
        <v>-17.3430548543481</v>
      </c>
    </row>
    <row r="284" customFormat="false" ht="14.5" hidden="false" customHeight="false" outlineLevel="0" collapsed="false">
      <c r="A284" s="0" t="n">
        <v>256</v>
      </c>
      <c r="B284" s="0" t="s">
        <v>274</v>
      </c>
      <c r="C284" s="7" t="n">
        <v>189182200</v>
      </c>
      <c r="D284" s="7" t="n">
        <v>682220.37295997</v>
      </c>
      <c r="E284" s="7" t="n">
        <v>60372000</v>
      </c>
      <c r="F284" s="7" t="n">
        <v>797790.061877975</v>
      </c>
      <c r="G284" s="7" t="n">
        <v>1480010</v>
      </c>
      <c r="H284" s="7" t="n">
        <v>3504905.47271334</v>
      </c>
      <c r="I284" s="17" t="n">
        <v>0.422268164297807</v>
      </c>
      <c r="J284" s="7" t="n">
        <v>2891547</v>
      </c>
      <c r="K284" s="7" t="n">
        <v>1480010</v>
      </c>
      <c r="L284" s="0" t="n">
        <v>42.23</v>
      </c>
      <c r="N284" s="7" t="n">
        <v>1321630</v>
      </c>
      <c r="O284" s="18" t="n">
        <v>0.0429</v>
      </c>
      <c r="P284" s="7" t="n">
        <v>1378328</v>
      </c>
      <c r="Q284" s="17" t="n">
        <v>39.3256825535143</v>
      </c>
      <c r="R284" s="17" t="n">
        <v>2.90431744648567</v>
      </c>
      <c r="S284" s="17" t="n">
        <v>0.01</v>
      </c>
      <c r="T284" s="7" t="n">
        <v>13216</v>
      </c>
      <c r="U284" s="7" t="n">
        <v>0</v>
      </c>
      <c r="V284" s="7" t="n">
        <v>0</v>
      </c>
      <c r="W284" s="7" t="n">
        <v>0</v>
      </c>
      <c r="X284" s="7" t="n">
        <v>1391544</v>
      </c>
      <c r="Y284" s="17" t="n">
        <v>39.7027540637987</v>
      </c>
      <c r="AA284" s="0" t="n">
        <v>-101682</v>
      </c>
      <c r="AB284" s="0" t="n">
        <v>-88466</v>
      </c>
      <c r="AC284" s="0" t="n">
        <v>0</v>
      </c>
      <c r="AD284" s="0" t="n">
        <v>-2.52724593620129</v>
      </c>
    </row>
    <row r="285" customFormat="false" ht="14.5" hidden="false" customHeight="false" outlineLevel="0" collapsed="false">
      <c r="A285" s="0" t="n">
        <v>257</v>
      </c>
      <c r="B285" s="0" t="s">
        <v>275</v>
      </c>
      <c r="C285" s="7" t="n">
        <v>1250864000</v>
      </c>
      <c r="D285" s="7" t="n">
        <v>4510809.70938175</v>
      </c>
      <c r="E285" s="7" t="n">
        <v>434549000</v>
      </c>
      <c r="F285" s="7" t="n">
        <v>5742378.48007375</v>
      </c>
      <c r="G285" s="7" t="n">
        <v>10253188</v>
      </c>
      <c r="H285" s="7" t="n">
        <v>22331499.77541</v>
      </c>
      <c r="I285" s="17" t="n">
        <v>0.459135665007603</v>
      </c>
      <c r="J285" s="7" t="n">
        <v>18423487</v>
      </c>
      <c r="K285" s="7" t="n">
        <v>10253188</v>
      </c>
      <c r="L285" s="0" t="n">
        <v>45.91</v>
      </c>
      <c r="N285" s="7" t="n">
        <v>9214982</v>
      </c>
      <c r="O285" s="18" t="n">
        <v>0.0548</v>
      </c>
      <c r="P285" s="7" t="n">
        <v>9719963</v>
      </c>
      <c r="Q285" s="17" t="n">
        <v>43.5257958388581</v>
      </c>
      <c r="R285" s="17" t="n">
        <v>2.38420416114194</v>
      </c>
      <c r="S285" s="17" t="n">
        <v>0</v>
      </c>
      <c r="T285" s="7" t="n">
        <v>0</v>
      </c>
      <c r="U285" s="7" t="n">
        <v>0</v>
      </c>
      <c r="V285" s="7" t="n">
        <v>0</v>
      </c>
      <c r="W285" s="7" t="n">
        <v>0</v>
      </c>
      <c r="X285" s="7" t="n">
        <v>9719963</v>
      </c>
      <c r="Y285" s="17" t="n">
        <v>43.5257958388581</v>
      </c>
      <c r="AA285" s="0" t="n">
        <v>-533225</v>
      </c>
      <c r="AB285" s="0" t="n">
        <v>-533225</v>
      </c>
      <c r="AC285" s="0" t="n">
        <v>0</v>
      </c>
      <c r="AD285" s="0" t="n">
        <v>-2.38420416114194</v>
      </c>
    </row>
    <row r="286" customFormat="false" ht="14.5" hidden="false" customHeight="false" outlineLevel="0" collapsed="false">
      <c r="A286" s="0" t="n">
        <v>258</v>
      </c>
      <c r="B286" s="0" t="s">
        <v>276</v>
      </c>
      <c r="C286" s="7" t="n">
        <v>7783083000</v>
      </c>
      <c r="D286" s="7" t="n">
        <v>28067005.17828</v>
      </c>
      <c r="E286" s="7" t="n">
        <v>1770413000</v>
      </c>
      <c r="F286" s="7" t="n">
        <v>23395247.7443115</v>
      </c>
      <c r="G286" s="7" t="n">
        <v>51462253</v>
      </c>
      <c r="H286" s="7" t="n">
        <v>78620937.6560305</v>
      </c>
      <c r="I286" s="17" t="n">
        <v>0.654561679550926</v>
      </c>
      <c r="J286" s="7" t="n">
        <v>64862274</v>
      </c>
      <c r="K286" s="7" t="n">
        <v>51462253</v>
      </c>
      <c r="L286" s="0" t="n">
        <v>65.46</v>
      </c>
      <c r="N286" s="7" t="n">
        <v>44719657</v>
      </c>
      <c r="O286" s="18" t="n">
        <v>0.045</v>
      </c>
      <c r="P286" s="7" t="n">
        <v>46732042</v>
      </c>
      <c r="Q286" s="17" t="n">
        <v>59.439690486082</v>
      </c>
      <c r="R286" s="17" t="n">
        <v>6.02030951391804</v>
      </c>
      <c r="S286" s="17" t="n">
        <v>0.01</v>
      </c>
      <c r="T286" s="7" t="n">
        <v>447197</v>
      </c>
      <c r="U286" s="7" t="n">
        <v>0</v>
      </c>
      <c r="V286" s="7" t="n">
        <v>0</v>
      </c>
      <c r="W286" s="7" t="n">
        <v>0</v>
      </c>
      <c r="X286" s="7" t="n">
        <v>47179239</v>
      </c>
      <c r="Y286" s="17" t="n">
        <v>60.008491893611</v>
      </c>
      <c r="AA286" s="0" t="n">
        <v>-4730211</v>
      </c>
      <c r="AB286" s="0" t="n">
        <v>-4283014</v>
      </c>
      <c r="AC286" s="0" t="n">
        <v>0</v>
      </c>
      <c r="AD286" s="0" t="n">
        <v>-5.45150810638904</v>
      </c>
    </row>
    <row r="287" customFormat="false" ht="14.5" hidden="false" customHeight="false" outlineLevel="0" collapsed="false">
      <c r="A287" s="0" t="n">
        <v>259</v>
      </c>
      <c r="B287" s="0" t="s">
        <v>277</v>
      </c>
      <c r="C287" s="7" t="n">
        <v>2258891500</v>
      </c>
      <c r="D287" s="7" t="n">
        <v>8145913.31322982</v>
      </c>
      <c r="E287" s="7" t="n">
        <v>384208000</v>
      </c>
      <c r="F287" s="7" t="n">
        <v>5077143.77681728</v>
      </c>
      <c r="G287" s="7" t="n">
        <v>13223057</v>
      </c>
      <c r="H287" s="7" t="n">
        <v>12787169.4894384</v>
      </c>
      <c r="I287" s="17" t="n">
        <v>1.03408788089668</v>
      </c>
      <c r="J287" s="7" t="n">
        <v>10549415</v>
      </c>
      <c r="K287" s="7" t="n">
        <v>10549415</v>
      </c>
      <c r="L287" s="0" t="n">
        <v>82.5</v>
      </c>
      <c r="N287" s="7" t="n">
        <v>9780389</v>
      </c>
      <c r="O287" s="18" t="n">
        <v>0.0383</v>
      </c>
      <c r="P287" s="7" t="n">
        <v>10154978</v>
      </c>
      <c r="Q287" s="17" t="n">
        <v>79.4153702927574</v>
      </c>
      <c r="R287" s="17" t="n">
        <v>3.08462970724263</v>
      </c>
      <c r="S287" s="17" t="n">
        <v>0.01</v>
      </c>
      <c r="T287" s="7" t="n">
        <v>97804</v>
      </c>
      <c r="U287" s="7" t="n">
        <v>0</v>
      </c>
      <c r="V287" s="7" t="n">
        <v>0</v>
      </c>
      <c r="W287" s="7" t="n">
        <v>0</v>
      </c>
      <c r="X287" s="7" t="n">
        <v>10252782</v>
      </c>
      <c r="Y287" s="17" t="n">
        <v>80.1802307263411</v>
      </c>
      <c r="AA287" s="0" t="n">
        <v>-394437</v>
      </c>
      <c r="AB287" s="0" t="n">
        <v>-296633</v>
      </c>
      <c r="AC287" s="0" t="n">
        <v>0</v>
      </c>
      <c r="AD287" s="0" t="n">
        <v>-2.31976927365893</v>
      </c>
    </row>
    <row r="288" customFormat="false" ht="14.5" hidden="false" customHeight="false" outlineLevel="0" collapsed="false">
      <c r="A288" s="0" t="n">
        <v>260</v>
      </c>
      <c r="B288" s="0" t="s">
        <v>278</v>
      </c>
      <c r="C288" s="7" t="n">
        <v>262006000</v>
      </c>
      <c r="D288" s="7" t="n">
        <v>944834.297506583</v>
      </c>
      <c r="E288" s="7" t="n">
        <v>28970000</v>
      </c>
      <c r="F288" s="7" t="n">
        <v>382826.112976296</v>
      </c>
      <c r="G288" s="7" t="n">
        <v>1327660</v>
      </c>
      <c r="H288" s="7" t="n">
        <v>1371734.95039459</v>
      </c>
      <c r="I288" s="17" t="n">
        <v>0.967869193402185</v>
      </c>
      <c r="J288" s="7" t="n">
        <v>1131681</v>
      </c>
      <c r="K288" s="7" t="n">
        <v>1131681</v>
      </c>
      <c r="L288" s="0" t="n">
        <v>82.5</v>
      </c>
      <c r="N288" s="7" t="n">
        <v>907243</v>
      </c>
      <c r="O288" s="18" t="n">
        <v>0.0426</v>
      </c>
      <c r="P288" s="7" t="n">
        <v>945892</v>
      </c>
      <c r="Q288" s="17" t="n">
        <v>68.9558868298796</v>
      </c>
      <c r="R288" s="17" t="n">
        <v>13.5441131701204</v>
      </c>
      <c r="S288" s="17" t="n">
        <v>0.02</v>
      </c>
      <c r="T288" s="7" t="n">
        <v>18145</v>
      </c>
      <c r="U288" s="7" t="n">
        <v>0</v>
      </c>
      <c r="V288" s="7" t="n">
        <v>0</v>
      </c>
      <c r="W288" s="7" t="n">
        <v>0</v>
      </c>
      <c r="X288" s="7" t="n">
        <v>964037</v>
      </c>
      <c r="Y288" s="17" t="n">
        <v>70.2786642363152</v>
      </c>
      <c r="AA288" s="0" t="n">
        <v>-185789</v>
      </c>
      <c r="AB288" s="0" t="n">
        <v>-167644</v>
      </c>
      <c r="AC288" s="0" t="n">
        <v>0</v>
      </c>
      <c r="AD288" s="0" t="n">
        <v>-12.2213357636848</v>
      </c>
    </row>
    <row r="289" customFormat="false" ht="14.5" hidden="false" customHeight="false" outlineLevel="0" collapsed="false">
      <c r="A289" s="0" t="n">
        <v>261</v>
      </c>
      <c r="B289" s="0" t="s">
        <v>279</v>
      </c>
      <c r="C289" s="7" t="n">
        <v>5437055800</v>
      </c>
      <c r="D289" s="7" t="n">
        <v>19606867.0079964</v>
      </c>
      <c r="E289" s="7" t="n">
        <v>1189274000</v>
      </c>
      <c r="F289" s="7" t="n">
        <v>15715745.3463504</v>
      </c>
      <c r="G289" s="7" t="n">
        <v>35322612</v>
      </c>
      <c r="H289" s="7" t="n">
        <v>32810503.3157453</v>
      </c>
      <c r="I289" s="17" t="n">
        <v>1.07656416178929</v>
      </c>
      <c r="J289" s="7" t="n">
        <v>27068665</v>
      </c>
      <c r="K289" s="7" t="n">
        <v>27068665</v>
      </c>
      <c r="L289" s="0" t="n">
        <v>82.5</v>
      </c>
      <c r="N289" s="7" t="n">
        <v>26684634</v>
      </c>
      <c r="O289" s="18" t="n">
        <v>0.0357</v>
      </c>
      <c r="P289" s="7" t="n">
        <v>27637275</v>
      </c>
      <c r="Q289" s="17" t="n">
        <v>84.2330114050315</v>
      </c>
      <c r="R289" s="17" t="n">
        <v>0</v>
      </c>
      <c r="S289" s="17" t="n">
        <v>0</v>
      </c>
      <c r="T289" s="7" t="n">
        <v>0</v>
      </c>
      <c r="U289" s="7" t="n">
        <v>568610</v>
      </c>
      <c r="V289" s="7" t="n">
        <v>568610</v>
      </c>
      <c r="W289" s="7" t="n">
        <v>0</v>
      </c>
      <c r="X289" s="7" t="n">
        <v>27068665</v>
      </c>
      <c r="Y289" s="17" t="n">
        <v>82.4999992822728</v>
      </c>
      <c r="AA289" s="0" t="n">
        <v>0</v>
      </c>
      <c r="AB289" s="0" t="n">
        <v>0</v>
      </c>
      <c r="AC289" s="0" t="n">
        <v>0</v>
      </c>
      <c r="AD289" s="0" t="n">
        <v>-7.17727218102482E-007</v>
      </c>
    </row>
    <row r="290" customFormat="false" ht="14.5" hidden="false" customHeight="false" outlineLevel="0" collapsed="false">
      <c r="A290" s="0" t="n">
        <v>262</v>
      </c>
      <c r="B290" s="0" t="s">
        <v>280</v>
      </c>
      <c r="C290" s="7" t="n">
        <v>6097491800</v>
      </c>
      <c r="D290" s="7" t="n">
        <v>21988501.7190643</v>
      </c>
      <c r="E290" s="7" t="n">
        <v>1272860000</v>
      </c>
      <c r="F290" s="7" t="n">
        <v>16820298.4522958</v>
      </c>
      <c r="G290" s="7" t="n">
        <v>38808800</v>
      </c>
      <c r="H290" s="7" t="n">
        <v>49312371.4349806</v>
      </c>
      <c r="I290" s="17" t="n">
        <v>0.786999263484422</v>
      </c>
      <c r="J290" s="7" t="n">
        <v>40682706</v>
      </c>
      <c r="K290" s="7" t="n">
        <v>38808800</v>
      </c>
      <c r="L290" s="0" t="n">
        <v>78.7</v>
      </c>
      <c r="N290" s="7" t="n">
        <v>32464556</v>
      </c>
      <c r="O290" s="18" t="n">
        <v>0.0377</v>
      </c>
      <c r="P290" s="7" t="n">
        <v>33688470</v>
      </c>
      <c r="Q290" s="17" t="n">
        <v>68.3164670845711</v>
      </c>
      <c r="R290" s="17" t="n">
        <v>10.3835329154289</v>
      </c>
      <c r="S290" s="17" t="n">
        <v>0.02</v>
      </c>
      <c r="T290" s="7" t="n">
        <v>649291</v>
      </c>
      <c r="U290" s="7" t="n">
        <v>0</v>
      </c>
      <c r="V290" s="7" t="n">
        <v>0</v>
      </c>
      <c r="W290" s="7" t="n">
        <v>0</v>
      </c>
      <c r="X290" s="7" t="n">
        <v>34337761</v>
      </c>
      <c r="Y290" s="17" t="n">
        <v>69.6331569559072</v>
      </c>
      <c r="AA290" s="0" t="n">
        <v>-5120330</v>
      </c>
      <c r="AB290" s="0" t="n">
        <v>-4471039</v>
      </c>
      <c r="AC290" s="0" t="n">
        <v>0</v>
      </c>
      <c r="AD290" s="0" t="n">
        <v>-9.06684304409282</v>
      </c>
    </row>
    <row r="291" customFormat="false" ht="14.5" hidden="false" customHeight="false" outlineLevel="0" collapsed="false">
      <c r="A291" s="0" t="n">
        <v>263</v>
      </c>
      <c r="B291" s="0" t="s">
        <v>281</v>
      </c>
      <c r="C291" s="7" t="n">
        <v>82500500</v>
      </c>
      <c r="D291" s="7" t="n">
        <v>297509.606503064</v>
      </c>
      <c r="E291" s="7" t="n">
        <v>21471000</v>
      </c>
      <c r="F291" s="7" t="n">
        <v>283730.047349467</v>
      </c>
      <c r="G291" s="7" t="n">
        <v>581240</v>
      </c>
      <c r="H291" s="7" t="n">
        <v>863458.13208399</v>
      </c>
      <c r="I291" s="17" t="n">
        <v>0.673153657835331</v>
      </c>
      <c r="J291" s="7" t="n">
        <v>712353</v>
      </c>
      <c r="K291" s="7" t="n">
        <v>581240</v>
      </c>
      <c r="L291" s="0" t="n">
        <v>67.32</v>
      </c>
      <c r="N291" s="7" t="n">
        <v>571931</v>
      </c>
      <c r="O291" s="18" t="n">
        <v>0.0221</v>
      </c>
      <c r="P291" s="7" t="n">
        <v>584571</v>
      </c>
      <c r="Q291" s="17" t="n">
        <v>67.7011401339304</v>
      </c>
      <c r="R291" s="17" t="n">
        <v>0</v>
      </c>
      <c r="S291" s="17" t="n">
        <v>0</v>
      </c>
      <c r="T291" s="7" t="n">
        <v>0</v>
      </c>
      <c r="U291" s="7" t="n">
        <v>3331</v>
      </c>
      <c r="V291" s="7" t="n">
        <v>3331</v>
      </c>
      <c r="W291" s="7" t="n">
        <v>0</v>
      </c>
      <c r="X291" s="7" t="n">
        <v>581240</v>
      </c>
      <c r="Y291" s="17" t="n">
        <v>67.3153657835331</v>
      </c>
      <c r="AA291" s="0" t="n">
        <v>0</v>
      </c>
      <c r="AB291" s="0" t="n">
        <v>0</v>
      </c>
      <c r="AC291" s="0" t="n">
        <v>0</v>
      </c>
      <c r="AD291" s="0" t="n">
        <v>-0.00463421646692552</v>
      </c>
    </row>
    <row r="292" customFormat="false" ht="14.5" hidden="false" customHeight="false" outlineLevel="0" collapsed="false">
      <c r="A292" s="0" t="n">
        <v>264</v>
      </c>
      <c r="B292" s="0" t="s">
        <v>282</v>
      </c>
      <c r="C292" s="7" t="n">
        <v>5952520200</v>
      </c>
      <c r="D292" s="7" t="n">
        <v>21465711.6308815</v>
      </c>
      <c r="E292" s="7" t="n">
        <v>1823029000</v>
      </c>
      <c r="F292" s="7" t="n">
        <v>24090545.5958945</v>
      </c>
      <c r="G292" s="7" t="n">
        <v>45556257</v>
      </c>
      <c r="H292" s="7" t="n">
        <v>36178568.025969</v>
      </c>
      <c r="I292" s="17" t="n">
        <v>1.25920564261415</v>
      </c>
      <c r="J292" s="7" t="n">
        <v>29847319</v>
      </c>
      <c r="K292" s="7" t="n">
        <v>29847319</v>
      </c>
      <c r="L292" s="0" t="n">
        <v>82.5</v>
      </c>
      <c r="N292" s="7" t="n">
        <v>28428654</v>
      </c>
      <c r="O292" s="18" t="n">
        <v>0.0554</v>
      </c>
      <c r="P292" s="7" t="n">
        <v>30003601</v>
      </c>
      <c r="Q292" s="17" t="n">
        <v>82.9319750258313</v>
      </c>
      <c r="R292" s="17" t="n">
        <v>0</v>
      </c>
      <c r="S292" s="17" t="n">
        <v>0</v>
      </c>
      <c r="T292" s="7" t="n">
        <v>0</v>
      </c>
      <c r="U292" s="7" t="n">
        <v>156282</v>
      </c>
      <c r="V292" s="7" t="n">
        <v>156282</v>
      </c>
      <c r="W292" s="7" t="n">
        <v>0</v>
      </c>
      <c r="X292" s="7" t="n">
        <v>29847319</v>
      </c>
      <c r="Y292" s="17" t="n">
        <v>82.5000010464084</v>
      </c>
      <c r="AA292" s="0" t="n">
        <v>0</v>
      </c>
      <c r="AB292" s="0" t="n">
        <v>0</v>
      </c>
      <c r="AC292" s="0" t="n">
        <v>0</v>
      </c>
      <c r="AD292" s="0" t="n">
        <v>1.04640837150782E-006</v>
      </c>
    </row>
    <row r="293" customFormat="false" ht="14.5" hidden="false" customHeight="false" outlineLevel="0" collapsed="false">
      <c r="A293" s="0" t="n">
        <v>265</v>
      </c>
      <c r="B293" s="0" t="s">
        <v>283</v>
      </c>
      <c r="C293" s="7" t="n">
        <v>2959677700</v>
      </c>
      <c r="D293" s="7" t="n">
        <v>10673057.1075678</v>
      </c>
      <c r="E293" s="7" t="n">
        <v>759541000</v>
      </c>
      <c r="F293" s="7" t="n">
        <v>10037008.2387342</v>
      </c>
      <c r="G293" s="7" t="n">
        <v>20710065</v>
      </c>
      <c r="H293" s="7" t="n">
        <v>28829091.1085988</v>
      </c>
      <c r="I293" s="17" t="n">
        <v>0.718373844044734</v>
      </c>
      <c r="J293" s="7" t="n">
        <v>23784000</v>
      </c>
      <c r="K293" s="7" t="n">
        <v>20710065</v>
      </c>
      <c r="L293" s="0" t="n">
        <v>71.84</v>
      </c>
      <c r="N293" s="7" t="n">
        <v>19616337</v>
      </c>
      <c r="O293" s="18" t="n">
        <v>0.0475</v>
      </c>
      <c r="P293" s="7" t="n">
        <v>20548113</v>
      </c>
      <c r="Q293" s="17" t="n">
        <v>71.2756185153237</v>
      </c>
      <c r="R293" s="17" t="n">
        <v>0.564381484676289</v>
      </c>
      <c r="S293" s="17" t="n">
        <v>0</v>
      </c>
      <c r="T293" s="7" t="n">
        <v>0</v>
      </c>
      <c r="U293" s="7" t="n">
        <v>0</v>
      </c>
      <c r="V293" s="7" t="n">
        <v>0</v>
      </c>
      <c r="W293" s="7" t="n">
        <v>0</v>
      </c>
      <c r="X293" s="7" t="n">
        <v>20548113</v>
      </c>
      <c r="Y293" s="17" t="n">
        <v>71.2756185153237</v>
      </c>
      <c r="AA293" s="0" t="n">
        <v>-161952</v>
      </c>
      <c r="AB293" s="0" t="n">
        <v>-161952</v>
      </c>
      <c r="AC293" s="0" t="n">
        <v>0</v>
      </c>
      <c r="AD293" s="0" t="n">
        <v>-0.564381484676289</v>
      </c>
    </row>
    <row r="294" customFormat="false" ht="14.5" hidden="false" customHeight="false" outlineLevel="0" collapsed="false">
      <c r="A294" s="0" t="n">
        <v>266</v>
      </c>
      <c r="B294" s="0" t="s">
        <v>284</v>
      </c>
      <c r="C294" s="7" t="n">
        <v>4292191400</v>
      </c>
      <c r="D294" s="7" t="n">
        <v>15478308.3066143</v>
      </c>
      <c r="E294" s="7" t="n">
        <v>1652071000</v>
      </c>
      <c r="F294" s="7" t="n">
        <v>21831409.0193601</v>
      </c>
      <c r="G294" s="7" t="n">
        <v>37309717</v>
      </c>
      <c r="H294" s="7" t="n">
        <v>46282111.7663313</v>
      </c>
      <c r="I294" s="17" t="n">
        <v>0.806136876129787</v>
      </c>
      <c r="J294" s="7" t="n">
        <v>38182742</v>
      </c>
      <c r="K294" s="7" t="n">
        <v>37309717</v>
      </c>
      <c r="L294" s="0" t="n">
        <v>80.61</v>
      </c>
      <c r="N294" s="7" t="n">
        <v>34104990</v>
      </c>
      <c r="O294" s="18" t="n">
        <v>0.0427</v>
      </c>
      <c r="P294" s="7" t="n">
        <v>35561273</v>
      </c>
      <c r="Q294" s="17" t="n">
        <v>76.8358911095963</v>
      </c>
      <c r="R294" s="17" t="n">
        <v>3.77410889040371</v>
      </c>
      <c r="S294" s="17" t="n">
        <v>0.01</v>
      </c>
      <c r="T294" s="7" t="n">
        <v>341050</v>
      </c>
      <c r="U294" s="7" t="n">
        <v>0</v>
      </c>
      <c r="V294" s="7" t="n">
        <v>0</v>
      </c>
      <c r="W294" s="7" t="n">
        <v>0</v>
      </c>
      <c r="X294" s="7" t="n">
        <v>35902323</v>
      </c>
      <c r="Y294" s="17" t="n">
        <v>77.5727848834195</v>
      </c>
      <c r="AA294" s="0" t="n">
        <v>-1748444</v>
      </c>
      <c r="AB294" s="0" t="n">
        <v>-1407394</v>
      </c>
      <c r="AC294" s="0" t="n">
        <v>0</v>
      </c>
      <c r="AD294" s="0" t="n">
        <v>-3.03721511658048</v>
      </c>
    </row>
    <row r="295" customFormat="false" ht="14.5" hidden="false" customHeight="false" outlineLevel="0" collapsed="false">
      <c r="A295" s="0" t="n">
        <v>267</v>
      </c>
      <c r="B295" s="0" t="s">
        <v>285</v>
      </c>
      <c r="C295" s="7" t="n">
        <v>788173500</v>
      </c>
      <c r="D295" s="7" t="n">
        <v>2842275.96003834</v>
      </c>
      <c r="E295" s="7" t="n">
        <v>188328000</v>
      </c>
      <c r="F295" s="7" t="n">
        <v>2488673.66947186</v>
      </c>
      <c r="G295" s="7" t="n">
        <v>5330950</v>
      </c>
      <c r="H295" s="7" t="n">
        <v>4830855.68878051</v>
      </c>
      <c r="I295" s="17" t="n">
        <v>1.10352085498661</v>
      </c>
      <c r="J295" s="7" t="n">
        <v>3985456</v>
      </c>
      <c r="K295" s="7" t="n">
        <v>3985456</v>
      </c>
      <c r="L295" s="0" t="n">
        <v>82.5</v>
      </c>
      <c r="N295" s="7" t="n">
        <v>3962675</v>
      </c>
      <c r="O295" s="18" t="n">
        <v>0.0385</v>
      </c>
      <c r="P295" s="7" t="n">
        <v>4115238</v>
      </c>
      <c r="Q295" s="17" t="n">
        <v>85.1865231569119</v>
      </c>
      <c r="R295" s="17" t="n">
        <v>0</v>
      </c>
      <c r="S295" s="17" t="n">
        <v>0</v>
      </c>
      <c r="T295" s="7" t="n">
        <v>0</v>
      </c>
      <c r="U295" s="7" t="n">
        <v>129782</v>
      </c>
      <c r="V295" s="7" t="n">
        <v>129782</v>
      </c>
      <c r="W295" s="7" t="n">
        <v>0</v>
      </c>
      <c r="X295" s="7" t="n">
        <v>3985456</v>
      </c>
      <c r="Y295" s="17" t="n">
        <v>82.500001174866</v>
      </c>
      <c r="AA295" s="0" t="n">
        <v>0</v>
      </c>
      <c r="AB295" s="0" t="n">
        <v>0</v>
      </c>
      <c r="AC295" s="0" t="n">
        <v>0</v>
      </c>
      <c r="AD295" s="0" t="n">
        <v>1.17486604267469E-006</v>
      </c>
    </row>
    <row r="296" customFormat="false" ht="14.5" hidden="false" customHeight="false" outlineLevel="0" collapsed="false">
      <c r="A296" s="0" t="n">
        <v>268</v>
      </c>
      <c r="B296" s="0" t="s">
        <v>286</v>
      </c>
      <c r="C296" s="7" t="n">
        <v>315346600</v>
      </c>
      <c r="D296" s="7" t="n">
        <v>1137188.77919624</v>
      </c>
      <c r="E296" s="7" t="n">
        <v>47828535.5</v>
      </c>
      <c r="F296" s="7" t="n">
        <v>632033.563507552</v>
      </c>
      <c r="G296" s="7" t="n">
        <v>1769222</v>
      </c>
      <c r="H296" s="7" t="n">
        <v>2383364.0120237</v>
      </c>
      <c r="I296" s="17" t="n">
        <v>0.742321353798476</v>
      </c>
      <c r="J296" s="7" t="n">
        <v>1966275</v>
      </c>
      <c r="K296" s="7" t="n">
        <v>1769222</v>
      </c>
      <c r="L296" s="0" t="n">
        <v>74.23</v>
      </c>
      <c r="N296" s="7" t="n">
        <v>1719064</v>
      </c>
      <c r="O296" s="18" t="n">
        <v>0.0432</v>
      </c>
      <c r="P296" s="7" t="n">
        <v>1793328</v>
      </c>
      <c r="Q296" s="17" t="n">
        <v>75.243562920013</v>
      </c>
      <c r="R296" s="17" t="n">
        <v>0</v>
      </c>
      <c r="S296" s="17" t="n">
        <v>0</v>
      </c>
      <c r="T296" s="7" t="n">
        <v>0</v>
      </c>
      <c r="U296" s="7" t="n">
        <v>24106</v>
      </c>
      <c r="V296" s="7" t="n">
        <v>24106</v>
      </c>
      <c r="W296" s="7" t="n">
        <v>0</v>
      </c>
      <c r="X296" s="7" t="n">
        <v>1769222</v>
      </c>
      <c r="Y296" s="17" t="n">
        <v>74.2321353798476</v>
      </c>
      <c r="AA296" s="0" t="n">
        <v>0</v>
      </c>
      <c r="AB296" s="0" t="n">
        <v>0</v>
      </c>
      <c r="AC296" s="0" t="n">
        <v>0</v>
      </c>
      <c r="AD296" s="0" t="n">
        <v>0.00213537984754453</v>
      </c>
    </row>
    <row r="297" customFormat="false" ht="14.5" hidden="false" customHeight="false" outlineLevel="0" collapsed="false">
      <c r="A297" s="0" t="n">
        <v>269</v>
      </c>
      <c r="B297" s="0" t="s">
        <v>287</v>
      </c>
      <c r="C297" s="7" t="n">
        <v>1468975200</v>
      </c>
      <c r="D297" s="7" t="n">
        <v>5297352.54592106</v>
      </c>
      <c r="E297" s="7" t="n">
        <v>1434070000</v>
      </c>
      <c r="F297" s="7" t="n">
        <v>18950619.3937148</v>
      </c>
      <c r="G297" s="7" t="n">
        <v>24247972</v>
      </c>
      <c r="H297" s="7" t="n">
        <v>11955577.0814938</v>
      </c>
      <c r="I297" s="17" t="n">
        <v>2.02817244493649</v>
      </c>
      <c r="J297" s="7" t="n">
        <v>9863351</v>
      </c>
      <c r="K297" s="7" t="n">
        <v>9863351</v>
      </c>
      <c r="L297" s="0" t="n">
        <v>82.5</v>
      </c>
      <c r="N297" s="7" t="n">
        <v>9642913</v>
      </c>
      <c r="O297" s="18" t="n">
        <v>0.0402</v>
      </c>
      <c r="P297" s="7" t="n">
        <v>10030558</v>
      </c>
      <c r="Q297" s="17" t="n">
        <v>83.8985682717601</v>
      </c>
      <c r="R297" s="17" t="n">
        <v>0</v>
      </c>
      <c r="S297" s="17" t="n">
        <v>0</v>
      </c>
      <c r="T297" s="7" t="n">
        <v>0</v>
      </c>
      <c r="U297" s="7" t="n">
        <v>167207</v>
      </c>
      <c r="V297" s="7" t="n">
        <v>167207</v>
      </c>
      <c r="W297" s="7" t="n">
        <v>0</v>
      </c>
      <c r="X297" s="7" t="n">
        <v>9863351</v>
      </c>
      <c r="Y297" s="17" t="n">
        <v>82.4999992285408</v>
      </c>
      <c r="AA297" s="0" t="n">
        <v>0</v>
      </c>
      <c r="AB297" s="0" t="n">
        <v>0</v>
      </c>
      <c r="AC297" s="0" t="n">
        <v>0</v>
      </c>
      <c r="AD297" s="0" t="n">
        <v>-7.71459255588525E-007</v>
      </c>
    </row>
    <row r="298" customFormat="false" ht="14.5" hidden="false" customHeight="false" outlineLevel="0" collapsed="false">
      <c r="A298" s="0" t="n">
        <v>270</v>
      </c>
      <c r="B298" s="0" t="s">
        <v>288</v>
      </c>
      <c r="C298" s="7" t="n">
        <v>847533600</v>
      </c>
      <c r="D298" s="7" t="n">
        <v>3056337.69291247</v>
      </c>
      <c r="E298" s="7" t="n">
        <v>265457000</v>
      </c>
      <c r="F298" s="7" t="n">
        <v>3507900.29245249</v>
      </c>
      <c r="G298" s="7" t="n">
        <v>6564238</v>
      </c>
      <c r="H298" s="7" t="n">
        <v>11231023.436803</v>
      </c>
      <c r="I298" s="17" t="n">
        <v>0.584473715769272</v>
      </c>
      <c r="J298" s="7" t="n">
        <v>9265594</v>
      </c>
      <c r="K298" s="7" t="n">
        <v>6564238</v>
      </c>
      <c r="L298" s="0" t="n">
        <v>58.45</v>
      </c>
      <c r="N298" s="7" t="n">
        <v>6239530</v>
      </c>
      <c r="O298" s="18" t="n">
        <v>0.0341</v>
      </c>
      <c r="P298" s="7" t="n">
        <v>6452298</v>
      </c>
      <c r="Q298" s="17" t="n">
        <v>57.4506681096974</v>
      </c>
      <c r="R298" s="17" t="n">
        <v>0.999331890302578</v>
      </c>
      <c r="S298" s="17" t="n">
        <v>0</v>
      </c>
      <c r="T298" s="7" t="n">
        <v>0</v>
      </c>
      <c r="U298" s="7" t="n">
        <v>0</v>
      </c>
      <c r="V298" s="7" t="n">
        <v>0</v>
      </c>
      <c r="W298" s="7" t="n">
        <v>0</v>
      </c>
      <c r="X298" s="7" t="n">
        <v>6452298</v>
      </c>
      <c r="Y298" s="17" t="n">
        <v>57.4506681096974</v>
      </c>
      <c r="AA298" s="0" t="n">
        <v>-111940</v>
      </c>
      <c r="AB298" s="0" t="n">
        <v>-111940</v>
      </c>
      <c r="AC298" s="0" t="n">
        <v>0</v>
      </c>
      <c r="AD298" s="0" t="n">
        <v>-0.999331890302578</v>
      </c>
    </row>
    <row r="299" customFormat="false" ht="14.5" hidden="false" customHeight="false" outlineLevel="0" collapsed="false">
      <c r="A299" s="0" t="n">
        <v>271</v>
      </c>
      <c r="B299" s="0" t="s">
        <v>289</v>
      </c>
      <c r="C299" s="7" t="n">
        <v>7215094200</v>
      </c>
      <c r="D299" s="7" t="n">
        <v>26018749.4175737</v>
      </c>
      <c r="E299" s="7" t="n">
        <v>2891218000</v>
      </c>
      <c r="F299" s="7" t="n">
        <v>38206204.6498826</v>
      </c>
      <c r="G299" s="7" t="n">
        <v>64224954</v>
      </c>
      <c r="H299" s="7" t="n">
        <v>77754351.17</v>
      </c>
      <c r="I299" s="17" t="n">
        <v>0.82599819860345</v>
      </c>
      <c r="J299" s="7" t="n">
        <v>64147340</v>
      </c>
      <c r="K299" s="7" t="n">
        <v>64147340</v>
      </c>
      <c r="L299" s="0" t="n">
        <v>82.5</v>
      </c>
      <c r="N299" s="7" t="n">
        <v>57993834</v>
      </c>
      <c r="O299" s="18" t="n">
        <v>0.0394</v>
      </c>
      <c r="P299" s="7" t="n">
        <v>60278791</v>
      </c>
      <c r="Q299" s="17" t="n">
        <v>77.5246530810965</v>
      </c>
      <c r="R299" s="17" t="n">
        <v>4.97534691890348</v>
      </c>
      <c r="S299" s="17" t="n">
        <v>0.01</v>
      </c>
      <c r="T299" s="7" t="n">
        <v>579938</v>
      </c>
      <c r="U299" s="7" t="n">
        <v>0</v>
      </c>
      <c r="V299" s="7" t="n">
        <v>0</v>
      </c>
      <c r="W299" s="7" t="n">
        <v>0</v>
      </c>
      <c r="X299" s="7" t="n">
        <v>60858729</v>
      </c>
      <c r="Y299" s="17" t="n">
        <v>78.2705123047585</v>
      </c>
      <c r="AA299" s="0" t="n">
        <v>-3868549</v>
      </c>
      <c r="AB299" s="0" t="n">
        <v>-3288611</v>
      </c>
      <c r="AC299" s="0" t="n">
        <v>0</v>
      </c>
      <c r="AD299" s="0" t="n">
        <v>-4.22948769524147</v>
      </c>
    </row>
    <row r="300" customFormat="false" ht="14.5" hidden="false" customHeight="false" outlineLevel="0" collapsed="false">
      <c r="A300" s="0" t="n">
        <v>272</v>
      </c>
      <c r="B300" s="0" t="s">
        <v>290</v>
      </c>
      <c r="C300" s="7" t="n">
        <v>258085500</v>
      </c>
      <c r="D300" s="7" t="n">
        <v>930696.366072285</v>
      </c>
      <c r="E300" s="7" t="n">
        <v>63654000</v>
      </c>
      <c r="F300" s="7" t="n">
        <v>841160.282892411</v>
      </c>
      <c r="G300" s="7" t="n">
        <v>1771857</v>
      </c>
      <c r="H300" s="7" t="n">
        <v>2833614.90741891</v>
      </c>
      <c r="I300" s="17" t="n">
        <v>0.625299152457507</v>
      </c>
      <c r="J300" s="7" t="n">
        <v>2337732</v>
      </c>
      <c r="K300" s="7" t="n">
        <v>1771857</v>
      </c>
      <c r="L300" s="0" t="n">
        <v>62.53</v>
      </c>
      <c r="N300" s="7" t="n">
        <v>1659860</v>
      </c>
      <c r="O300" s="18" t="n">
        <v>0.0453</v>
      </c>
      <c r="P300" s="7" t="n">
        <v>1735052</v>
      </c>
      <c r="Q300" s="17" t="n">
        <v>61.2310443263594</v>
      </c>
      <c r="R300" s="17" t="n">
        <v>1.29895567364058</v>
      </c>
      <c r="S300" s="17" t="n">
        <v>0</v>
      </c>
      <c r="T300" s="7" t="n">
        <v>0</v>
      </c>
      <c r="U300" s="7" t="n">
        <v>0</v>
      </c>
      <c r="V300" s="7" t="n">
        <v>0</v>
      </c>
      <c r="W300" s="7" t="n">
        <v>0</v>
      </c>
      <c r="X300" s="7" t="n">
        <v>1735052</v>
      </c>
      <c r="Y300" s="17" t="n">
        <v>61.2310443263594</v>
      </c>
      <c r="AA300" s="0" t="n">
        <v>-36805</v>
      </c>
      <c r="AB300" s="0" t="n">
        <v>-36805</v>
      </c>
      <c r="AC300" s="0" t="n">
        <v>0</v>
      </c>
      <c r="AD300" s="0" t="n">
        <v>-1.29895567364058</v>
      </c>
    </row>
    <row r="301" customFormat="false" ht="14.5" hidden="false" customHeight="false" outlineLevel="0" collapsed="false">
      <c r="A301" s="0" t="n">
        <v>273</v>
      </c>
      <c r="B301" s="0" t="s">
        <v>291</v>
      </c>
      <c r="C301" s="7" t="n">
        <v>2845873800</v>
      </c>
      <c r="D301" s="7" t="n">
        <v>10262662.582595</v>
      </c>
      <c r="E301" s="7" t="n">
        <v>719659000</v>
      </c>
      <c r="F301" s="7" t="n">
        <v>9509984.73035582</v>
      </c>
      <c r="G301" s="7" t="n">
        <v>19772647</v>
      </c>
      <c r="H301" s="7" t="n">
        <v>35671878.4269259</v>
      </c>
      <c r="I301" s="17" t="n">
        <v>0.5542922849018</v>
      </c>
      <c r="J301" s="7" t="n">
        <v>29429300</v>
      </c>
      <c r="K301" s="7" t="n">
        <v>19772647</v>
      </c>
      <c r="L301" s="0" t="n">
        <v>55.43</v>
      </c>
      <c r="N301" s="7" t="n">
        <v>17574152</v>
      </c>
      <c r="O301" s="18" t="n">
        <v>0.0361</v>
      </c>
      <c r="P301" s="7" t="n">
        <v>18208579</v>
      </c>
      <c r="Q301" s="17" t="n">
        <v>51.0446318023324</v>
      </c>
      <c r="R301" s="17" t="n">
        <v>4.38536819766755</v>
      </c>
      <c r="S301" s="17" t="n">
        <v>0.01</v>
      </c>
      <c r="T301" s="7" t="n">
        <v>175742</v>
      </c>
      <c r="U301" s="7" t="n">
        <v>0</v>
      </c>
      <c r="V301" s="7" t="n">
        <v>0</v>
      </c>
      <c r="W301" s="7" t="n">
        <v>0</v>
      </c>
      <c r="X301" s="7" t="n">
        <v>18384321</v>
      </c>
      <c r="Y301" s="17" t="n">
        <v>51.5372943918846</v>
      </c>
      <c r="AA301" s="0" t="n">
        <v>-1564068</v>
      </c>
      <c r="AB301" s="0" t="n">
        <v>-1388326</v>
      </c>
      <c r="AC301" s="0" t="n">
        <v>0</v>
      </c>
      <c r="AD301" s="0" t="n">
        <v>-3.89270560811537</v>
      </c>
    </row>
    <row r="302" customFormat="false" ht="14.5" hidden="false" customHeight="false" outlineLevel="0" collapsed="false">
      <c r="A302" s="0" t="n">
        <v>274</v>
      </c>
      <c r="B302" s="0" t="s">
        <v>292</v>
      </c>
      <c r="C302" s="7" t="n">
        <v>22812899800</v>
      </c>
      <c r="D302" s="7" t="n">
        <v>82266857.0819793</v>
      </c>
      <c r="E302" s="7" t="n">
        <v>4758117000</v>
      </c>
      <c r="F302" s="7" t="n">
        <v>62876473.4620792</v>
      </c>
      <c r="G302" s="7" t="n">
        <v>145143331</v>
      </c>
      <c r="H302" s="7" t="n">
        <v>92273702.113</v>
      </c>
      <c r="I302" s="17" t="n">
        <v>1.57296529429647</v>
      </c>
      <c r="J302" s="7" t="n">
        <v>76125804</v>
      </c>
      <c r="K302" s="7" t="n">
        <v>76125804</v>
      </c>
      <c r="L302" s="0" t="n">
        <v>82.5</v>
      </c>
      <c r="N302" s="7" t="n">
        <v>71896983</v>
      </c>
      <c r="O302" s="18" t="n">
        <v>0.0806</v>
      </c>
      <c r="P302" s="7" t="n">
        <v>77691880</v>
      </c>
      <c r="Q302" s="17" t="n">
        <v>84.197207027477</v>
      </c>
      <c r="R302" s="17" t="n">
        <v>0</v>
      </c>
      <c r="S302" s="17" t="n">
        <v>0</v>
      </c>
      <c r="T302" s="7" t="n">
        <v>0</v>
      </c>
      <c r="U302" s="7" t="n">
        <v>1566076</v>
      </c>
      <c r="V302" s="7" t="n">
        <v>1566076</v>
      </c>
      <c r="W302" s="7" t="n">
        <v>0</v>
      </c>
      <c r="X302" s="7" t="n">
        <v>76125804</v>
      </c>
      <c r="Y302" s="17" t="n">
        <v>82.4999997364092</v>
      </c>
      <c r="AA302" s="0" t="n">
        <v>0</v>
      </c>
      <c r="AB302" s="0" t="n">
        <v>0</v>
      </c>
      <c r="AC302" s="0" t="n">
        <v>0</v>
      </c>
      <c r="AD302" s="0" t="n">
        <v>-2.63590806071079E-007</v>
      </c>
    </row>
    <row r="303" customFormat="false" ht="14.5" hidden="false" customHeight="false" outlineLevel="0" collapsed="false">
      <c r="A303" s="0" t="n">
        <v>275</v>
      </c>
      <c r="B303" s="0" t="s">
        <v>293</v>
      </c>
      <c r="C303" s="7" t="n">
        <v>940959000</v>
      </c>
      <c r="D303" s="7" t="n">
        <v>3393244.18428394</v>
      </c>
      <c r="E303" s="7" t="n">
        <v>340974000</v>
      </c>
      <c r="F303" s="7" t="n">
        <v>4505825.02747599</v>
      </c>
      <c r="G303" s="7" t="n">
        <v>7899069</v>
      </c>
      <c r="H303" s="7" t="n">
        <v>10553922.6752678</v>
      </c>
      <c r="I303" s="17" t="n">
        <v>0.748448633086048</v>
      </c>
      <c r="J303" s="7" t="n">
        <v>8706986</v>
      </c>
      <c r="K303" s="7" t="n">
        <v>7899069</v>
      </c>
      <c r="L303" s="0" t="n">
        <v>74.84</v>
      </c>
      <c r="N303" s="7" t="n">
        <v>7201435</v>
      </c>
      <c r="O303" s="18" t="n">
        <v>0.044</v>
      </c>
      <c r="P303" s="7" t="n">
        <v>7518298</v>
      </c>
      <c r="Q303" s="17" t="n">
        <v>71.2370009837054</v>
      </c>
      <c r="R303" s="17" t="n">
        <v>3.60299901629465</v>
      </c>
      <c r="S303" s="17" t="n">
        <v>0.01</v>
      </c>
      <c r="T303" s="7" t="n">
        <v>72014</v>
      </c>
      <c r="U303" s="7" t="n">
        <v>0</v>
      </c>
      <c r="V303" s="7" t="n">
        <v>0</v>
      </c>
      <c r="W303" s="7" t="n">
        <v>0</v>
      </c>
      <c r="X303" s="7" t="n">
        <v>7590312</v>
      </c>
      <c r="Y303" s="17" t="n">
        <v>71.9193444328265</v>
      </c>
      <c r="AA303" s="0" t="n">
        <v>-380771</v>
      </c>
      <c r="AB303" s="0" t="n">
        <v>-308757</v>
      </c>
      <c r="AC303" s="0" t="n">
        <v>0</v>
      </c>
      <c r="AD303" s="0" t="n">
        <v>-2.9206555671735</v>
      </c>
    </row>
    <row r="304" customFormat="false" ht="14.5" hidden="false" customHeight="false" outlineLevel="0" collapsed="false">
      <c r="A304" s="0" t="n">
        <v>276</v>
      </c>
      <c r="B304" s="0" t="s">
        <v>294</v>
      </c>
      <c r="C304" s="7" t="n">
        <v>3033118400</v>
      </c>
      <c r="D304" s="7" t="n">
        <v>10937895.669253</v>
      </c>
      <c r="E304" s="7" t="n">
        <v>1609518000</v>
      </c>
      <c r="F304" s="7" t="n">
        <v>21269089.3926607</v>
      </c>
      <c r="G304" s="7" t="n">
        <v>32206985</v>
      </c>
      <c r="H304" s="7" t="n">
        <v>21851961.9042756</v>
      </c>
      <c r="I304" s="17" t="n">
        <v>1.47387155172087</v>
      </c>
      <c r="J304" s="7" t="n">
        <v>18027869</v>
      </c>
      <c r="K304" s="7" t="n">
        <v>18027869</v>
      </c>
      <c r="L304" s="0" t="n">
        <v>82.5</v>
      </c>
      <c r="N304" s="7" t="n">
        <v>16980669</v>
      </c>
      <c r="O304" s="18" t="n">
        <v>0.0416</v>
      </c>
      <c r="P304" s="7" t="n">
        <v>17687065</v>
      </c>
      <c r="Q304" s="17" t="n">
        <v>80.9403982922893</v>
      </c>
      <c r="R304" s="17" t="n">
        <v>1.55960170771068</v>
      </c>
      <c r="S304" s="17" t="n">
        <v>0</v>
      </c>
      <c r="T304" s="7" t="n">
        <v>0</v>
      </c>
      <c r="U304" s="7" t="n">
        <v>0</v>
      </c>
      <c r="V304" s="7" t="n">
        <v>0</v>
      </c>
      <c r="W304" s="7" t="n">
        <v>0</v>
      </c>
      <c r="X304" s="7" t="n">
        <v>17687065</v>
      </c>
      <c r="Y304" s="17" t="n">
        <v>80.9403982922893</v>
      </c>
      <c r="AA304" s="0" t="n">
        <v>-340804</v>
      </c>
      <c r="AB304" s="0" t="n">
        <v>-340804</v>
      </c>
      <c r="AC304" s="0" t="n">
        <v>0</v>
      </c>
      <c r="AD304" s="0" t="n">
        <v>-1.55960170771068</v>
      </c>
    </row>
    <row r="305" customFormat="false" ht="14.5" hidden="false" customHeight="false" outlineLevel="0" collapsed="false">
      <c r="A305" s="0" t="n">
        <v>277</v>
      </c>
      <c r="B305" s="0" t="s">
        <v>295</v>
      </c>
      <c r="C305" s="7" t="n">
        <v>1422813300</v>
      </c>
      <c r="D305" s="7" t="n">
        <v>5130885.57051565</v>
      </c>
      <c r="E305" s="7" t="n">
        <v>433215000</v>
      </c>
      <c r="F305" s="7" t="n">
        <v>5724750.24276928</v>
      </c>
      <c r="G305" s="7" t="n">
        <v>10855636</v>
      </c>
      <c r="H305" s="7" t="n">
        <v>46174208.0389393</v>
      </c>
      <c r="I305" s="17" t="n">
        <v>0.235101725856246</v>
      </c>
      <c r="J305" s="7" t="n">
        <v>38093722</v>
      </c>
      <c r="K305" s="7" t="n">
        <v>10855636</v>
      </c>
      <c r="L305" s="0" t="n">
        <v>23.51</v>
      </c>
      <c r="N305" s="7" t="n">
        <v>10113381</v>
      </c>
      <c r="O305" s="18" t="n">
        <v>0.0558</v>
      </c>
      <c r="P305" s="7" t="n">
        <v>10677708</v>
      </c>
      <c r="Q305" s="17" t="n">
        <v>23.1248319213084</v>
      </c>
      <c r="R305" s="17" t="n">
        <v>0.385168078691578</v>
      </c>
      <c r="S305" s="17" t="n">
        <v>0</v>
      </c>
      <c r="T305" s="7" t="n">
        <v>0</v>
      </c>
      <c r="U305" s="7" t="n">
        <v>0</v>
      </c>
      <c r="V305" s="7" t="n">
        <v>0</v>
      </c>
      <c r="W305" s="7" t="n">
        <v>0</v>
      </c>
      <c r="X305" s="7" t="n">
        <v>10677708</v>
      </c>
      <c r="Y305" s="17" t="n">
        <v>23.1248319213084</v>
      </c>
      <c r="AA305" s="0" t="n">
        <v>-177928</v>
      </c>
      <c r="AB305" s="0" t="n">
        <v>-177928</v>
      </c>
      <c r="AC305" s="0" t="n">
        <v>0</v>
      </c>
      <c r="AD305" s="0" t="n">
        <v>-0.385168078691578</v>
      </c>
    </row>
    <row r="306" customFormat="false" ht="14.5" hidden="false" customHeight="false" outlineLevel="0" collapsed="false">
      <c r="A306" s="0" t="n">
        <v>278</v>
      </c>
      <c r="B306" s="0" t="s">
        <v>296</v>
      </c>
      <c r="C306" s="7" t="n">
        <v>1917250100</v>
      </c>
      <c r="D306" s="7" t="n">
        <v>6913901.40446374</v>
      </c>
      <c r="E306" s="7" t="n">
        <v>699816000</v>
      </c>
      <c r="F306" s="7" t="n">
        <v>9247768.00409456</v>
      </c>
      <c r="G306" s="7" t="n">
        <v>16161669</v>
      </c>
      <c r="H306" s="7" t="n">
        <v>26078106.46</v>
      </c>
      <c r="I306" s="17" t="n">
        <v>0.619740893564862</v>
      </c>
      <c r="J306" s="7" t="n">
        <v>21514438</v>
      </c>
      <c r="K306" s="7" t="n">
        <v>16161669</v>
      </c>
      <c r="L306" s="0" t="n">
        <v>61.97</v>
      </c>
      <c r="N306" s="7" t="n">
        <v>15249839</v>
      </c>
      <c r="O306" s="18" t="n">
        <v>0.0349</v>
      </c>
      <c r="P306" s="7" t="n">
        <v>15782058</v>
      </c>
      <c r="Q306" s="17" t="n">
        <v>60.5184200172178</v>
      </c>
      <c r="R306" s="17" t="n">
        <v>1.45157998278224</v>
      </c>
      <c r="S306" s="17" t="n">
        <v>0</v>
      </c>
      <c r="T306" s="7" t="n">
        <v>0</v>
      </c>
      <c r="U306" s="7" t="n">
        <v>0</v>
      </c>
      <c r="V306" s="7" t="n">
        <v>0</v>
      </c>
      <c r="W306" s="7" t="n">
        <v>0</v>
      </c>
      <c r="X306" s="7" t="n">
        <v>15782058</v>
      </c>
      <c r="Y306" s="17" t="n">
        <v>60.5184200172178</v>
      </c>
      <c r="AA306" s="0" t="n">
        <v>-379611</v>
      </c>
      <c r="AB306" s="0" t="n">
        <v>-379611</v>
      </c>
      <c r="AC306" s="0" t="n">
        <v>0</v>
      </c>
      <c r="AD306" s="0" t="n">
        <v>-1.45157998278224</v>
      </c>
    </row>
    <row r="307" customFormat="false" ht="14.5" hidden="false" customHeight="false" outlineLevel="0" collapsed="false">
      <c r="A307" s="0" t="n">
        <v>279</v>
      </c>
      <c r="B307" s="0" t="s">
        <v>297</v>
      </c>
      <c r="C307" s="7" t="n">
        <v>1295630000</v>
      </c>
      <c r="D307" s="7" t="n">
        <v>4672242.8527532</v>
      </c>
      <c r="E307" s="7" t="n">
        <v>432271000</v>
      </c>
      <c r="F307" s="7" t="n">
        <v>5712275.68803508</v>
      </c>
      <c r="G307" s="7" t="n">
        <v>10384519</v>
      </c>
      <c r="H307" s="7" t="n">
        <v>15700995.5150831</v>
      </c>
      <c r="I307" s="17" t="n">
        <v>0.661392393241828</v>
      </c>
      <c r="J307" s="7" t="n">
        <v>12953321</v>
      </c>
      <c r="K307" s="7" t="n">
        <v>10384519</v>
      </c>
      <c r="L307" s="0" t="n">
        <v>66.14</v>
      </c>
      <c r="N307" s="7" t="n">
        <v>10057190</v>
      </c>
      <c r="O307" s="18" t="n">
        <v>0.0339</v>
      </c>
      <c r="P307" s="7" t="n">
        <v>10398129</v>
      </c>
      <c r="Q307" s="17" t="n">
        <v>66.2259217258619</v>
      </c>
      <c r="R307" s="17" t="n">
        <v>0</v>
      </c>
      <c r="S307" s="17" t="n">
        <v>0</v>
      </c>
      <c r="T307" s="7" t="n">
        <v>0</v>
      </c>
      <c r="U307" s="7" t="n">
        <v>13610</v>
      </c>
      <c r="V307" s="7" t="n">
        <v>13610</v>
      </c>
      <c r="W307" s="7" t="n">
        <v>0</v>
      </c>
      <c r="X307" s="7" t="n">
        <v>10384519</v>
      </c>
      <c r="Y307" s="17" t="n">
        <v>66.1392393241828</v>
      </c>
      <c r="AA307" s="0" t="n">
        <v>0</v>
      </c>
      <c r="AB307" s="0" t="n">
        <v>0</v>
      </c>
      <c r="AC307" s="0" t="n">
        <v>0</v>
      </c>
      <c r="AD307" s="0" t="n">
        <v>-0.000760675817161882</v>
      </c>
    </row>
    <row r="308" customFormat="false" ht="14.5" hidden="false" customHeight="false" outlineLevel="0" collapsed="false">
      <c r="A308" s="0" t="n">
        <v>280</v>
      </c>
      <c r="B308" s="0" t="s">
        <v>298</v>
      </c>
      <c r="C308" s="7" t="n">
        <v>1407446100</v>
      </c>
      <c r="D308" s="7" t="n">
        <v>5075469.06243323</v>
      </c>
      <c r="E308" s="7" t="n">
        <v>401399000</v>
      </c>
      <c r="F308" s="7" t="n">
        <v>5304315.4616007</v>
      </c>
      <c r="G308" s="7" t="n">
        <v>10379785</v>
      </c>
      <c r="H308" s="7" t="n">
        <v>22729470.5929945</v>
      </c>
      <c r="I308" s="17" t="n">
        <v>0.456666377579386</v>
      </c>
      <c r="J308" s="7" t="n">
        <v>18751813</v>
      </c>
      <c r="K308" s="7" t="n">
        <v>10379785</v>
      </c>
      <c r="L308" s="0" t="n">
        <v>45.67</v>
      </c>
      <c r="N308" s="7" t="n">
        <v>9695363</v>
      </c>
      <c r="O308" s="18" t="n">
        <v>0.0332</v>
      </c>
      <c r="P308" s="7" t="n">
        <v>10017249</v>
      </c>
      <c r="Q308" s="17" t="n">
        <v>44.0716336045567</v>
      </c>
      <c r="R308" s="17" t="n">
        <v>1.59836639544335</v>
      </c>
      <c r="S308" s="17" t="n">
        <v>0</v>
      </c>
      <c r="T308" s="7" t="n">
        <v>0</v>
      </c>
      <c r="U308" s="7" t="n">
        <v>0</v>
      </c>
      <c r="V308" s="7" t="n">
        <v>0</v>
      </c>
      <c r="W308" s="7" t="n">
        <v>0</v>
      </c>
      <c r="X308" s="7" t="n">
        <v>10017249</v>
      </c>
      <c r="Y308" s="17" t="n">
        <v>44.0716336045567</v>
      </c>
      <c r="AA308" s="0" t="n">
        <v>-362536</v>
      </c>
      <c r="AB308" s="0" t="n">
        <v>-362536</v>
      </c>
      <c r="AC308" s="0" t="n">
        <v>0</v>
      </c>
      <c r="AD308" s="0" t="n">
        <v>-1.59836639544335</v>
      </c>
    </row>
    <row r="309" customFormat="false" ht="14.5" hidden="false" customHeight="false" outlineLevel="0" collapsed="false">
      <c r="A309" s="0" t="n">
        <v>281</v>
      </c>
      <c r="B309" s="0" t="s">
        <v>299</v>
      </c>
      <c r="C309" s="7" t="n">
        <v>11356806000</v>
      </c>
      <c r="D309" s="7" t="n">
        <v>40954404.9332021</v>
      </c>
      <c r="E309" s="7" t="n">
        <v>2966689000</v>
      </c>
      <c r="F309" s="7" t="n">
        <v>39203521.5146543</v>
      </c>
      <c r="G309" s="7" t="n">
        <v>80157926</v>
      </c>
      <c r="H309" s="7" t="n">
        <v>557622637.53</v>
      </c>
      <c r="I309" s="17" t="n">
        <v>0.143749411528666</v>
      </c>
      <c r="J309" s="7" t="n">
        <v>460038676</v>
      </c>
      <c r="K309" s="7" t="n">
        <v>80157926</v>
      </c>
      <c r="L309" s="0" t="n">
        <v>14.37</v>
      </c>
      <c r="N309" s="7" t="n">
        <v>48026085</v>
      </c>
      <c r="O309" s="18" t="n">
        <v>0.0624</v>
      </c>
      <c r="P309" s="7" t="n">
        <v>51022913</v>
      </c>
      <c r="Q309" s="17" t="n">
        <v>9.15007920517843</v>
      </c>
      <c r="R309" s="17" t="n">
        <v>5.21992079482157</v>
      </c>
      <c r="S309" s="17" t="n">
        <v>0.01</v>
      </c>
      <c r="T309" s="7" t="n">
        <v>480261</v>
      </c>
      <c r="U309" s="7" t="n">
        <v>0</v>
      </c>
      <c r="V309" s="7" t="n">
        <v>0</v>
      </c>
      <c r="W309" s="7" t="n">
        <v>0</v>
      </c>
      <c r="X309" s="7" t="n">
        <v>51503174</v>
      </c>
      <c r="Y309" s="17" t="n">
        <v>9.23620573012141</v>
      </c>
      <c r="AA309" s="0" t="n">
        <v>-29135013</v>
      </c>
      <c r="AB309" s="0" t="n">
        <v>-28654752</v>
      </c>
      <c r="AC309" s="0" t="n">
        <v>0</v>
      </c>
      <c r="AD309" s="0" t="n">
        <v>-5.13379426987859</v>
      </c>
    </row>
    <row r="310" customFormat="false" ht="14.5" hidden="false" customHeight="false" outlineLevel="0" collapsed="false">
      <c r="A310" s="0" t="n">
        <v>282</v>
      </c>
      <c r="B310" s="0" t="s">
        <v>300</v>
      </c>
      <c r="C310" s="7" t="n">
        <v>1439088200</v>
      </c>
      <c r="D310" s="7" t="n">
        <v>5189575.38566679</v>
      </c>
      <c r="E310" s="7" t="n">
        <v>487890000</v>
      </c>
      <c r="F310" s="7" t="n">
        <v>6447256.89540922</v>
      </c>
      <c r="G310" s="7" t="n">
        <v>11636832</v>
      </c>
      <c r="H310" s="7" t="n">
        <v>13096360.6375965</v>
      </c>
      <c r="I310" s="17" t="n">
        <v>0.888554639110459</v>
      </c>
      <c r="J310" s="7" t="n">
        <v>10804498</v>
      </c>
      <c r="K310" s="7" t="n">
        <v>10804498</v>
      </c>
      <c r="L310" s="0" t="n">
        <v>82.5</v>
      </c>
      <c r="N310" s="7" t="n">
        <v>10317629</v>
      </c>
      <c r="O310" s="18" t="n">
        <v>0.0429</v>
      </c>
      <c r="P310" s="7" t="n">
        <v>10760255</v>
      </c>
      <c r="Q310" s="17" t="n">
        <v>82.1621769418129</v>
      </c>
      <c r="R310" s="17" t="n">
        <v>0.33782305818707</v>
      </c>
      <c r="S310" s="17" t="n">
        <v>0</v>
      </c>
      <c r="T310" s="7" t="n">
        <v>0</v>
      </c>
      <c r="U310" s="7" t="n">
        <v>0</v>
      </c>
      <c r="V310" s="7" t="n">
        <v>0</v>
      </c>
      <c r="W310" s="7" t="n">
        <v>0</v>
      </c>
      <c r="X310" s="7" t="n">
        <v>10760255</v>
      </c>
      <c r="Y310" s="17" t="n">
        <v>82.1621769418129</v>
      </c>
      <c r="AA310" s="0" t="n">
        <v>-44243</v>
      </c>
      <c r="AB310" s="0" t="n">
        <v>-44243</v>
      </c>
      <c r="AC310" s="0" t="n">
        <v>0</v>
      </c>
      <c r="AD310" s="0" t="n">
        <v>-0.33782305818707</v>
      </c>
    </row>
    <row r="311" customFormat="false" ht="14.5" hidden="false" customHeight="false" outlineLevel="0" collapsed="false">
      <c r="A311" s="0" t="n">
        <v>283</v>
      </c>
      <c r="B311" s="0" t="s">
        <v>301</v>
      </c>
      <c r="C311" s="7" t="n">
        <v>1037162900</v>
      </c>
      <c r="D311" s="7" t="n">
        <v>3740170.37785925</v>
      </c>
      <c r="E311" s="7" t="n">
        <v>136665000</v>
      </c>
      <c r="F311" s="7" t="n">
        <v>1805969.30375925</v>
      </c>
      <c r="G311" s="7" t="n">
        <v>5546140</v>
      </c>
      <c r="H311" s="7" t="n">
        <v>2052919.68604848</v>
      </c>
      <c r="I311" s="17" t="n">
        <v>2.70158644670381</v>
      </c>
      <c r="J311" s="7" t="n">
        <v>1693659</v>
      </c>
      <c r="K311" s="7" t="n">
        <v>1693659</v>
      </c>
      <c r="L311" s="0" t="n">
        <v>82.5</v>
      </c>
      <c r="N311" s="7" t="n">
        <v>1569211</v>
      </c>
      <c r="O311" s="18" t="n">
        <v>0.0286</v>
      </c>
      <c r="P311" s="7" t="n">
        <v>1614090</v>
      </c>
      <c r="Q311" s="17" t="n">
        <v>78.624118175166</v>
      </c>
      <c r="R311" s="17" t="n">
        <v>3.87588182483402</v>
      </c>
      <c r="S311" s="17" t="n">
        <v>0.01</v>
      </c>
      <c r="T311" s="7" t="n">
        <v>15692</v>
      </c>
      <c r="U311" s="7" t="n">
        <v>0</v>
      </c>
      <c r="V311" s="7" t="n">
        <v>0</v>
      </c>
      <c r="W311" s="7" t="n">
        <v>63877</v>
      </c>
      <c r="X311" s="7" t="n">
        <v>1693659</v>
      </c>
      <c r="Y311" s="17" t="n">
        <v>82.5000126166654</v>
      </c>
      <c r="AA311" s="0" t="n">
        <v>-79569</v>
      </c>
      <c r="AB311" s="0" t="n">
        <v>0</v>
      </c>
      <c r="AC311" s="0" t="n">
        <v>0</v>
      </c>
      <c r="AD311" s="0" t="n">
        <v>1.26166653728887E-005</v>
      </c>
    </row>
    <row r="312" customFormat="false" ht="14.5" hidden="false" customHeight="false" outlineLevel="0" collapsed="false">
      <c r="A312" s="0" t="n">
        <v>284</v>
      </c>
      <c r="B312" s="0" t="s">
        <v>302</v>
      </c>
      <c r="C312" s="7" t="n">
        <v>5178336700</v>
      </c>
      <c r="D312" s="7" t="n">
        <v>18673885.7819938</v>
      </c>
      <c r="E312" s="7" t="n">
        <v>1361783000</v>
      </c>
      <c r="F312" s="7" t="n">
        <v>17995377.7220297</v>
      </c>
      <c r="G312" s="7" t="n">
        <v>36669264</v>
      </c>
      <c r="H312" s="7" t="n">
        <v>34900339.0253377</v>
      </c>
      <c r="I312" s="17" t="n">
        <v>1.05068503699572</v>
      </c>
      <c r="J312" s="7" t="n">
        <v>28792780</v>
      </c>
      <c r="K312" s="7" t="n">
        <v>28792780</v>
      </c>
      <c r="L312" s="0" t="n">
        <v>82.5</v>
      </c>
      <c r="N312" s="7" t="n">
        <v>26152647</v>
      </c>
      <c r="O312" s="18" t="n">
        <v>0.0384</v>
      </c>
      <c r="P312" s="7" t="n">
        <v>27156909</v>
      </c>
      <c r="Q312" s="17" t="n">
        <v>77.8127369487271</v>
      </c>
      <c r="R312" s="17" t="n">
        <v>4.68726305127291</v>
      </c>
      <c r="S312" s="17" t="n">
        <v>0.01</v>
      </c>
      <c r="T312" s="7" t="n">
        <v>261526</v>
      </c>
      <c r="U312" s="7" t="n">
        <v>0</v>
      </c>
      <c r="V312" s="7" t="n">
        <v>0</v>
      </c>
      <c r="W312" s="7" t="n">
        <v>0</v>
      </c>
      <c r="X312" s="7" t="n">
        <v>27418435</v>
      </c>
      <c r="Y312" s="17" t="n">
        <v>78.562087835577</v>
      </c>
      <c r="AA312" s="0" t="n">
        <v>-1635871</v>
      </c>
      <c r="AB312" s="0" t="n">
        <v>-1374345</v>
      </c>
      <c r="AC312" s="0" t="n">
        <v>0</v>
      </c>
      <c r="AD312" s="0" t="n">
        <v>-3.93791216442298</v>
      </c>
    </row>
    <row r="313" customFormat="false" ht="14.5" hidden="false" customHeight="false" outlineLevel="0" collapsed="false">
      <c r="A313" s="0" t="n">
        <v>285</v>
      </c>
      <c r="B313" s="0" t="s">
        <v>303</v>
      </c>
      <c r="C313" s="7" t="n">
        <v>5187577900</v>
      </c>
      <c r="D313" s="7" t="n">
        <v>18707210.9833636</v>
      </c>
      <c r="E313" s="7" t="n">
        <v>1209344000</v>
      </c>
      <c r="F313" s="7" t="n">
        <v>15980961.780159</v>
      </c>
      <c r="G313" s="7" t="n">
        <v>34688173</v>
      </c>
      <c r="H313" s="7" t="n">
        <v>63337219.0787429</v>
      </c>
      <c r="I313" s="17" t="n">
        <v>0.547674392790667</v>
      </c>
      <c r="J313" s="7" t="n">
        <v>52253206</v>
      </c>
      <c r="K313" s="7" t="n">
        <v>34688173</v>
      </c>
      <c r="L313" s="0" t="n">
        <v>54.77</v>
      </c>
      <c r="N313" s="7" t="n">
        <v>32046992</v>
      </c>
      <c r="O313" s="18" t="n">
        <v>0.0328</v>
      </c>
      <c r="P313" s="7" t="n">
        <v>33098133</v>
      </c>
      <c r="Q313" s="17" t="n">
        <v>52.257003830325</v>
      </c>
      <c r="R313" s="17" t="n">
        <v>2.51299616967503</v>
      </c>
      <c r="S313" s="17" t="n">
        <v>0.01</v>
      </c>
      <c r="T313" s="7" t="n">
        <v>320470</v>
      </c>
      <c r="U313" s="7" t="n">
        <v>0</v>
      </c>
      <c r="V313" s="7" t="n">
        <v>0</v>
      </c>
      <c r="W313" s="7" t="n">
        <v>0</v>
      </c>
      <c r="X313" s="7" t="n">
        <v>33418603</v>
      </c>
      <c r="Y313" s="17" t="n">
        <v>52.7629780500039</v>
      </c>
      <c r="AA313" s="0" t="n">
        <v>-1590040</v>
      </c>
      <c r="AB313" s="0" t="n">
        <v>-1269570</v>
      </c>
      <c r="AC313" s="0" t="n">
        <v>0</v>
      </c>
      <c r="AD313" s="0" t="n">
        <v>-2.00702194999612</v>
      </c>
    </row>
    <row r="314" customFormat="false" ht="14.5" hidden="false" customHeight="false" outlineLevel="0" collapsed="false">
      <c r="A314" s="0" t="n">
        <v>286</v>
      </c>
      <c r="B314" s="0" t="s">
        <v>304</v>
      </c>
      <c r="C314" s="7" t="n">
        <v>1594927000</v>
      </c>
      <c r="D314" s="7" t="n">
        <v>5751554.28356328</v>
      </c>
      <c r="E314" s="7" t="n">
        <v>681975000</v>
      </c>
      <c r="F314" s="7" t="n">
        <v>9012006.8483607</v>
      </c>
      <c r="G314" s="7" t="n">
        <v>14763561</v>
      </c>
      <c r="H314" s="7" t="n">
        <v>15042919.2023627</v>
      </c>
      <c r="I314" s="17" t="n">
        <v>0.981429255943966</v>
      </c>
      <c r="J314" s="7" t="n">
        <v>12410408</v>
      </c>
      <c r="K314" s="7" t="n">
        <v>12410408</v>
      </c>
      <c r="L314" s="0" t="n">
        <v>82.5</v>
      </c>
      <c r="N314" s="7" t="n">
        <v>11943013</v>
      </c>
      <c r="O314" s="18" t="n">
        <v>0.0352</v>
      </c>
      <c r="P314" s="7" t="n">
        <v>12363407</v>
      </c>
      <c r="Q314" s="17" t="n">
        <v>82.1875517223956</v>
      </c>
      <c r="R314" s="17" t="n">
        <v>0.312448277604418</v>
      </c>
      <c r="S314" s="17" t="n">
        <v>0</v>
      </c>
      <c r="T314" s="7" t="n">
        <v>0</v>
      </c>
      <c r="U314" s="7" t="n">
        <v>0</v>
      </c>
      <c r="V314" s="7" t="n">
        <v>0</v>
      </c>
      <c r="W314" s="7" t="n">
        <v>0</v>
      </c>
      <c r="X314" s="7" t="n">
        <v>12363407</v>
      </c>
      <c r="Y314" s="17" t="n">
        <v>82.1875517223956</v>
      </c>
      <c r="AA314" s="0" t="n">
        <v>-47001</v>
      </c>
      <c r="AB314" s="0" t="n">
        <v>-47001</v>
      </c>
      <c r="AC314" s="0" t="n">
        <v>0</v>
      </c>
      <c r="AD314" s="0" t="n">
        <v>-0.312448277604418</v>
      </c>
    </row>
    <row r="315" customFormat="false" ht="14.5" hidden="false" customHeight="false" outlineLevel="0" collapsed="false">
      <c r="A315" s="0" t="n">
        <v>287</v>
      </c>
      <c r="B315" s="0" t="s">
        <v>305</v>
      </c>
      <c r="C315" s="7" t="n">
        <v>1540777200</v>
      </c>
      <c r="D315" s="7" t="n">
        <v>5556281.70109143</v>
      </c>
      <c r="E315" s="7" t="n">
        <v>566771000</v>
      </c>
      <c r="F315" s="7" t="n">
        <v>7489635.44624398</v>
      </c>
      <c r="G315" s="7" t="n">
        <v>13045917</v>
      </c>
      <c r="H315" s="7" t="n">
        <v>24036939.6166854</v>
      </c>
      <c r="I315" s="17" t="n">
        <v>0.542744509411011</v>
      </c>
      <c r="J315" s="7" t="n">
        <v>19830475</v>
      </c>
      <c r="K315" s="7" t="n">
        <v>13045917</v>
      </c>
      <c r="L315" s="0" t="n">
        <v>54.27</v>
      </c>
      <c r="N315" s="7" t="n">
        <v>12535883</v>
      </c>
      <c r="O315" s="18" t="n">
        <v>0.0475</v>
      </c>
      <c r="P315" s="7" t="n">
        <v>13131337</v>
      </c>
      <c r="Q315" s="17" t="n">
        <v>54.6298206402483</v>
      </c>
      <c r="R315" s="17" t="n">
        <v>0</v>
      </c>
      <c r="S315" s="17" t="n">
        <v>0</v>
      </c>
      <c r="T315" s="7" t="n">
        <v>0</v>
      </c>
      <c r="U315" s="7" t="n">
        <v>85420</v>
      </c>
      <c r="V315" s="7" t="n">
        <v>85420</v>
      </c>
      <c r="W315" s="7" t="n">
        <v>0</v>
      </c>
      <c r="X315" s="7" t="n">
        <v>13045917</v>
      </c>
      <c r="Y315" s="17" t="n">
        <v>54.2744509411011</v>
      </c>
      <c r="AA315" s="0" t="n">
        <v>0</v>
      </c>
      <c r="AB315" s="0" t="n">
        <v>0</v>
      </c>
      <c r="AC315" s="0" t="n">
        <v>0</v>
      </c>
      <c r="AD315" s="0" t="n">
        <v>0.0044509411011262</v>
      </c>
    </row>
    <row r="316" customFormat="false" ht="14.5" hidden="false" customHeight="false" outlineLevel="0" collapsed="false">
      <c r="A316" s="0" t="n">
        <v>288</v>
      </c>
      <c r="B316" s="0" t="s">
        <v>306</v>
      </c>
      <c r="C316" s="7" t="n">
        <v>5513521800</v>
      </c>
      <c r="D316" s="7" t="n">
        <v>19882615.270987</v>
      </c>
      <c r="E316" s="7" t="n">
        <v>2949482000</v>
      </c>
      <c r="F316" s="7" t="n">
        <v>38976138.3967398</v>
      </c>
      <c r="G316" s="7" t="n">
        <v>58858754</v>
      </c>
      <c r="H316" s="7" t="n">
        <v>47334912.4326924</v>
      </c>
      <c r="I316" s="17" t="n">
        <v>1.24345331965479</v>
      </c>
      <c r="J316" s="7" t="n">
        <v>39051303</v>
      </c>
      <c r="K316" s="7" t="n">
        <v>39051303</v>
      </c>
      <c r="L316" s="0" t="n">
        <v>82.5</v>
      </c>
      <c r="N316" s="7" t="n">
        <v>37201981</v>
      </c>
      <c r="O316" s="18" t="n">
        <v>0.0306</v>
      </c>
      <c r="P316" s="7" t="n">
        <v>38340362</v>
      </c>
      <c r="Q316" s="17" t="n">
        <v>80.9980625917875</v>
      </c>
      <c r="R316" s="17" t="n">
        <v>1.50193740821247</v>
      </c>
      <c r="S316" s="17" t="n">
        <v>0</v>
      </c>
      <c r="T316" s="7" t="n">
        <v>0</v>
      </c>
      <c r="U316" s="7" t="n">
        <v>0</v>
      </c>
      <c r="V316" s="7" t="n">
        <v>0</v>
      </c>
      <c r="W316" s="7" t="n">
        <v>0</v>
      </c>
      <c r="X316" s="7" t="n">
        <v>38340362</v>
      </c>
      <c r="Y316" s="17" t="n">
        <v>80.9980625917875</v>
      </c>
      <c r="AA316" s="0" t="n">
        <v>-710941</v>
      </c>
      <c r="AB316" s="0" t="n">
        <v>-710941</v>
      </c>
      <c r="AC316" s="0" t="n">
        <v>0</v>
      </c>
      <c r="AD316" s="0" t="n">
        <v>-1.50193740821247</v>
      </c>
    </row>
    <row r="317" customFormat="false" ht="14.5" hidden="false" customHeight="false" outlineLevel="0" collapsed="false">
      <c r="A317" s="0" t="n">
        <v>289</v>
      </c>
      <c r="B317" s="0" t="s">
        <v>307</v>
      </c>
      <c r="C317" s="7" t="n">
        <v>458245200</v>
      </c>
      <c r="D317" s="7" t="n">
        <v>1652503.30766381</v>
      </c>
      <c r="E317" s="7" t="n">
        <v>218466000</v>
      </c>
      <c r="F317" s="7" t="n">
        <v>2886934.40101759</v>
      </c>
      <c r="G317" s="7" t="n">
        <v>4539438</v>
      </c>
      <c r="H317" s="7" t="n">
        <v>4037979.92712159</v>
      </c>
      <c r="I317" s="17" t="n">
        <v>1.1241853802963</v>
      </c>
      <c r="J317" s="7" t="n">
        <v>3331333</v>
      </c>
      <c r="K317" s="7" t="n">
        <v>3331333</v>
      </c>
      <c r="L317" s="0" t="n">
        <v>82.5</v>
      </c>
      <c r="N317" s="7" t="n">
        <v>3116606</v>
      </c>
      <c r="O317" s="18" t="n">
        <v>0.0469</v>
      </c>
      <c r="P317" s="7" t="n">
        <v>3262775</v>
      </c>
      <c r="Q317" s="17" t="n">
        <v>80.8021599633315</v>
      </c>
      <c r="R317" s="17" t="n">
        <v>1.69784003666854</v>
      </c>
      <c r="S317" s="17" t="n">
        <v>0</v>
      </c>
      <c r="T317" s="7" t="n">
        <v>0</v>
      </c>
      <c r="U317" s="7" t="n">
        <v>0</v>
      </c>
      <c r="V317" s="7" t="n">
        <v>0</v>
      </c>
      <c r="W317" s="7" t="n">
        <v>0</v>
      </c>
      <c r="X317" s="7" t="n">
        <v>3262775</v>
      </c>
      <c r="Y317" s="17" t="n">
        <v>80.8021599633315</v>
      </c>
      <c r="AA317" s="0" t="n">
        <v>-68558</v>
      </c>
      <c r="AB317" s="0" t="n">
        <v>-68558</v>
      </c>
      <c r="AC317" s="0" t="n">
        <v>0</v>
      </c>
      <c r="AD317" s="0" t="n">
        <v>-1.69784003666854</v>
      </c>
    </row>
    <row r="318" customFormat="false" ht="14.5" hidden="false" customHeight="false" outlineLevel="0" collapsed="false">
      <c r="A318" s="0" t="n">
        <v>290</v>
      </c>
      <c r="B318" s="0" t="s">
        <v>308</v>
      </c>
      <c r="C318" s="7" t="n">
        <v>1838850200</v>
      </c>
      <c r="D318" s="7" t="n">
        <v>6631179.19794524</v>
      </c>
      <c r="E318" s="7" t="n">
        <v>632811000</v>
      </c>
      <c r="F318" s="7" t="n">
        <v>8362325.6948099</v>
      </c>
      <c r="G318" s="7" t="n">
        <v>14993505</v>
      </c>
      <c r="H318" s="7" t="n">
        <v>18616425.3707185</v>
      </c>
      <c r="I318" s="17" t="n">
        <v>0.805391190920199</v>
      </c>
      <c r="J318" s="7" t="n">
        <v>15358551</v>
      </c>
      <c r="K318" s="7" t="n">
        <v>14993505</v>
      </c>
      <c r="L318" s="0" t="n">
        <v>80.54</v>
      </c>
      <c r="N318" s="7" t="n">
        <v>14323278</v>
      </c>
      <c r="O318" s="18" t="n">
        <v>0.0273</v>
      </c>
      <c r="P318" s="7" t="n">
        <v>14714303</v>
      </c>
      <c r="Q318" s="17" t="n">
        <v>79.0393574866627</v>
      </c>
      <c r="R318" s="17" t="n">
        <v>1.50064251333728</v>
      </c>
      <c r="S318" s="17" t="n">
        <v>0</v>
      </c>
      <c r="T318" s="7" t="n">
        <v>0</v>
      </c>
      <c r="U318" s="7" t="n">
        <v>0</v>
      </c>
      <c r="V318" s="7" t="n">
        <v>0</v>
      </c>
      <c r="W318" s="7" t="n">
        <v>0</v>
      </c>
      <c r="X318" s="7" t="n">
        <v>14714303</v>
      </c>
      <c r="Y318" s="17" t="n">
        <v>79.0393574866627</v>
      </c>
      <c r="AA318" s="0" t="n">
        <v>-279202</v>
      </c>
      <c r="AB318" s="0" t="n">
        <v>-279202</v>
      </c>
      <c r="AC318" s="0" t="n">
        <v>0</v>
      </c>
      <c r="AD318" s="0" t="n">
        <v>-1.50064251333728</v>
      </c>
    </row>
    <row r="319" customFormat="false" ht="14.5" hidden="false" customHeight="false" outlineLevel="0" collapsed="false">
      <c r="A319" s="0" t="n">
        <v>291</v>
      </c>
      <c r="B319" s="0" t="s">
        <v>309</v>
      </c>
      <c r="C319" s="7" t="n">
        <v>4007032500</v>
      </c>
      <c r="D319" s="7" t="n">
        <v>14449981.0585389</v>
      </c>
      <c r="E319" s="7" t="n">
        <v>1425100000</v>
      </c>
      <c r="F319" s="7" t="n">
        <v>18832084.6945985</v>
      </c>
      <c r="G319" s="7" t="n">
        <v>33282066</v>
      </c>
      <c r="H319" s="7" t="n">
        <v>27427969.9664819</v>
      </c>
      <c r="I319" s="17" t="n">
        <v>1.21343526482901</v>
      </c>
      <c r="J319" s="7" t="n">
        <v>22628075</v>
      </c>
      <c r="K319" s="7" t="n">
        <v>22628075</v>
      </c>
      <c r="L319" s="0" t="n">
        <v>82.5</v>
      </c>
      <c r="N319" s="7" t="n">
        <v>21357930</v>
      </c>
      <c r="O319" s="18" t="n">
        <v>0.0295</v>
      </c>
      <c r="P319" s="7" t="n">
        <v>21987989</v>
      </c>
      <c r="Q319" s="17" t="n">
        <v>80.1663011402966</v>
      </c>
      <c r="R319" s="17" t="n">
        <v>2.3336988597034</v>
      </c>
      <c r="S319" s="17" t="n">
        <v>0</v>
      </c>
      <c r="T319" s="7" t="n">
        <v>0</v>
      </c>
      <c r="U319" s="7" t="n">
        <v>0</v>
      </c>
      <c r="V319" s="7" t="n">
        <v>0</v>
      </c>
      <c r="W319" s="7" t="n">
        <v>0</v>
      </c>
      <c r="X319" s="7" t="n">
        <v>21987989</v>
      </c>
      <c r="Y319" s="17" t="n">
        <v>80.1663011402966</v>
      </c>
      <c r="AA319" s="0" t="n">
        <v>-640086</v>
      </c>
      <c r="AB319" s="0" t="n">
        <v>-640086</v>
      </c>
      <c r="AC319" s="0" t="n">
        <v>0</v>
      </c>
      <c r="AD319" s="0" t="n">
        <v>-2.3336988597034</v>
      </c>
    </row>
    <row r="320" customFormat="false" ht="14.5" hidden="false" customHeight="false" outlineLevel="0" collapsed="false">
      <c r="A320" s="0" t="n">
        <v>292</v>
      </c>
      <c r="B320" s="0" t="s">
        <v>310</v>
      </c>
      <c r="C320" s="7" t="n">
        <v>2751746600</v>
      </c>
      <c r="D320" s="7" t="n">
        <v>9923225.29150908</v>
      </c>
      <c r="E320" s="7" t="n">
        <v>701473000</v>
      </c>
      <c r="F320" s="7" t="n">
        <v>9269664.54773287</v>
      </c>
      <c r="G320" s="7" t="n">
        <v>19192890</v>
      </c>
      <c r="H320" s="7" t="n">
        <v>31756519.9049999</v>
      </c>
      <c r="I320" s="17" t="n">
        <v>0.604376362945808</v>
      </c>
      <c r="J320" s="7" t="n">
        <v>26199129</v>
      </c>
      <c r="K320" s="7" t="n">
        <v>19192890</v>
      </c>
      <c r="L320" s="0" t="n">
        <v>60.44</v>
      </c>
      <c r="N320" s="7" t="n">
        <v>18216327</v>
      </c>
      <c r="O320" s="18" t="n">
        <v>0.05</v>
      </c>
      <c r="P320" s="7" t="n">
        <v>19127143</v>
      </c>
      <c r="Q320" s="17" t="n">
        <v>60.2306016440691</v>
      </c>
      <c r="R320" s="17" t="n">
        <v>0.209398355930908</v>
      </c>
      <c r="S320" s="17" t="n">
        <v>0</v>
      </c>
      <c r="T320" s="7" t="n">
        <v>0</v>
      </c>
      <c r="U320" s="7" t="n">
        <v>0</v>
      </c>
      <c r="V320" s="7" t="n">
        <v>0</v>
      </c>
      <c r="W320" s="7" t="n">
        <v>0</v>
      </c>
      <c r="X320" s="7" t="n">
        <v>19127143</v>
      </c>
      <c r="Y320" s="17" t="n">
        <v>60.2306016440691</v>
      </c>
      <c r="AA320" s="0" t="n">
        <v>-65747</v>
      </c>
      <c r="AB320" s="0" t="n">
        <v>-65747</v>
      </c>
      <c r="AC320" s="0" t="n">
        <v>0</v>
      </c>
      <c r="AD320" s="0" t="n">
        <v>-0.209398355930908</v>
      </c>
    </row>
    <row r="321" customFormat="false" ht="14.5" hidden="false" customHeight="false" outlineLevel="0" collapsed="false">
      <c r="A321" s="0" t="n">
        <v>293</v>
      </c>
      <c r="B321" s="0" t="s">
        <v>311</v>
      </c>
      <c r="C321" s="7" t="n">
        <v>7410717500</v>
      </c>
      <c r="D321" s="7" t="n">
        <v>26724197.3967476</v>
      </c>
      <c r="E321" s="7" t="n">
        <v>1823898000</v>
      </c>
      <c r="F321" s="7" t="n">
        <v>24102029.0578267</v>
      </c>
      <c r="G321" s="7" t="n">
        <v>50826226</v>
      </c>
      <c r="H321" s="7" t="n">
        <v>151936084.335939</v>
      </c>
      <c r="I321" s="17" t="n">
        <v>0.334523732279557</v>
      </c>
      <c r="J321" s="7" t="n">
        <v>125347270</v>
      </c>
      <c r="K321" s="7" t="n">
        <v>50826226</v>
      </c>
      <c r="L321" s="0" t="n">
        <v>33.45</v>
      </c>
      <c r="N321" s="7" t="n">
        <v>46307807</v>
      </c>
      <c r="O321" s="18" t="n">
        <v>0.0458</v>
      </c>
      <c r="P321" s="7" t="n">
        <v>48428705</v>
      </c>
      <c r="Q321" s="17" t="n">
        <v>31.8743932434914</v>
      </c>
      <c r="R321" s="17" t="n">
        <v>1.57560675650863</v>
      </c>
      <c r="S321" s="17" t="n">
        <v>0</v>
      </c>
      <c r="T321" s="7" t="n">
        <v>0</v>
      </c>
      <c r="U321" s="7" t="n">
        <v>0</v>
      </c>
      <c r="V321" s="7" t="n">
        <v>0</v>
      </c>
      <c r="W321" s="7" t="n">
        <v>0</v>
      </c>
      <c r="X321" s="7" t="n">
        <v>48428705</v>
      </c>
      <c r="Y321" s="17" t="n">
        <v>31.8743932434914</v>
      </c>
      <c r="AA321" s="0" t="n">
        <v>-2397521</v>
      </c>
      <c r="AB321" s="0" t="n">
        <v>-2397521</v>
      </c>
      <c r="AC321" s="0" t="n">
        <v>0</v>
      </c>
      <c r="AD321" s="0" t="n">
        <v>-1.57560675650863</v>
      </c>
    </row>
    <row r="322" customFormat="false" ht="14.5" hidden="false" customHeight="false" outlineLevel="0" collapsed="false">
      <c r="A322" s="0" t="n">
        <v>294</v>
      </c>
      <c r="B322" s="0" t="s">
        <v>312</v>
      </c>
      <c r="C322" s="7" t="n">
        <v>893567900</v>
      </c>
      <c r="D322" s="7" t="n">
        <v>3222344.52291525</v>
      </c>
      <c r="E322" s="7" t="n">
        <v>270698000</v>
      </c>
      <c r="F322" s="7" t="n">
        <v>3577157.85745452</v>
      </c>
      <c r="G322" s="7" t="n">
        <v>6799502</v>
      </c>
      <c r="H322" s="7" t="n">
        <v>17857455.8695786</v>
      </c>
      <c r="I322" s="17" t="n">
        <v>0.380765437678243</v>
      </c>
      <c r="J322" s="7" t="n">
        <v>14732401</v>
      </c>
      <c r="K322" s="7" t="n">
        <v>6799502</v>
      </c>
      <c r="L322" s="0" t="n">
        <v>38.08</v>
      </c>
      <c r="N322" s="7" t="n">
        <v>5844163</v>
      </c>
      <c r="O322" s="18" t="n">
        <v>0.038</v>
      </c>
      <c r="P322" s="7" t="n">
        <v>6066241</v>
      </c>
      <c r="Q322" s="17" t="n">
        <v>33.9703541439756</v>
      </c>
      <c r="R322" s="17" t="n">
        <v>4.10964585602444</v>
      </c>
      <c r="S322" s="17" t="n">
        <v>0.01</v>
      </c>
      <c r="T322" s="7" t="n">
        <v>58442</v>
      </c>
      <c r="U322" s="7" t="n">
        <v>0</v>
      </c>
      <c r="V322" s="7" t="n">
        <v>0</v>
      </c>
      <c r="W322" s="7" t="n">
        <v>0</v>
      </c>
      <c r="X322" s="7" t="n">
        <v>6124683</v>
      </c>
      <c r="Y322" s="17" t="n">
        <v>34.2976236073685</v>
      </c>
      <c r="AA322" s="0" t="n">
        <v>-733261</v>
      </c>
      <c r="AB322" s="0" t="n">
        <v>-674819</v>
      </c>
      <c r="AC322" s="0" t="n">
        <v>0</v>
      </c>
      <c r="AD322" s="0" t="n">
        <v>-3.78237639263151</v>
      </c>
    </row>
    <row r="323" customFormat="false" ht="14.5" hidden="false" customHeight="false" outlineLevel="0" collapsed="false">
      <c r="A323" s="0" t="n">
        <v>295</v>
      </c>
      <c r="B323" s="0" t="s">
        <v>313</v>
      </c>
      <c r="C323" s="7" t="n">
        <v>6249555900</v>
      </c>
      <c r="D323" s="7" t="n">
        <v>22536868.4629536</v>
      </c>
      <c r="E323" s="7" t="n">
        <v>1596013000</v>
      </c>
      <c r="F323" s="7" t="n">
        <v>21090626.6154517</v>
      </c>
      <c r="G323" s="7" t="n">
        <v>43627495</v>
      </c>
      <c r="H323" s="7" t="n">
        <v>49749492.0459681</v>
      </c>
      <c r="I323" s="17" t="n">
        <v>0.876943526572867</v>
      </c>
      <c r="J323" s="7" t="n">
        <v>41043331</v>
      </c>
      <c r="K323" s="7" t="n">
        <v>41043331</v>
      </c>
      <c r="L323" s="0" t="n">
        <v>82.5</v>
      </c>
      <c r="N323" s="7" t="n">
        <v>37874012</v>
      </c>
      <c r="O323" s="18" t="n">
        <v>0.054</v>
      </c>
      <c r="P323" s="7" t="n">
        <v>39919209</v>
      </c>
      <c r="Q323" s="17" t="n">
        <v>80.2404353457821</v>
      </c>
      <c r="R323" s="17" t="n">
        <v>2.25956465421791</v>
      </c>
      <c r="S323" s="17" t="n">
        <v>0</v>
      </c>
      <c r="T323" s="7" t="n">
        <v>0</v>
      </c>
      <c r="U323" s="7" t="n">
        <v>0</v>
      </c>
      <c r="V323" s="7" t="n">
        <v>0</v>
      </c>
      <c r="W323" s="7" t="n">
        <v>0</v>
      </c>
      <c r="X323" s="7" t="n">
        <v>39919209</v>
      </c>
      <c r="Y323" s="17" t="n">
        <v>80.2404353457821</v>
      </c>
      <c r="AA323" s="0" t="n">
        <v>-1124122</v>
      </c>
      <c r="AB323" s="0" t="n">
        <v>-1124122</v>
      </c>
      <c r="AC323" s="0" t="n">
        <v>0</v>
      </c>
      <c r="AD323" s="0" t="n">
        <v>-2.25956465421791</v>
      </c>
    </row>
    <row r="324" customFormat="false" ht="14.5" hidden="false" customHeight="false" outlineLevel="0" collapsed="false">
      <c r="A324" s="0" t="n">
        <v>296</v>
      </c>
      <c r="B324" s="0" t="s">
        <v>314</v>
      </c>
      <c r="C324" s="7" t="n">
        <v>3667871800</v>
      </c>
      <c r="D324" s="7" t="n">
        <v>13226914.9389602</v>
      </c>
      <c r="E324" s="7" t="n">
        <v>151491720</v>
      </c>
      <c r="F324" s="7" t="n">
        <v>2001898.04334461</v>
      </c>
      <c r="G324" s="7" t="n">
        <v>15228813</v>
      </c>
      <c r="H324" s="7" t="n">
        <v>8824634.8908109</v>
      </c>
      <c r="I324" s="17" t="n">
        <v>1.72571592914941</v>
      </c>
      <c r="J324" s="7" t="n">
        <v>7280324</v>
      </c>
      <c r="K324" s="7" t="n">
        <v>7280324</v>
      </c>
      <c r="L324" s="0" t="n">
        <v>82.5</v>
      </c>
      <c r="N324" s="7" t="n">
        <v>6499279</v>
      </c>
      <c r="O324" s="18" t="n">
        <v>0.0457</v>
      </c>
      <c r="P324" s="7" t="n">
        <v>6796296</v>
      </c>
      <c r="Q324" s="17" t="n">
        <v>77.0150389686602</v>
      </c>
      <c r="R324" s="17" t="n">
        <v>5.48496103133978</v>
      </c>
      <c r="S324" s="17" t="n">
        <v>0.01</v>
      </c>
      <c r="T324" s="7" t="n">
        <v>64993</v>
      </c>
      <c r="U324" s="7" t="n">
        <v>0</v>
      </c>
      <c r="V324" s="7" t="n">
        <v>0</v>
      </c>
      <c r="W324" s="7" t="n">
        <v>0</v>
      </c>
      <c r="X324" s="7" t="n">
        <v>6861289</v>
      </c>
      <c r="Y324" s="17" t="n">
        <v>77.7515340282765</v>
      </c>
      <c r="AA324" s="0" t="n">
        <v>-484028</v>
      </c>
      <c r="AB324" s="0" t="n">
        <v>-419035</v>
      </c>
      <c r="AC324" s="0" t="n">
        <v>0</v>
      </c>
      <c r="AD324" s="0" t="n">
        <v>-4.74846597172346</v>
      </c>
    </row>
    <row r="325" customFormat="false" ht="14.5" hidden="false" customHeight="false" outlineLevel="0" collapsed="false">
      <c r="A325" s="0" t="n">
        <v>297</v>
      </c>
      <c r="B325" s="0" t="s">
        <v>315</v>
      </c>
      <c r="C325" s="7" t="n">
        <v>225103100</v>
      </c>
      <c r="D325" s="7" t="n">
        <v>811756.713033496</v>
      </c>
      <c r="E325" s="7" t="n">
        <v>15044000</v>
      </c>
      <c r="F325" s="7" t="n">
        <v>198800.001505537</v>
      </c>
      <c r="G325" s="7" t="n">
        <v>1010557</v>
      </c>
      <c r="H325" s="7" t="n">
        <v>429555.537728421</v>
      </c>
      <c r="I325" s="17" t="n">
        <v>2.35256424662579</v>
      </c>
      <c r="J325" s="7" t="n">
        <v>354383</v>
      </c>
      <c r="K325" s="7" t="n">
        <v>354383</v>
      </c>
      <c r="L325" s="0" t="n">
        <v>82.5</v>
      </c>
      <c r="N325" s="7" t="n">
        <v>410708</v>
      </c>
      <c r="O325" s="18" t="n">
        <v>0.031</v>
      </c>
      <c r="P325" s="7" t="n">
        <v>423440</v>
      </c>
      <c r="Q325" s="17" t="n">
        <v>98.5763103507497</v>
      </c>
      <c r="R325" s="17" t="n">
        <v>0</v>
      </c>
      <c r="S325" s="17" t="n">
        <v>0</v>
      </c>
      <c r="T325" s="7" t="n">
        <v>0</v>
      </c>
      <c r="U325" s="7" t="n">
        <v>69057</v>
      </c>
      <c r="V325" s="7" t="n">
        <v>69057</v>
      </c>
      <c r="W325" s="7" t="n">
        <v>0</v>
      </c>
      <c r="X325" s="7" t="n">
        <v>354383</v>
      </c>
      <c r="Y325" s="17" t="n">
        <v>82.499925824272</v>
      </c>
      <c r="AA325" s="0" t="n">
        <v>0</v>
      </c>
      <c r="AB325" s="0" t="n">
        <v>0</v>
      </c>
      <c r="AC325" s="0" t="n">
        <v>0</v>
      </c>
      <c r="AD325" s="0" t="n">
        <v>-7.41757280451338E-005</v>
      </c>
    </row>
    <row r="326" customFormat="false" ht="14.5" hidden="false" customHeight="false" outlineLevel="0" collapsed="false">
      <c r="A326" s="0" t="n">
        <v>298</v>
      </c>
      <c r="B326" s="0" t="s">
        <v>316</v>
      </c>
      <c r="C326" s="7" t="n">
        <v>1686723900</v>
      </c>
      <c r="D326" s="7" t="n">
        <v>6082588.15120289</v>
      </c>
      <c r="E326" s="7" t="n">
        <v>632430000</v>
      </c>
      <c r="F326" s="7" t="n">
        <v>8357290.94337587</v>
      </c>
      <c r="G326" s="7" t="n">
        <v>14439879</v>
      </c>
      <c r="H326" s="7" t="n">
        <v>13961772.007666</v>
      </c>
      <c r="I326" s="17" t="n">
        <v>1.0342440051357</v>
      </c>
      <c r="J326" s="7" t="n">
        <v>11518462</v>
      </c>
      <c r="K326" s="7" t="n">
        <v>11518462</v>
      </c>
      <c r="L326" s="0" t="n">
        <v>82.5</v>
      </c>
      <c r="N326" s="7" t="n">
        <v>10462686</v>
      </c>
      <c r="O326" s="18" t="n">
        <v>0.0341</v>
      </c>
      <c r="P326" s="7" t="n">
        <v>10819464</v>
      </c>
      <c r="Q326" s="17" t="n">
        <v>77.4934871738299</v>
      </c>
      <c r="R326" s="17" t="n">
        <v>5.00651282617008</v>
      </c>
      <c r="S326" s="17" t="n">
        <v>0.01</v>
      </c>
      <c r="T326" s="7" t="n">
        <v>104627</v>
      </c>
      <c r="U326" s="7" t="n">
        <v>0</v>
      </c>
      <c r="V326" s="7" t="n">
        <v>0</v>
      </c>
      <c r="W326" s="7" t="n">
        <v>0</v>
      </c>
      <c r="X326" s="7" t="n">
        <v>10924091</v>
      </c>
      <c r="Y326" s="17" t="n">
        <v>78.2428691286602</v>
      </c>
      <c r="AA326" s="0" t="n">
        <v>-698998</v>
      </c>
      <c r="AB326" s="0" t="n">
        <v>-594371</v>
      </c>
      <c r="AC326" s="0" t="n">
        <v>0</v>
      </c>
      <c r="AD326" s="0" t="n">
        <v>-4.25713087133975</v>
      </c>
    </row>
    <row r="327" customFormat="false" ht="14.5" hidden="false" customHeight="false" outlineLevel="0" collapsed="false">
      <c r="A327" s="0" t="n">
        <v>299</v>
      </c>
      <c r="B327" s="0" t="s">
        <v>317</v>
      </c>
      <c r="C327" s="7" t="n">
        <v>1176302500</v>
      </c>
      <c r="D327" s="7" t="n">
        <v>4241929.3689562</v>
      </c>
      <c r="E327" s="7" t="n">
        <v>374488000</v>
      </c>
      <c r="F327" s="7" t="n">
        <v>4948698.14968129</v>
      </c>
      <c r="G327" s="7" t="n">
        <v>9190628</v>
      </c>
      <c r="H327" s="7" t="n">
        <v>18453297.5516709</v>
      </c>
      <c r="I327" s="17" t="n">
        <v>0.498048003304851</v>
      </c>
      <c r="J327" s="7" t="n">
        <v>15223970</v>
      </c>
      <c r="K327" s="7" t="n">
        <v>9190628</v>
      </c>
      <c r="L327" s="0" t="n">
        <v>49.8</v>
      </c>
      <c r="N327" s="7" t="n">
        <v>8574677</v>
      </c>
      <c r="O327" s="18" t="n">
        <v>0.043</v>
      </c>
      <c r="P327" s="7" t="n">
        <v>8943388</v>
      </c>
      <c r="Q327" s="17" t="n">
        <v>48.4649855938089</v>
      </c>
      <c r="R327" s="17" t="n">
        <v>1.3350144061911</v>
      </c>
      <c r="S327" s="17" t="n">
        <v>0</v>
      </c>
      <c r="T327" s="7" t="n">
        <v>0</v>
      </c>
      <c r="U327" s="7" t="n">
        <v>0</v>
      </c>
      <c r="V327" s="7" t="n">
        <v>0</v>
      </c>
      <c r="W327" s="7" t="n">
        <v>0</v>
      </c>
      <c r="X327" s="7" t="n">
        <v>8943388</v>
      </c>
      <c r="Y327" s="17" t="n">
        <v>48.4649855938089</v>
      </c>
      <c r="AA327" s="0" t="n">
        <v>-247240</v>
      </c>
      <c r="AB327" s="0" t="n">
        <v>-247240</v>
      </c>
      <c r="AC327" s="0" t="n">
        <v>0</v>
      </c>
      <c r="AD327" s="0" t="n">
        <v>-1.3350144061911</v>
      </c>
    </row>
    <row r="328" customFormat="false" ht="14.5" hidden="false" customHeight="false" outlineLevel="0" collapsed="false">
      <c r="A328" s="0" t="n">
        <v>300</v>
      </c>
      <c r="B328" s="0" t="s">
        <v>318</v>
      </c>
      <c r="C328" s="7" t="n">
        <v>2624539200</v>
      </c>
      <c r="D328" s="7" t="n">
        <v>9464495.66540648</v>
      </c>
      <c r="E328" s="7" t="n">
        <v>149712000</v>
      </c>
      <c r="F328" s="7" t="n">
        <v>1978379.80759086</v>
      </c>
      <c r="G328" s="7" t="n">
        <v>11442875</v>
      </c>
      <c r="H328" s="7" t="n">
        <v>2531659.15503562</v>
      </c>
      <c r="I328" s="17" t="n">
        <v>4.51991137007501</v>
      </c>
      <c r="J328" s="7" t="n">
        <v>2088619</v>
      </c>
      <c r="K328" s="7" t="n">
        <v>2088619</v>
      </c>
      <c r="L328" s="0" t="n">
        <v>82.5</v>
      </c>
      <c r="N328" s="7" t="n">
        <v>2095500</v>
      </c>
      <c r="O328" s="18" t="n">
        <v>0.0685</v>
      </c>
      <c r="P328" s="7" t="n">
        <v>2239042</v>
      </c>
      <c r="Q328" s="17" t="n">
        <v>88.4416844007778</v>
      </c>
      <c r="R328" s="17" t="n">
        <v>0</v>
      </c>
      <c r="S328" s="17" t="n">
        <v>0</v>
      </c>
      <c r="T328" s="7" t="n">
        <v>0</v>
      </c>
      <c r="U328" s="7" t="n">
        <v>150423</v>
      </c>
      <c r="V328" s="7" t="n">
        <v>150423</v>
      </c>
      <c r="W328" s="7" t="n">
        <v>0</v>
      </c>
      <c r="X328" s="7" t="n">
        <v>2088619</v>
      </c>
      <c r="Y328" s="17" t="n">
        <v>82.500007785235</v>
      </c>
      <c r="AA328" s="0" t="n">
        <v>0</v>
      </c>
      <c r="AB328" s="0" t="n">
        <v>0</v>
      </c>
      <c r="AC328" s="0" t="n">
        <v>0</v>
      </c>
      <c r="AD328" s="0" t="n">
        <v>7.78523495625905E-006</v>
      </c>
    </row>
    <row r="329" customFormat="false" ht="14.5" hidden="false" customHeight="false" outlineLevel="0" collapsed="false">
      <c r="A329" s="0" t="n">
        <v>301</v>
      </c>
      <c r="B329" s="0" t="s">
        <v>319</v>
      </c>
      <c r="C329" s="7" t="n">
        <v>2177318100</v>
      </c>
      <c r="D329" s="7" t="n">
        <v>7851746.97320622</v>
      </c>
      <c r="E329" s="7" t="n">
        <v>692658000</v>
      </c>
      <c r="F329" s="7" t="n">
        <v>9153178.10707405</v>
      </c>
      <c r="G329" s="7" t="n">
        <v>17004925</v>
      </c>
      <c r="H329" s="7" t="n">
        <v>23620218.6901868</v>
      </c>
      <c r="I329" s="17" t="n">
        <v>0.71993088730651</v>
      </c>
      <c r="J329" s="7" t="n">
        <v>19486680</v>
      </c>
      <c r="K329" s="7" t="n">
        <v>17004925</v>
      </c>
      <c r="L329" s="0" t="n">
        <v>71.99</v>
      </c>
      <c r="N329" s="7" t="n">
        <v>15454144</v>
      </c>
      <c r="O329" s="18" t="n">
        <v>0.045</v>
      </c>
      <c r="P329" s="7" t="n">
        <v>16149580</v>
      </c>
      <c r="Q329" s="17" t="n">
        <v>68.3718479148098</v>
      </c>
      <c r="R329" s="17" t="n">
        <v>3.6181520851902</v>
      </c>
      <c r="S329" s="17" t="n">
        <v>0.01</v>
      </c>
      <c r="T329" s="7" t="n">
        <v>154541</v>
      </c>
      <c r="U329" s="7" t="n">
        <v>0</v>
      </c>
      <c r="V329" s="7" t="n">
        <v>0</v>
      </c>
      <c r="W329" s="7" t="n">
        <v>0</v>
      </c>
      <c r="X329" s="7" t="n">
        <v>16304121</v>
      </c>
      <c r="Y329" s="17" t="n">
        <v>69.0261221280465</v>
      </c>
      <c r="AA329" s="0" t="n">
        <v>-855345</v>
      </c>
      <c r="AB329" s="0" t="n">
        <v>-700804</v>
      </c>
      <c r="AC329" s="0" t="n">
        <v>0</v>
      </c>
      <c r="AD329" s="0" t="n">
        <v>-2.96387787195354</v>
      </c>
    </row>
    <row r="330" customFormat="false" ht="14.5" hidden="false" customHeight="false" outlineLevel="0" collapsed="false">
      <c r="A330" s="0" t="n">
        <v>302</v>
      </c>
      <c r="B330" s="0" t="s">
        <v>320</v>
      </c>
      <c r="C330" s="7" t="n">
        <v>228166500</v>
      </c>
      <c r="D330" s="7" t="n">
        <v>822803.808851842</v>
      </c>
      <c r="E330" s="7" t="n">
        <v>17292000</v>
      </c>
      <c r="F330" s="7" t="n">
        <v>228506.356423407</v>
      </c>
      <c r="G330" s="7" t="n">
        <v>1051310</v>
      </c>
      <c r="H330" s="7" t="n">
        <v>322864.62</v>
      </c>
      <c r="I330" s="17" t="n">
        <v>3.25619450034507</v>
      </c>
      <c r="J330" s="7" t="n">
        <v>266363</v>
      </c>
      <c r="K330" s="7" t="n">
        <v>266363</v>
      </c>
      <c r="L330" s="0" t="n">
        <v>82.5</v>
      </c>
      <c r="N330" s="7" t="n">
        <v>221227</v>
      </c>
      <c r="O330" s="18" t="n">
        <v>0.034</v>
      </c>
      <c r="P330" s="7" t="n">
        <v>228749</v>
      </c>
      <c r="Q330" s="17" t="n">
        <v>70.8498193453343</v>
      </c>
      <c r="R330" s="17" t="n">
        <v>11.6501806546657</v>
      </c>
      <c r="S330" s="17" t="n">
        <v>0.02</v>
      </c>
      <c r="T330" s="7" t="n">
        <v>4425</v>
      </c>
      <c r="U330" s="7" t="n">
        <v>0</v>
      </c>
      <c r="V330" s="7" t="n">
        <v>0</v>
      </c>
      <c r="W330" s="7" t="n">
        <v>33189</v>
      </c>
      <c r="X330" s="7" t="n">
        <v>266363</v>
      </c>
      <c r="Y330" s="17" t="n">
        <v>82.4999035199335</v>
      </c>
      <c r="AA330" s="0" t="n">
        <v>-37614</v>
      </c>
      <c r="AB330" s="0" t="n">
        <v>0</v>
      </c>
      <c r="AC330" s="0" t="n">
        <v>0</v>
      </c>
      <c r="AD330" s="0" t="n">
        <v>-9.6480066474669E-005</v>
      </c>
    </row>
    <row r="331" customFormat="false" ht="14.5" hidden="false" customHeight="false" outlineLevel="0" collapsed="false">
      <c r="A331" s="0" t="n">
        <v>303</v>
      </c>
      <c r="B331" s="0" t="s">
        <v>321</v>
      </c>
      <c r="C331" s="7" t="n">
        <v>1431109500</v>
      </c>
      <c r="D331" s="7" t="n">
        <v>5160802.95522811</v>
      </c>
      <c r="E331" s="7" t="n">
        <v>559842000</v>
      </c>
      <c r="F331" s="7" t="n">
        <v>7398071.68591217</v>
      </c>
      <c r="G331" s="7" t="n">
        <v>12558875</v>
      </c>
      <c r="H331" s="7" t="n">
        <v>16109695.3626526</v>
      </c>
      <c r="I331" s="17" t="n">
        <v>0.77958488458543</v>
      </c>
      <c r="J331" s="7" t="n">
        <v>13290499</v>
      </c>
      <c r="K331" s="7" t="n">
        <v>12558875</v>
      </c>
      <c r="L331" s="0" t="n">
        <v>77.96</v>
      </c>
      <c r="N331" s="7" t="n">
        <v>11987890</v>
      </c>
      <c r="O331" s="18" t="n">
        <v>0.0341</v>
      </c>
      <c r="P331" s="7" t="n">
        <v>12396677</v>
      </c>
      <c r="Q331" s="17" t="n">
        <v>76.9516537770131</v>
      </c>
      <c r="R331" s="17" t="n">
        <v>1.0083462229869</v>
      </c>
      <c r="S331" s="17" t="n">
        <v>0</v>
      </c>
      <c r="T331" s="7" t="n">
        <v>0</v>
      </c>
      <c r="U331" s="7" t="n">
        <v>0</v>
      </c>
      <c r="V331" s="7" t="n">
        <v>0</v>
      </c>
      <c r="W331" s="7" t="n">
        <v>0</v>
      </c>
      <c r="X331" s="7" t="n">
        <v>12396677</v>
      </c>
      <c r="Y331" s="17" t="n">
        <v>76.9516537770131</v>
      </c>
      <c r="AA331" s="0" t="n">
        <v>-162198</v>
      </c>
      <c r="AB331" s="0" t="n">
        <v>-162198</v>
      </c>
      <c r="AC331" s="0" t="n">
        <v>0</v>
      </c>
      <c r="AD331" s="0" t="n">
        <v>-1.0083462229869</v>
      </c>
    </row>
    <row r="332" customFormat="false" ht="14.5" hidden="false" customHeight="false" outlineLevel="0" collapsed="false">
      <c r="A332" s="0" t="n">
        <v>304</v>
      </c>
      <c r="B332" s="0" t="s">
        <v>322</v>
      </c>
      <c r="C332" s="7" t="n">
        <v>2302233500</v>
      </c>
      <c r="D332" s="7" t="n">
        <v>8302211.29160638</v>
      </c>
      <c r="E332" s="7" t="n">
        <v>654411000</v>
      </c>
      <c r="F332" s="7" t="n">
        <v>8647760.42177876</v>
      </c>
      <c r="G332" s="7" t="n">
        <v>16949972</v>
      </c>
      <c r="H332" s="7" t="n">
        <v>25051745.2941372</v>
      </c>
      <c r="I332" s="17" t="n">
        <v>0.676598448570638</v>
      </c>
      <c r="J332" s="7" t="n">
        <v>20667690</v>
      </c>
      <c r="K332" s="7" t="n">
        <v>16949972</v>
      </c>
      <c r="L332" s="0" t="n">
        <v>67.66</v>
      </c>
      <c r="N332" s="7" t="n">
        <v>16400262</v>
      </c>
      <c r="O332" s="18" t="n">
        <v>0.0549</v>
      </c>
      <c r="P332" s="7" t="n">
        <v>17300636</v>
      </c>
      <c r="Q332" s="17" t="n">
        <v>69.0596036199076</v>
      </c>
      <c r="R332" s="17" t="n">
        <v>0</v>
      </c>
      <c r="S332" s="17" t="n">
        <v>0</v>
      </c>
      <c r="T332" s="7" t="n">
        <v>0</v>
      </c>
      <c r="U332" s="7" t="n">
        <v>350664</v>
      </c>
      <c r="V332" s="7" t="n">
        <v>350664</v>
      </c>
      <c r="W332" s="7" t="n">
        <v>0</v>
      </c>
      <c r="X332" s="7" t="n">
        <v>16949972</v>
      </c>
      <c r="Y332" s="17" t="n">
        <v>67.6598448570638</v>
      </c>
      <c r="AA332" s="0" t="n">
        <v>0</v>
      </c>
      <c r="AB332" s="0" t="n">
        <v>0</v>
      </c>
      <c r="AC332" s="0" t="n">
        <v>0</v>
      </c>
      <c r="AD332" s="0" t="n">
        <v>-0.00015514293623653</v>
      </c>
    </row>
    <row r="333" customFormat="false" ht="14.5" hidden="false" customHeight="false" outlineLevel="0" collapsed="false">
      <c r="A333" s="0" t="n">
        <v>305</v>
      </c>
      <c r="B333" s="0" t="s">
        <v>323</v>
      </c>
      <c r="C333" s="7" t="n">
        <v>6497773200</v>
      </c>
      <c r="D333" s="7" t="n">
        <v>23431978.56835</v>
      </c>
      <c r="E333" s="7" t="n">
        <v>1677243000</v>
      </c>
      <c r="F333" s="7" t="n">
        <v>22164046.1928444</v>
      </c>
      <c r="G333" s="7" t="n">
        <v>45596025</v>
      </c>
      <c r="H333" s="7" t="n">
        <v>47140463.2164232</v>
      </c>
      <c r="I333" s="17" t="n">
        <v>0.96723752566171</v>
      </c>
      <c r="J333" s="7" t="n">
        <v>38890882</v>
      </c>
      <c r="K333" s="7" t="n">
        <v>38890882</v>
      </c>
      <c r="L333" s="0" t="n">
        <v>82.5</v>
      </c>
      <c r="N333" s="7" t="n">
        <v>36379965</v>
      </c>
      <c r="O333" s="18" t="n">
        <v>0.0488</v>
      </c>
      <c r="P333" s="7" t="n">
        <v>38155307</v>
      </c>
      <c r="Q333" s="17" t="n">
        <v>80.9396098312143</v>
      </c>
      <c r="R333" s="17" t="n">
        <v>1.5603901687857</v>
      </c>
      <c r="S333" s="17" t="n">
        <v>0</v>
      </c>
      <c r="T333" s="7" t="n">
        <v>0</v>
      </c>
      <c r="U333" s="7" t="n">
        <v>0</v>
      </c>
      <c r="V333" s="7" t="n">
        <v>0</v>
      </c>
      <c r="W333" s="7" t="n">
        <v>0</v>
      </c>
      <c r="X333" s="7" t="n">
        <v>38155307</v>
      </c>
      <c r="Y333" s="17" t="n">
        <v>80.9396098312143</v>
      </c>
      <c r="AA333" s="0" t="n">
        <v>-735575</v>
      </c>
      <c r="AB333" s="0" t="n">
        <v>-735575</v>
      </c>
      <c r="AC333" s="0" t="n">
        <v>0</v>
      </c>
      <c r="AD333" s="0" t="n">
        <v>-1.5603901687857</v>
      </c>
    </row>
    <row r="334" customFormat="false" ht="14.5" hidden="false" customHeight="false" outlineLevel="0" collapsed="false">
      <c r="A334" s="0" t="n">
        <v>306</v>
      </c>
      <c r="B334" s="0" t="s">
        <v>324</v>
      </c>
      <c r="C334" s="7" t="n">
        <v>206597900</v>
      </c>
      <c r="D334" s="7" t="n">
        <v>745024.089955327</v>
      </c>
      <c r="E334" s="7" t="n">
        <v>52084000</v>
      </c>
      <c r="F334" s="7" t="n">
        <v>688267.699974366</v>
      </c>
      <c r="G334" s="7" t="n">
        <v>1433292</v>
      </c>
      <c r="H334" s="7" t="n">
        <v>3782565.58023458</v>
      </c>
      <c r="I334" s="17" t="n">
        <v>0.378920594923595</v>
      </c>
      <c r="J334" s="7" t="n">
        <v>3120617</v>
      </c>
      <c r="K334" s="7" t="n">
        <v>1433292</v>
      </c>
      <c r="L334" s="0" t="n">
        <v>37.89</v>
      </c>
      <c r="N334" s="7" t="n">
        <v>1335783</v>
      </c>
      <c r="O334" s="18" t="n">
        <v>0.0343</v>
      </c>
      <c r="P334" s="7" t="n">
        <v>1381600</v>
      </c>
      <c r="Q334" s="17" t="n">
        <v>36.5254738006239</v>
      </c>
      <c r="R334" s="17" t="n">
        <v>1.36452619937609</v>
      </c>
      <c r="S334" s="17" t="n">
        <v>0</v>
      </c>
      <c r="T334" s="7" t="n">
        <v>0</v>
      </c>
      <c r="U334" s="7" t="n">
        <v>0</v>
      </c>
      <c r="V334" s="7" t="n">
        <v>0</v>
      </c>
      <c r="W334" s="7" t="n">
        <v>0</v>
      </c>
      <c r="X334" s="7" t="n">
        <v>1381600</v>
      </c>
      <c r="Y334" s="17" t="n">
        <v>36.5254738006239</v>
      </c>
      <c r="AA334" s="0" t="n">
        <v>-51692</v>
      </c>
      <c r="AB334" s="0" t="n">
        <v>-51692</v>
      </c>
      <c r="AC334" s="0" t="n">
        <v>0</v>
      </c>
      <c r="AD334" s="0" t="n">
        <v>-1.36452619937609</v>
      </c>
    </row>
    <row r="335" customFormat="false" ht="14.5" hidden="false" customHeight="false" outlineLevel="0" collapsed="false">
      <c r="A335" s="0" t="n">
        <v>307</v>
      </c>
      <c r="B335" s="0" t="s">
        <v>325</v>
      </c>
      <c r="C335" s="7" t="n">
        <v>5952614800</v>
      </c>
      <c r="D335" s="7" t="n">
        <v>21466052.7731628</v>
      </c>
      <c r="E335" s="7" t="n">
        <v>1890178000</v>
      </c>
      <c r="F335" s="7" t="n">
        <v>24977890.803359</v>
      </c>
      <c r="G335" s="7" t="n">
        <v>46443944</v>
      </c>
      <c r="H335" s="7" t="n">
        <v>50187089.2934757</v>
      </c>
      <c r="I335" s="17" t="n">
        <v>0.925416170848499</v>
      </c>
      <c r="J335" s="7" t="n">
        <v>41404349</v>
      </c>
      <c r="K335" s="7" t="n">
        <v>41404349</v>
      </c>
      <c r="L335" s="0" t="n">
        <v>82.5</v>
      </c>
      <c r="N335" s="7" t="n">
        <v>39123173</v>
      </c>
      <c r="O335" s="18" t="n">
        <v>0.0525</v>
      </c>
      <c r="P335" s="7" t="n">
        <v>41177140</v>
      </c>
      <c r="Q335" s="17" t="n">
        <v>82.0472766595631</v>
      </c>
      <c r="R335" s="17" t="n">
        <v>0.452723340436918</v>
      </c>
      <c r="S335" s="17" t="n">
        <v>0</v>
      </c>
      <c r="T335" s="7" t="n">
        <v>0</v>
      </c>
      <c r="U335" s="7" t="n">
        <v>0</v>
      </c>
      <c r="V335" s="7" t="n">
        <v>0</v>
      </c>
      <c r="W335" s="7" t="n">
        <v>0</v>
      </c>
      <c r="X335" s="7" t="n">
        <v>41177140</v>
      </c>
      <c r="Y335" s="17" t="n">
        <v>82.0472766595631</v>
      </c>
      <c r="AA335" s="0" t="n">
        <v>-227209</v>
      </c>
      <c r="AB335" s="0" t="n">
        <v>-227209</v>
      </c>
      <c r="AC335" s="0" t="n">
        <v>0</v>
      </c>
      <c r="AD335" s="0" t="n">
        <v>-0.452723340436918</v>
      </c>
    </row>
    <row r="336" customFormat="false" ht="14.5" hidden="false" customHeight="false" outlineLevel="0" collapsed="false">
      <c r="A336" s="0" t="n">
        <v>308</v>
      </c>
      <c r="B336" s="0" t="s">
        <v>326</v>
      </c>
      <c r="C336" s="7" t="n">
        <v>17215737300</v>
      </c>
      <c r="D336" s="7" t="n">
        <v>62082620.4663381</v>
      </c>
      <c r="E336" s="7" t="n">
        <v>3212439000</v>
      </c>
      <c r="F336" s="7" t="n">
        <v>42451002.2624598</v>
      </c>
      <c r="G336" s="7" t="n">
        <v>104533623</v>
      </c>
      <c r="H336" s="7" t="n">
        <v>103566216.3118</v>
      </c>
      <c r="I336" s="17" t="n">
        <v>1.00934094845454</v>
      </c>
      <c r="J336" s="7" t="n">
        <v>85442128</v>
      </c>
      <c r="K336" s="7" t="n">
        <v>85442128</v>
      </c>
      <c r="L336" s="0" t="n">
        <v>82.5</v>
      </c>
      <c r="N336" s="7" t="n">
        <v>74508112</v>
      </c>
      <c r="O336" s="18" t="n">
        <v>0.0537</v>
      </c>
      <c r="P336" s="7" t="n">
        <v>78509198</v>
      </c>
      <c r="Q336" s="17" t="n">
        <v>75.8057992228253</v>
      </c>
      <c r="R336" s="17" t="n">
        <v>6.69420077717474</v>
      </c>
      <c r="S336" s="17" t="n">
        <v>0.01</v>
      </c>
      <c r="T336" s="7" t="n">
        <v>745081</v>
      </c>
      <c r="U336" s="7" t="n">
        <v>0</v>
      </c>
      <c r="V336" s="7" t="n">
        <v>0</v>
      </c>
      <c r="W336" s="7" t="n">
        <v>0</v>
      </c>
      <c r="X336" s="7" t="n">
        <v>79254279</v>
      </c>
      <c r="Y336" s="17" t="n">
        <v>76.5252239797912</v>
      </c>
      <c r="AA336" s="0" t="n">
        <v>-6932930</v>
      </c>
      <c r="AB336" s="0" t="n">
        <v>-6187849</v>
      </c>
      <c r="AC336" s="0" t="n">
        <v>0</v>
      </c>
      <c r="AD336" s="0" t="n">
        <v>-5.97477602020879</v>
      </c>
    </row>
    <row r="337" customFormat="false" ht="14.5" hidden="false" customHeight="false" outlineLevel="0" collapsed="false">
      <c r="A337" s="0" t="n">
        <v>309</v>
      </c>
      <c r="B337" s="0" t="s">
        <v>327</v>
      </c>
      <c r="C337" s="7" t="n">
        <v>922889900</v>
      </c>
      <c r="D337" s="7" t="n">
        <v>3328084.20548545</v>
      </c>
      <c r="E337" s="7" t="n">
        <v>275079000</v>
      </c>
      <c r="F337" s="7" t="n">
        <v>3635050.89166056</v>
      </c>
      <c r="G337" s="7" t="n">
        <v>6963135</v>
      </c>
      <c r="H337" s="7" t="n">
        <v>22662081.2384895</v>
      </c>
      <c r="I337" s="17" t="n">
        <v>0.30725929038564</v>
      </c>
      <c r="J337" s="7" t="n">
        <v>18696217</v>
      </c>
      <c r="K337" s="7" t="n">
        <v>6963135</v>
      </c>
      <c r="L337" s="0" t="n">
        <v>30.73</v>
      </c>
      <c r="N337" s="7" t="n">
        <v>6618895</v>
      </c>
      <c r="O337" s="18" t="n">
        <v>0.0355</v>
      </c>
      <c r="P337" s="7" t="n">
        <v>6853866</v>
      </c>
      <c r="Q337" s="17" t="n">
        <v>30.2437623794205</v>
      </c>
      <c r="R337" s="17" t="n">
        <v>0.486237620579498</v>
      </c>
      <c r="S337" s="17" t="n">
        <v>0</v>
      </c>
      <c r="T337" s="7" t="n">
        <v>0</v>
      </c>
      <c r="U337" s="7" t="n">
        <v>0</v>
      </c>
      <c r="V337" s="7" t="n">
        <v>0</v>
      </c>
      <c r="W337" s="7" t="n">
        <v>0</v>
      </c>
      <c r="X337" s="7" t="n">
        <v>6853866</v>
      </c>
      <c r="Y337" s="17" t="n">
        <v>30.2437623794205</v>
      </c>
      <c r="AA337" s="0" t="n">
        <v>-109269</v>
      </c>
      <c r="AB337" s="0" t="n">
        <v>-109269</v>
      </c>
      <c r="AC337" s="0" t="n">
        <v>0</v>
      </c>
      <c r="AD337" s="0" t="n">
        <v>-0.486237620579498</v>
      </c>
    </row>
    <row r="338" customFormat="false" ht="14.5" hidden="false" customHeight="false" outlineLevel="0" collapsed="false">
      <c r="A338" s="0" t="n">
        <v>310</v>
      </c>
      <c r="B338" s="0" t="s">
        <v>328</v>
      </c>
      <c r="C338" s="7" t="n">
        <v>4699228300</v>
      </c>
      <c r="D338" s="7" t="n">
        <v>16946146.5373066</v>
      </c>
      <c r="E338" s="7" t="n">
        <v>735781000</v>
      </c>
      <c r="F338" s="7" t="n">
        <v>9723030.03906841</v>
      </c>
      <c r="G338" s="7" t="n">
        <v>26669177</v>
      </c>
      <c r="H338" s="7" t="n">
        <v>43480688.9630086</v>
      </c>
      <c r="I338" s="17" t="n">
        <v>0.613356817383665</v>
      </c>
      <c r="J338" s="7" t="n">
        <v>35871568</v>
      </c>
      <c r="K338" s="7" t="n">
        <v>26669177</v>
      </c>
      <c r="L338" s="0" t="n">
        <v>61.34</v>
      </c>
      <c r="N338" s="7" t="n">
        <v>24380114</v>
      </c>
      <c r="O338" s="18" t="n">
        <v>0.0502</v>
      </c>
      <c r="P338" s="7" t="n">
        <v>25603996</v>
      </c>
      <c r="Q338" s="17" t="n">
        <v>58.8859022491173</v>
      </c>
      <c r="R338" s="17" t="n">
        <v>2.45409775088267</v>
      </c>
      <c r="S338" s="17" t="n">
        <v>0</v>
      </c>
      <c r="T338" s="7" t="n">
        <v>0</v>
      </c>
      <c r="U338" s="7" t="n">
        <v>0</v>
      </c>
      <c r="V338" s="7" t="n">
        <v>0</v>
      </c>
      <c r="W338" s="7" t="n">
        <v>0</v>
      </c>
      <c r="X338" s="7" t="n">
        <v>25603996</v>
      </c>
      <c r="Y338" s="17" t="n">
        <v>58.8859022491173</v>
      </c>
      <c r="AA338" s="0" t="n">
        <v>-1065181</v>
      </c>
      <c r="AB338" s="0" t="n">
        <v>-1065181</v>
      </c>
      <c r="AC338" s="0" t="n">
        <v>0</v>
      </c>
      <c r="AD338" s="0" t="n">
        <v>-2.45409775088267</v>
      </c>
    </row>
    <row r="339" customFormat="false" ht="14.5" hidden="false" customHeight="false" outlineLevel="0" collapsed="false">
      <c r="A339" s="0" t="n">
        <v>311</v>
      </c>
      <c r="B339" s="0" t="s">
        <v>329</v>
      </c>
      <c r="C339" s="7" t="n">
        <v>487514800</v>
      </c>
      <c r="D339" s="7" t="n">
        <v>1758054.02770189</v>
      </c>
      <c r="E339" s="7" t="n">
        <v>117140000</v>
      </c>
      <c r="F339" s="7" t="n">
        <v>1547954.81097837</v>
      </c>
      <c r="G339" s="7" t="n">
        <v>3306009</v>
      </c>
      <c r="H339" s="7" t="n">
        <v>10411325.4240145</v>
      </c>
      <c r="I339" s="17" t="n">
        <v>0.317539685425108</v>
      </c>
      <c r="J339" s="7" t="n">
        <v>8589343</v>
      </c>
      <c r="K339" s="7" t="n">
        <v>3306009</v>
      </c>
      <c r="L339" s="0" t="n">
        <v>31.75</v>
      </c>
      <c r="N339" s="7" t="n">
        <v>3203025</v>
      </c>
      <c r="O339" s="18" t="n">
        <v>0.042</v>
      </c>
      <c r="P339" s="7" t="n">
        <v>3337552</v>
      </c>
      <c r="Q339" s="17" t="n">
        <v>32.0569366922455</v>
      </c>
      <c r="R339" s="17" t="n">
        <v>0</v>
      </c>
      <c r="S339" s="17" t="n">
        <v>0</v>
      </c>
      <c r="T339" s="7" t="n">
        <v>0</v>
      </c>
      <c r="U339" s="7" t="n">
        <v>31543</v>
      </c>
      <c r="V339" s="7" t="n">
        <v>31543</v>
      </c>
      <c r="W339" s="7" t="n">
        <v>0</v>
      </c>
      <c r="X339" s="7" t="n">
        <v>3306009</v>
      </c>
      <c r="Y339" s="17" t="n">
        <v>31.7539685425108</v>
      </c>
      <c r="AA339" s="0" t="n">
        <v>0</v>
      </c>
      <c r="AB339" s="0" t="n">
        <v>0</v>
      </c>
      <c r="AC339" s="0" t="n">
        <v>0</v>
      </c>
      <c r="AD339" s="0" t="n">
        <v>0.00396854251076917</v>
      </c>
    </row>
    <row r="340" customFormat="false" ht="14.5" hidden="false" customHeight="false" outlineLevel="0" collapsed="false">
      <c r="A340" s="0" t="n">
        <v>312</v>
      </c>
      <c r="B340" s="0" t="s">
        <v>330</v>
      </c>
      <c r="C340" s="7" t="n">
        <v>91765300</v>
      </c>
      <c r="D340" s="7" t="n">
        <v>330919.913135504</v>
      </c>
      <c r="E340" s="7" t="n">
        <v>21868000</v>
      </c>
      <c r="F340" s="7" t="n">
        <v>288976.231914589</v>
      </c>
      <c r="G340" s="7" t="n">
        <v>619896</v>
      </c>
      <c r="H340" s="7" t="n">
        <v>809628.498636734</v>
      </c>
      <c r="I340" s="17" t="n">
        <v>0.765654866452689</v>
      </c>
      <c r="J340" s="7" t="n">
        <v>667944</v>
      </c>
      <c r="K340" s="7" t="n">
        <v>619896</v>
      </c>
      <c r="L340" s="0" t="n">
        <v>76.57</v>
      </c>
      <c r="N340" s="7" t="n">
        <v>552260</v>
      </c>
      <c r="O340" s="18" t="n">
        <v>0.0289</v>
      </c>
      <c r="P340" s="7" t="n">
        <v>568220</v>
      </c>
      <c r="Q340" s="17" t="n">
        <v>70.1828061829318</v>
      </c>
      <c r="R340" s="17" t="n">
        <v>6.38719381706815</v>
      </c>
      <c r="S340" s="17" t="n">
        <v>0.01</v>
      </c>
      <c r="T340" s="7" t="n">
        <v>5523</v>
      </c>
      <c r="U340" s="7" t="n">
        <v>0</v>
      </c>
      <c r="V340" s="7" t="n">
        <v>0</v>
      </c>
      <c r="W340" s="7" t="n">
        <v>0</v>
      </c>
      <c r="X340" s="7" t="n">
        <v>573743</v>
      </c>
      <c r="Y340" s="17" t="n">
        <v>70.8649709053076</v>
      </c>
      <c r="AA340" s="0" t="n">
        <v>-51676</v>
      </c>
      <c r="AB340" s="0" t="n">
        <v>-46153</v>
      </c>
      <c r="AC340" s="0" t="n">
        <v>0</v>
      </c>
      <c r="AD340" s="0" t="n">
        <v>-5.70502909469244</v>
      </c>
    </row>
    <row r="341" customFormat="false" ht="14.5" hidden="false" customHeight="false" outlineLevel="0" collapsed="false">
      <c r="A341" s="0" t="n">
        <v>313</v>
      </c>
      <c r="B341" s="0" t="s">
        <v>331</v>
      </c>
      <c r="C341" s="7" t="n">
        <v>96983700</v>
      </c>
      <c r="D341" s="7" t="n">
        <v>349738.273394843</v>
      </c>
      <c r="E341" s="7" t="n">
        <v>17292000</v>
      </c>
      <c r="F341" s="7" t="n">
        <v>228506.356423407</v>
      </c>
      <c r="G341" s="7" t="n">
        <v>578245</v>
      </c>
      <c r="H341" s="7" t="n">
        <v>955969.718077542</v>
      </c>
      <c r="I341" s="17" t="n">
        <v>0.604877946513675</v>
      </c>
      <c r="J341" s="7" t="n">
        <v>788675</v>
      </c>
      <c r="K341" s="7" t="n">
        <v>578245</v>
      </c>
      <c r="L341" s="0" t="n">
        <v>60.49</v>
      </c>
      <c r="N341" s="7" t="n">
        <v>580272</v>
      </c>
      <c r="O341" s="18" t="n">
        <v>0.0411</v>
      </c>
      <c r="P341" s="7" t="n">
        <v>604121</v>
      </c>
      <c r="Q341" s="17" t="n">
        <v>63.1945749510653</v>
      </c>
      <c r="R341" s="17" t="n">
        <v>0</v>
      </c>
      <c r="S341" s="17" t="n">
        <v>0</v>
      </c>
      <c r="T341" s="7" t="n">
        <v>0</v>
      </c>
      <c r="U341" s="7" t="n">
        <v>25876</v>
      </c>
      <c r="V341" s="7" t="n">
        <v>25876</v>
      </c>
      <c r="W341" s="7" t="n">
        <v>0</v>
      </c>
      <c r="X341" s="7" t="n">
        <v>578245</v>
      </c>
      <c r="Y341" s="17" t="n">
        <v>60.4877946513675</v>
      </c>
      <c r="AA341" s="0" t="n">
        <v>0</v>
      </c>
      <c r="AB341" s="0" t="n">
        <v>0</v>
      </c>
      <c r="AC341" s="0" t="n">
        <v>0</v>
      </c>
      <c r="AD341" s="0" t="n">
        <v>-0.0022053486325504</v>
      </c>
    </row>
    <row r="342" customFormat="false" ht="14.5" hidden="false" customHeight="false" outlineLevel="0" collapsed="false">
      <c r="A342" s="0" t="n">
        <v>314</v>
      </c>
      <c r="B342" s="0" t="s">
        <v>332</v>
      </c>
      <c r="C342" s="7" t="n">
        <v>11132886300</v>
      </c>
      <c r="D342" s="7" t="n">
        <v>40146915.744224</v>
      </c>
      <c r="E342" s="7" t="n">
        <v>2188001000</v>
      </c>
      <c r="F342" s="7" t="n">
        <v>28913493.8908612</v>
      </c>
      <c r="G342" s="7" t="n">
        <v>69060410</v>
      </c>
      <c r="H342" s="7" t="n">
        <v>42285807.32658</v>
      </c>
      <c r="I342" s="17" t="n">
        <v>1.63318177814687</v>
      </c>
      <c r="J342" s="7" t="n">
        <v>34885791</v>
      </c>
      <c r="K342" s="7" t="n">
        <v>34885791</v>
      </c>
      <c r="L342" s="0" t="n">
        <v>82.5</v>
      </c>
      <c r="N342" s="7" t="n">
        <v>32047587</v>
      </c>
      <c r="O342" s="18" t="n">
        <v>0.0881</v>
      </c>
      <c r="P342" s="7" t="n">
        <v>34870979</v>
      </c>
      <c r="Q342" s="17" t="n">
        <v>82.4649715936269</v>
      </c>
      <c r="R342" s="17" t="n">
        <v>0.0350284063730726</v>
      </c>
      <c r="S342" s="17" t="n">
        <v>0</v>
      </c>
      <c r="T342" s="7" t="n">
        <v>0</v>
      </c>
      <c r="U342" s="7" t="n">
        <v>0</v>
      </c>
      <c r="V342" s="7" t="n">
        <v>0</v>
      </c>
      <c r="W342" s="7" t="n">
        <v>0</v>
      </c>
      <c r="X342" s="7" t="n">
        <v>34870979</v>
      </c>
      <c r="Y342" s="17" t="n">
        <v>82.4649715936269</v>
      </c>
      <c r="AA342" s="0" t="n">
        <v>-14812</v>
      </c>
      <c r="AB342" s="0" t="n">
        <v>-14812</v>
      </c>
      <c r="AC342" s="0" t="n">
        <v>0</v>
      </c>
      <c r="AD342" s="0" t="n">
        <v>-0.0350284063730726</v>
      </c>
    </row>
    <row r="343" customFormat="false" ht="14.5" hidden="false" customHeight="false" outlineLevel="0" collapsed="false">
      <c r="A343" s="0" t="n">
        <v>315</v>
      </c>
      <c r="B343" s="0" t="s">
        <v>333</v>
      </c>
      <c r="C343" s="7" t="n">
        <v>4401061600</v>
      </c>
      <c r="D343" s="7" t="n">
        <v>15870911.1437112</v>
      </c>
      <c r="E343" s="7" t="n">
        <v>3111517000</v>
      </c>
      <c r="F343" s="7" t="n">
        <v>41117361.3589805</v>
      </c>
      <c r="G343" s="7" t="n">
        <v>56988273</v>
      </c>
      <c r="H343" s="7" t="n">
        <v>33905314.10657</v>
      </c>
      <c r="I343" s="17" t="n">
        <v>1.68080651961744</v>
      </c>
      <c r="J343" s="7" t="n">
        <v>27971884</v>
      </c>
      <c r="K343" s="7" t="n">
        <v>27971884</v>
      </c>
      <c r="L343" s="0" t="n">
        <v>82.5</v>
      </c>
      <c r="N343" s="7" t="n">
        <v>25852462</v>
      </c>
      <c r="O343" s="18" t="n">
        <v>0.04</v>
      </c>
      <c r="P343" s="7" t="n">
        <v>26886560</v>
      </c>
      <c r="Q343" s="17" t="n">
        <v>79.2989556607295</v>
      </c>
      <c r="R343" s="17" t="n">
        <v>3.20104433927054</v>
      </c>
      <c r="S343" s="17" t="n">
        <v>0.01</v>
      </c>
      <c r="T343" s="7" t="n">
        <v>258525</v>
      </c>
      <c r="U343" s="7" t="n">
        <v>0</v>
      </c>
      <c r="V343" s="7" t="n">
        <v>0</v>
      </c>
      <c r="W343" s="7" t="n">
        <v>0</v>
      </c>
      <c r="X343" s="7" t="n">
        <v>27145085</v>
      </c>
      <c r="Y343" s="17" t="n">
        <v>80.0614467533865</v>
      </c>
      <c r="AA343" s="0" t="n">
        <v>-1085324</v>
      </c>
      <c r="AB343" s="0" t="n">
        <v>-826799</v>
      </c>
      <c r="AC343" s="0" t="n">
        <v>0</v>
      </c>
      <c r="AD343" s="0" t="n">
        <v>-2.43855324661347</v>
      </c>
    </row>
    <row r="344" customFormat="false" ht="14.5" hidden="false" customHeight="false" outlineLevel="0" collapsed="false">
      <c r="A344" s="0" t="n">
        <v>316</v>
      </c>
      <c r="B344" s="0" t="s">
        <v>334</v>
      </c>
      <c r="C344" s="7" t="n">
        <v>2051784300</v>
      </c>
      <c r="D344" s="7" t="n">
        <v>7399052.60843468</v>
      </c>
      <c r="E344" s="7" t="n">
        <v>626322000</v>
      </c>
      <c r="F344" s="7" t="n">
        <v>8276576.345583</v>
      </c>
      <c r="G344" s="7" t="n">
        <v>15675629</v>
      </c>
      <c r="H344" s="7" t="n">
        <v>36817566.0577519</v>
      </c>
      <c r="I344" s="17" t="n">
        <v>0.425764945336453</v>
      </c>
      <c r="J344" s="7" t="n">
        <v>30374492</v>
      </c>
      <c r="K344" s="7" t="n">
        <v>15675629</v>
      </c>
      <c r="L344" s="0" t="n">
        <v>42.58</v>
      </c>
      <c r="N344" s="7" t="n">
        <v>14005833</v>
      </c>
      <c r="O344" s="18" t="n">
        <v>0.0505</v>
      </c>
      <c r="P344" s="7" t="n">
        <v>14713128</v>
      </c>
      <c r="Q344" s="17" t="n">
        <v>39.9622505651814</v>
      </c>
      <c r="R344" s="17" t="n">
        <v>2.61774943481859</v>
      </c>
      <c r="S344" s="17" t="n">
        <v>0.01</v>
      </c>
      <c r="T344" s="7" t="n">
        <v>140058</v>
      </c>
      <c r="U344" s="7" t="n">
        <v>0</v>
      </c>
      <c r="V344" s="7" t="n">
        <v>0</v>
      </c>
      <c r="W344" s="7" t="n">
        <v>0</v>
      </c>
      <c r="X344" s="7" t="n">
        <v>14853186</v>
      </c>
      <c r="Y344" s="17" t="n">
        <v>40.3426613717521</v>
      </c>
      <c r="AA344" s="0" t="n">
        <v>-962501</v>
      </c>
      <c r="AB344" s="0" t="n">
        <v>-822443</v>
      </c>
      <c r="AC344" s="0" t="n">
        <v>0</v>
      </c>
      <c r="AD344" s="0" t="n">
        <v>-2.23733862824788</v>
      </c>
    </row>
    <row r="345" customFormat="false" ht="14.5" hidden="false" customHeight="false" outlineLevel="0" collapsed="false">
      <c r="A345" s="0" t="n">
        <v>317</v>
      </c>
      <c r="B345" s="0" t="s">
        <v>335</v>
      </c>
      <c r="C345" s="7" t="n">
        <v>14471634900</v>
      </c>
      <c r="D345" s="7" t="n">
        <v>52186961.3463556</v>
      </c>
      <c r="E345" s="7" t="n">
        <v>10216671000</v>
      </c>
      <c r="F345" s="7" t="n">
        <v>135008921.176653</v>
      </c>
      <c r="G345" s="7" t="n">
        <v>187195883</v>
      </c>
      <c r="H345" s="7" t="n">
        <v>53589100.5630271</v>
      </c>
      <c r="I345" s="17" t="n">
        <v>3.49317083200222</v>
      </c>
      <c r="J345" s="7" t="n">
        <v>44211008</v>
      </c>
      <c r="K345" s="7" t="n">
        <v>44211008</v>
      </c>
      <c r="L345" s="0" t="n">
        <v>82.5</v>
      </c>
      <c r="N345" s="7" t="n">
        <v>43441467</v>
      </c>
      <c r="O345" s="18" t="n">
        <v>0.0442</v>
      </c>
      <c r="P345" s="7" t="n">
        <v>45361580</v>
      </c>
      <c r="Q345" s="17" t="n">
        <v>84.6470262113272</v>
      </c>
      <c r="R345" s="17" t="n">
        <v>0</v>
      </c>
      <c r="S345" s="17" t="n">
        <v>0</v>
      </c>
      <c r="T345" s="7" t="n">
        <v>0</v>
      </c>
      <c r="U345" s="7" t="n">
        <v>1150572</v>
      </c>
      <c r="V345" s="7" t="n">
        <v>1150572</v>
      </c>
      <c r="W345" s="7" t="n">
        <v>0</v>
      </c>
      <c r="X345" s="7" t="n">
        <v>44211008</v>
      </c>
      <c r="Y345" s="17" t="n">
        <v>82.5000000662498</v>
      </c>
      <c r="AA345" s="0" t="n">
        <v>0</v>
      </c>
      <c r="AB345" s="0" t="n">
        <v>0</v>
      </c>
      <c r="AC345" s="0" t="n">
        <v>0</v>
      </c>
      <c r="AD345" s="0" t="n">
        <v>6.62498109704757E-008</v>
      </c>
    </row>
    <row r="346" customFormat="false" ht="14.5" hidden="false" customHeight="false" outlineLevel="0" collapsed="false">
      <c r="A346" s="0" t="n">
        <v>318</v>
      </c>
      <c r="B346" s="0" t="s">
        <v>336</v>
      </c>
      <c r="C346" s="7" t="n">
        <v>2962150700</v>
      </c>
      <c r="D346" s="7" t="n">
        <v>10681975.1293601</v>
      </c>
      <c r="E346" s="7" t="n">
        <v>200215000</v>
      </c>
      <c r="F346" s="7" t="n">
        <v>2645755.27129959</v>
      </c>
      <c r="G346" s="7" t="n">
        <v>13327730</v>
      </c>
      <c r="H346" s="7" t="n">
        <v>3616269.60092831</v>
      </c>
      <c r="I346" s="17" t="n">
        <v>3.68549125778087</v>
      </c>
      <c r="J346" s="7" t="n">
        <v>2983422</v>
      </c>
      <c r="K346" s="7" t="n">
        <v>2983422</v>
      </c>
      <c r="L346" s="0" t="n">
        <v>82.5</v>
      </c>
      <c r="N346" s="7" t="n">
        <v>3231345</v>
      </c>
      <c r="O346" s="18" t="n">
        <v>0.032</v>
      </c>
      <c r="P346" s="7" t="n">
        <v>3334748</v>
      </c>
      <c r="Q346" s="17" t="n">
        <v>92.215137918477</v>
      </c>
      <c r="R346" s="17" t="n">
        <v>0</v>
      </c>
      <c r="S346" s="17" t="n">
        <v>0</v>
      </c>
      <c r="T346" s="7" t="n">
        <v>0</v>
      </c>
      <c r="U346" s="7" t="n">
        <v>351326</v>
      </c>
      <c r="V346" s="7" t="n">
        <v>351326</v>
      </c>
      <c r="W346" s="7" t="n">
        <v>0</v>
      </c>
      <c r="X346" s="7" t="n">
        <v>2983422</v>
      </c>
      <c r="Y346" s="17" t="n">
        <v>82.4999883646436</v>
      </c>
      <c r="AA346" s="0" t="n">
        <v>0</v>
      </c>
      <c r="AB346" s="0" t="n">
        <v>0</v>
      </c>
      <c r="AC346" s="0" t="n">
        <v>0</v>
      </c>
      <c r="AD346" s="0" t="n">
        <v>-1.16353564010296E-005</v>
      </c>
    </row>
    <row r="347" customFormat="false" ht="14.5" hidden="false" customHeight="false" outlineLevel="0" collapsed="false">
      <c r="A347" s="0" t="n">
        <v>319</v>
      </c>
      <c r="B347" s="0" t="s">
        <v>337</v>
      </c>
      <c r="C347" s="7" t="n">
        <v>119774300</v>
      </c>
      <c r="D347" s="7" t="n">
        <v>431924.713937249</v>
      </c>
      <c r="E347" s="7" t="n">
        <v>21091000</v>
      </c>
      <c r="F347" s="7" t="n">
        <v>278708.510486126</v>
      </c>
      <c r="G347" s="7" t="n">
        <v>710633</v>
      </c>
      <c r="H347" s="7" t="n">
        <v>1814602.27644084</v>
      </c>
      <c r="I347" s="17" t="n">
        <v>0.391619149400514</v>
      </c>
      <c r="J347" s="7" t="n">
        <v>1497047</v>
      </c>
      <c r="K347" s="7" t="n">
        <v>710633</v>
      </c>
      <c r="L347" s="0" t="n">
        <v>39.16</v>
      </c>
      <c r="N347" s="7" t="n">
        <v>642997</v>
      </c>
      <c r="O347" s="18" t="n">
        <v>0.0506</v>
      </c>
      <c r="P347" s="7" t="n">
        <v>675533</v>
      </c>
      <c r="Q347" s="17" t="n">
        <v>37.2276067748019</v>
      </c>
      <c r="R347" s="17" t="n">
        <v>1.93239322519814</v>
      </c>
      <c r="S347" s="17" t="n">
        <v>0</v>
      </c>
      <c r="T347" s="7" t="n">
        <v>0</v>
      </c>
      <c r="U347" s="7" t="n">
        <v>0</v>
      </c>
      <c r="V347" s="7" t="n">
        <v>0</v>
      </c>
      <c r="W347" s="7" t="n">
        <v>0</v>
      </c>
      <c r="X347" s="7" t="n">
        <v>675533</v>
      </c>
      <c r="Y347" s="17" t="n">
        <v>37.2276067748019</v>
      </c>
      <c r="AA347" s="0" t="n">
        <v>-35100</v>
      </c>
      <c r="AB347" s="0" t="n">
        <v>-35100</v>
      </c>
      <c r="AC347" s="0" t="n">
        <v>0</v>
      </c>
      <c r="AD347" s="0" t="n">
        <v>-1.93239322519814</v>
      </c>
    </row>
    <row r="348" customFormat="false" ht="14.5" hidden="false" customHeight="false" outlineLevel="0" collapsed="false">
      <c r="A348" s="0" t="n">
        <v>320</v>
      </c>
      <c r="B348" s="0" t="s">
        <v>338</v>
      </c>
      <c r="C348" s="7" t="n">
        <v>1010590200</v>
      </c>
      <c r="D348" s="7" t="n">
        <v>3644345.09776126</v>
      </c>
      <c r="E348" s="7" t="n">
        <v>535268000</v>
      </c>
      <c r="F348" s="7" t="n">
        <v>7073336.82570231</v>
      </c>
      <c r="G348" s="7" t="n">
        <v>10717682</v>
      </c>
      <c r="H348" s="7" t="n">
        <v>7347629.43594314</v>
      </c>
      <c r="I348" s="17" t="n">
        <v>1.458658482091</v>
      </c>
      <c r="J348" s="7" t="n">
        <v>6061794</v>
      </c>
      <c r="K348" s="7" t="n">
        <v>6061794</v>
      </c>
      <c r="L348" s="0" t="n">
        <v>82.5</v>
      </c>
      <c r="N348" s="7" t="n">
        <v>5504369</v>
      </c>
      <c r="O348" s="18" t="n">
        <v>0.0518</v>
      </c>
      <c r="P348" s="7" t="n">
        <v>5789495</v>
      </c>
      <c r="Q348" s="17" t="n">
        <v>78.7940525644767</v>
      </c>
      <c r="R348" s="17" t="n">
        <v>3.70594743552334</v>
      </c>
      <c r="S348" s="17" t="n">
        <v>0.01</v>
      </c>
      <c r="T348" s="7" t="n">
        <v>55044</v>
      </c>
      <c r="U348" s="7" t="n">
        <v>0</v>
      </c>
      <c r="V348" s="7" t="n">
        <v>0</v>
      </c>
      <c r="W348" s="7" t="n">
        <v>0</v>
      </c>
      <c r="X348" s="7" t="n">
        <v>5844539</v>
      </c>
      <c r="Y348" s="17" t="n">
        <v>79.543192140443</v>
      </c>
      <c r="AA348" s="0" t="n">
        <v>-272299</v>
      </c>
      <c r="AB348" s="0" t="n">
        <v>-217255</v>
      </c>
      <c r="AC348" s="0" t="n">
        <v>0</v>
      </c>
      <c r="AD348" s="0" t="n">
        <v>-2.95680785955703</v>
      </c>
    </row>
    <row r="349" customFormat="false" ht="14.5" hidden="false" customHeight="false" outlineLevel="0" collapsed="false">
      <c r="A349" s="0" t="n">
        <v>321</v>
      </c>
      <c r="B349" s="0" t="s">
        <v>339</v>
      </c>
      <c r="C349" s="7" t="n">
        <v>5021857900</v>
      </c>
      <c r="D349" s="7" t="n">
        <v>18109598.9447737</v>
      </c>
      <c r="E349" s="7" t="n">
        <v>1735793000</v>
      </c>
      <c r="F349" s="7" t="n">
        <v>22937759.3069197</v>
      </c>
      <c r="G349" s="7" t="n">
        <v>41047358</v>
      </c>
      <c r="H349" s="7" t="n">
        <v>51344123.3505939</v>
      </c>
      <c r="I349" s="17" t="n">
        <v>0.799455815414661</v>
      </c>
      <c r="J349" s="7" t="n">
        <v>42358902</v>
      </c>
      <c r="K349" s="7" t="n">
        <v>41047358</v>
      </c>
      <c r="L349" s="0" t="n">
        <v>79.95</v>
      </c>
      <c r="N349" s="7" t="n">
        <v>36751505</v>
      </c>
      <c r="O349" s="18" t="n">
        <v>0.0585</v>
      </c>
      <c r="P349" s="7" t="n">
        <v>38901468</v>
      </c>
      <c r="Q349" s="17" t="n">
        <v>75.7661548418472</v>
      </c>
      <c r="R349" s="17" t="n">
        <v>4.18384515815283</v>
      </c>
      <c r="S349" s="17" t="n">
        <v>0.01</v>
      </c>
      <c r="T349" s="7" t="n">
        <v>367515</v>
      </c>
      <c r="U349" s="7" t="n">
        <v>0</v>
      </c>
      <c r="V349" s="7" t="n">
        <v>0</v>
      </c>
      <c r="W349" s="7" t="n">
        <v>0</v>
      </c>
      <c r="X349" s="7" t="n">
        <v>39268983</v>
      </c>
      <c r="Y349" s="17" t="n">
        <v>76.4819426984057</v>
      </c>
      <c r="AA349" s="0" t="n">
        <v>-2145890</v>
      </c>
      <c r="AB349" s="0" t="n">
        <v>-1778375</v>
      </c>
      <c r="AC349" s="0" t="n">
        <v>0</v>
      </c>
      <c r="AD349" s="0" t="n">
        <v>-3.46805730159427</v>
      </c>
    </row>
    <row r="350" customFormat="false" ht="14.5" hidden="false" customHeight="false" outlineLevel="0" collapsed="false">
      <c r="A350" s="0" t="n">
        <v>322</v>
      </c>
      <c r="B350" s="0" t="s">
        <v>340</v>
      </c>
      <c r="C350" s="7" t="n">
        <v>1203529000</v>
      </c>
      <c r="D350" s="7" t="n">
        <v>4340112.35331939</v>
      </c>
      <c r="E350" s="7" t="n">
        <v>352562000</v>
      </c>
      <c r="F350" s="7" t="n">
        <v>4658955.47266651</v>
      </c>
      <c r="G350" s="7" t="n">
        <v>8999068</v>
      </c>
      <c r="H350" s="7" t="n">
        <v>11804797.72</v>
      </c>
      <c r="I350" s="17" t="n">
        <v>0.762322931188693</v>
      </c>
      <c r="J350" s="7" t="n">
        <v>9738958</v>
      </c>
      <c r="K350" s="7" t="n">
        <v>8999068</v>
      </c>
      <c r="L350" s="0" t="n">
        <v>76.23</v>
      </c>
      <c r="N350" s="7" t="n">
        <v>8476196</v>
      </c>
      <c r="O350" s="18" t="n">
        <v>0.0384</v>
      </c>
      <c r="P350" s="7" t="n">
        <v>8801682</v>
      </c>
      <c r="Q350" s="17" t="n">
        <v>74.5602102532258</v>
      </c>
      <c r="R350" s="17" t="n">
        <v>1.66978974677426</v>
      </c>
      <c r="S350" s="17" t="n">
        <v>0</v>
      </c>
      <c r="T350" s="7" t="n">
        <v>0</v>
      </c>
      <c r="U350" s="7" t="n">
        <v>0</v>
      </c>
      <c r="V350" s="7" t="n">
        <v>0</v>
      </c>
      <c r="W350" s="7" t="n">
        <v>0</v>
      </c>
      <c r="X350" s="7" t="n">
        <v>8801682</v>
      </c>
      <c r="Y350" s="17" t="n">
        <v>74.5602102532258</v>
      </c>
      <c r="AA350" s="0" t="n">
        <v>-197386</v>
      </c>
      <c r="AB350" s="0" t="n">
        <v>-197386</v>
      </c>
      <c r="AC350" s="0" t="n">
        <v>0</v>
      </c>
      <c r="AD350" s="0" t="n">
        <v>-1.66978974677426</v>
      </c>
    </row>
    <row r="351" customFormat="false" ht="14.5" hidden="false" customHeight="false" outlineLevel="0" collapsed="false">
      <c r="A351" s="0" t="n">
        <v>323</v>
      </c>
      <c r="B351" s="0" t="s">
        <v>341</v>
      </c>
      <c r="C351" s="7" t="n">
        <v>1451294400</v>
      </c>
      <c r="D351" s="7" t="n">
        <v>5233592.83718403</v>
      </c>
      <c r="E351" s="7" t="n">
        <v>341590000</v>
      </c>
      <c r="F351" s="7" t="n">
        <v>4513965.20302288</v>
      </c>
      <c r="G351" s="7" t="n">
        <v>9747558</v>
      </c>
      <c r="H351" s="7" t="n">
        <v>17634184.150158</v>
      </c>
      <c r="I351" s="17" t="n">
        <v>0.552764897825605</v>
      </c>
      <c r="J351" s="7" t="n">
        <v>14548202</v>
      </c>
      <c r="K351" s="7" t="n">
        <v>9747558</v>
      </c>
      <c r="L351" s="0" t="n">
        <v>55.28</v>
      </c>
      <c r="N351" s="7" t="n">
        <v>9526336</v>
      </c>
      <c r="O351" s="18" t="n">
        <v>0.0388</v>
      </c>
      <c r="P351" s="7" t="n">
        <v>9895958</v>
      </c>
      <c r="Q351" s="17" t="n">
        <v>56.1180370791996</v>
      </c>
      <c r="R351" s="17" t="n">
        <v>0</v>
      </c>
      <c r="S351" s="17" t="n">
        <v>0</v>
      </c>
      <c r="T351" s="7" t="n">
        <v>0</v>
      </c>
      <c r="U351" s="7" t="n">
        <v>148400</v>
      </c>
      <c r="V351" s="7" t="n">
        <v>148400</v>
      </c>
      <c r="W351" s="7" t="n">
        <v>0</v>
      </c>
      <c r="X351" s="7" t="n">
        <v>9747558</v>
      </c>
      <c r="Y351" s="17" t="n">
        <v>55.2764897825606</v>
      </c>
      <c r="AA351" s="0" t="n">
        <v>0</v>
      </c>
      <c r="AB351" s="0" t="n">
        <v>0</v>
      </c>
      <c r="AC351" s="0" t="n">
        <v>0</v>
      </c>
      <c r="AD351" s="0" t="n">
        <v>-0.00351021743945523</v>
      </c>
    </row>
    <row r="352" customFormat="false" ht="14.5" hidden="false" customHeight="false" outlineLevel="0" collapsed="false">
      <c r="A352" s="0" t="n">
        <v>324</v>
      </c>
      <c r="B352" s="0" t="s">
        <v>342</v>
      </c>
      <c r="C352" s="7" t="n">
        <v>513429200</v>
      </c>
      <c r="D352" s="7" t="n">
        <v>1851505.37583631</v>
      </c>
      <c r="E352" s="7" t="n">
        <v>171143000</v>
      </c>
      <c r="F352" s="7" t="n">
        <v>2261581.27211261</v>
      </c>
      <c r="G352" s="7" t="n">
        <v>4113087</v>
      </c>
      <c r="H352" s="7" t="n">
        <v>6922529.17600631</v>
      </c>
      <c r="I352" s="17" t="n">
        <v>0.594159575990821</v>
      </c>
      <c r="J352" s="7" t="n">
        <v>5711087</v>
      </c>
      <c r="K352" s="7" t="n">
        <v>4113087</v>
      </c>
      <c r="L352" s="0" t="n">
        <v>59.42</v>
      </c>
      <c r="N352" s="7" t="n">
        <v>3726177</v>
      </c>
      <c r="O352" s="18" t="n">
        <v>0.0337</v>
      </c>
      <c r="P352" s="7" t="n">
        <v>3851749</v>
      </c>
      <c r="Q352" s="17" t="n">
        <v>55.640776688241</v>
      </c>
      <c r="R352" s="17" t="n">
        <v>3.77922331175905</v>
      </c>
      <c r="S352" s="17" t="n">
        <v>0.01</v>
      </c>
      <c r="T352" s="7" t="n">
        <v>37262</v>
      </c>
      <c r="U352" s="7" t="n">
        <v>0</v>
      </c>
      <c r="V352" s="7" t="n">
        <v>0</v>
      </c>
      <c r="W352" s="7" t="n">
        <v>0</v>
      </c>
      <c r="X352" s="7" t="n">
        <v>3889011</v>
      </c>
      <c r="Y352" s="17" t="n">
        <v>56.1790481646423</v>
      </c>
      <c r="AA352" s="0" t="n">
        <v>-261338</v>
      </c>
      <c r="AB352" s="0" t="n">
        <v>-224076</v>
      </c>
      <c r="AC352" s="0" t="n">
        <v>0</v>
      </c>
      <c r="AD352" s="0" t="n">
        <v>-3.24095183535775</v>
      </c>
    </row>
    <row r="353" customFormat="false" ht="14.5" hidden="false" customHeight="false" outlineLevel="0" collapsed="false">
      <c r="A353" s="0" t="n">
        <v>325</v>
      </c>
      <c r="B353" s="0" t="s">
        <v>343</v>
      </c>
      <c r="C353" s="7" t="n">
        <v>3978694400</v>
      </c>
      <c r="D353" s="7" t="n">
        <v>14347789.4720631</v>
      </c>
      <c r="E353" s="7" t="n">
        <v>1392811000</v>
      </c>
      <c r="F353" s="7" t="n">
        <v>18405399.4214922</v>
      </c>
      <c r="G353" s="7" t="n">
        <v>32753189</v>
      </c>
      <c r="H353" s="7" t="n">
        <v>77785675.98</v>
      </c>
      <c r="I353" s="17" t="n">
        <v>0.421069671084705</v>
      </c>
      <c r="J353" s="7" t="n">
        <v>64173183</v>
      </c>
      <c r="K353" s="7" t="n">
        <v>32753189</v>
      </c>
      <c r="L353" s="0" t="n">
        <v>42.11</v>
      </c>
      <c r="N353" s="7" t="n">
        <v>32011961</v>
      </c>
      <c r="O353" s="18" t="n">
        <v>0.0445</v>
      </c>
      <c r="P353" s="7" t="n">
        <v>33436493</v>
      </c>
      <c r="Q353" s="17" t="n">
        <v>42.985411618197</v>
      </c>
      <c r="R353" s="17" t="n">
        <v>0</v>
      </c>
      <c r="S353" s="17" t="n">
        <v>0</v>
      </c>
      <c r="T353" s="7" t="n">
        <v>0</v>
      </c>
      <c r="U353" s="7" t="n">
        <v>683304</v>
      </c>
      <c r="V353" s="7" t="n">
        <v>683304</v>
      </c>
      <c r="W353" s="7" t="n">
        <v>0</v>
      </c>
      <c r="X353" s="7" t="n">
        <v>32753189</v>
      </c>
      <c r="Y353" s="17" t="n">
        <v>42.1069671084705</v>
      </c>
      <c r="AA353" s="0" t="n">
        <v>0</v>
      </c>
      <c r="AB353" s="0" t="n">
        <v>0</v>
      </c>
      <c r="AC353" s="0" t="n">
        <v>0</v>
      </c>
      <c r="AD353" s="0" t="n">
        <v>-0.00303289152954989</v>
      </c>
    </row>
    <row r="354" customFormat="false" ht="14.5" hidden="false" customHeight="false" outlineLevel="0" collapsed="false">
      <c r="A354" s="0" t="n">
        <v>326</v>
      </c>
      <c r="B354" s="0" t="s">
        <v>344</v>
      </c>
      <c r="C354" s="7" t="n">
        <v>5707136100</v>
      </c>
      <c r="D354" s="7" t="n">
        <v>20580818.4843781</v>
      </c>
      <c r="E354" s="7" t="n">
        <v>2014741000</v>
      </c>
      <c r="F354" s="7" t="n">
        <v>26623937.3725915</v>
      </c>
      <c r="G354" s="7" t="n">
        <v>47204756</v>
      </c>
      <c r="H354" s="7" t="n">
        <v>58175588.9449295</v>
      </c>
      <c r="I354" s="17" t="n">
        <v>0.81141861829169</v>
      </c>
      <c r="J354" s="7" t="n">
        <v>47994861</v>
      </c>
      <c r="K354" s="7" t="n">
        <v>47204756</v>
      </c>
      <c r="L354" s="0" t="n">
        <v>81.14</v>
      </c>
      <c r="N354" s="7" t="n">
        <v>43643952</v>
      </c>
      <c r="O354" s="18" t="n">
        <v>0.0236</v>
      </c>
      <c r="P354" s="7" t="n">
        <v>44673949</v>
      </c>
      <c r="Q354" s="17" t="n">
        <v>76.7915715340493</v>
      </c>
      <c r="R354" s="17" t="n">
        <v>4.3484284659507</v>
      </c>
      <c r="S354" s="17" t="n">
        <v>0.01</v>
      </c>
      <c r="T354" s="7" t="n">
        <v>436440</v>
      </c>
      <c r="U354" s="7" t="n">
        <v>0</v>
      </c>
      <c r="V354" s="7" t="n">
        <v>0</v>
      </c>
      <c r="W354" s="7" t="n">
        <v>0</v>
      </c>
      <c r="X354" s="7" t="n">
        <v>45110389</v>
      </c>
      <c r="Y354" s="17" t="n">
        <v>77.541783105458</v>
      </c>
      <c r="AA354" s="0" t="n">
        <v>-2530807</v>
      </c>
      <c r="AB354" s="0" t="n">
        <v>-2094367</v>
      </c>
      <c r="AC354" s="0" t="n">
        <v>0</v>
      </c>
      <c r="AD354" s="0" t="n">
        <v>-3.59821689454205</v>
      </c>
    </row>
    <row r="355" customFormat="false" ht="14.5" hidden="false" customHeight="false" outlineLevel="0" collapsed="false">
      <c r="A355" s="0" t="n">
        <v>327</v>
      </c>
      <c r="B355" s="0" t="s">
        <v>345</v>
      </c>
      <c r="C355" s="7" t="n">
        <v>267682700</v>
      </c>
      <c r="D355" s="7" t="n">
        <v>965305.35869089</v>
      </c>
      <c r="E355" s="7" t="n">
        <v>80199000</v>
      </c>
      <c r="F355" s="7" t="n">
        <v>1059795.35500814</v>
      </c>
      <c r="G355" s="7" t="n">
        <v>2025101</v>
      </c>
      <c r="H355" s="7" t="n">
        <v>2511895.4360448</v>
      </c>
      <c r="I355" s="17" t="n">
        <v>0.806204339137897</v>
      </c>
      <c r="J355" s="7" t="n">
        <v>2072314</v>
      </c>
      <c r="K355" s="7" t="n">
        <v>2025101</v>
      </c>
      <c r="L355" s="0" t="n">
        <v>80.62</v>
      </c>
      <c r="N355" s="7" t="n">
        <v>1956361</v>
      </c>
      <c r="O355" s="18" t="n">
        <v>0.0415</v>
      </c>
      <c r="P355" s="7" t="n">
        <v>2037550</v>
      </c>
      <c r="Q355" s="17" t="n">
        <v>81.1160357537932</v>
      </c>
      <c r="R355" s="17" t="n">
        <v>0</v>
      </c>
      <c r="S355" s="17" t="n">
        <v>0</v>
      </c>
      <c r="T355" s="7" t="n">
        <v>0</v>
      </c>
      <c r="U355" s="7" t="n">
        <v>12449</v>
      </c>
      <c r="V355" s="7" t="n">
        <v>12449</v>
      </c>
      <c r="W355" s="7" t="n">
        <v>0</v>
      </c>
      <c r="X355" s="7" t="n">
        <v>2025101</v>
      </c>
      <c r="Y355" s="17" t="n">
        <v>80.6204339137897</v>
      </c>
      <c r="AA355" s="0" t="n">
        <v>0</v>
      </c>
      <c r="AB355" s="0" t="n">
        <v>0</v>
      </c>
      <c r="AC355" s="0" t="n">
        <v>0</v>
      </c>
      <c r="AD355" s="0" t="n">
        <v>0.000433913789734675</v>
      </c>
    </row>
    <row r="356" customFormat="false" ht="14.5" hidden="false" customHeight="false" outlineLevel="0" collapsed="false">
      <c r="A356" s="0" t="n">
        <v>328</v>
      </c>
      <c r="B356" s="0" t="s">
        <v>346</v>
      </c>
      <c r="C356" s="7" t="n">
        <v>1330013700</v>
      </c>
      <c r="D356" s="7" t="n">
        <v>4796235.81106399</v>
      </c>
      <c r="E356" s="7" t="n">
        <v>404588000</v>
      </c>
      <c r="F356" s="7" t="n">
        <v>5346456.72754068</v>
      </c>
      <c r="G356" s="7" t="n">
        <v>10142693</v>
      </c>
      <c r="H356" s="7" t="n">
        <v>18092926.6794239</v>
      </c>
      <c r="I356" s="17" t="n">
        <v>0.560588852191323</v>
      </c>
      <c r="J356" s="7" t="n">
        <v>14926665</v>
      </c>
      <c r="K356" s="7" t="n">
        <v>10142693</v>
      </c>
      <c r="L356" s="0" t="n">
        <v>56.06</v>
      </c>
      <c r="N356" s="7" t="n">
        <v>9068349</v>
      </c>
      <c r="O356" s="18" t="n">
        <v>0.0444</v>
      </c>
      <c r="P356" s="7" t="n">
        <v>9470984</v>
      </c>
      <c r="Q356" s="17" t="n">
        <v>52.3463349396692</v>
      </c>
      <c r="R356" s="17" t="n">
        <v>3.71366506033078</v>
      </c>
      <c r="S356" s="17" t="n">
        <v>0.01</v>
      </c>
      <c r="T356" s="7" t="n">
        <v>90683</v>
      </c>
      <c r="U356" s="7" t="n">
        <v>0</v>
      </c>
      <c r="V356" s="7" t="n">
        <v>0</v>
      </c>
      <c r="W356" s="7" t="n">
        <v>0</v>
      </c>
      <c r="X356" s="7" t="n">
        <v>9561667</v>
      </c>
      <c r="Y356" s="17" t="n">
        <v>52.8475418566415</v>
      </c>
      <c r="AA356" s="0" t="n">
        <v>-671709</v>
      </c>
      <c r="AB356" s="0" t="n">
        <v>-581026</v>
      </c>
      <c r="AC356" s="0" t="n">
        <v>0</v>
      </c>
      <c r="AD356" s="0" t="n">
        <v>-3.21245814335848</v>
      </c>
    </row>
    <row r="357" customFormat="false" ht="14.5" hidden="false" customHeight="false" outlineLevel="0" collapsed="false">
      <c r="A357" s="0" t="n">
        <v>329</v>
      </c>
      <c r="B357" s="0" t="s">
        <v>347</v>
      </c>
      <c r="C357" s="7" t="n">
        <v>1189426700</v>
      </c>
      <c r="D357" s="7" t="n">
        <v>4289257.27094064</v>
      </c>
      <c r="E357" s="7" t="n">
        <v>429457000</v>
      </c>
      <c r="F357" s="7" t="n">
        <v>5675089.88610497</v>
      </c>
      <c r="G357" s="7" t="n">
        <v>9964347</v>
      </c>
      <c r="H357" s="7" t="n">
        <v>7593317.77412327</v>
      </c>
      <c r="I357" s="17" t="n">
        <v>1.31225207431155</v>
      </c>
      <c r="J357" s="7" t="n">
        <v>6264487</v>
      </c>
      <c r="K357" s="7" t="n">
        <v>6264487</v>
      </c>
      <c r="L357" s="0" t="n">
        <v>82.5</v>
      </c>
      <c r="N357" s="7" t="n">
        <v>5913337</v>
      </c>
      <c r="O357" s="18" t="n">
        <v>0.0337</v>
      </c>
      <c r="P357" s="7" t="n">
        <v>6112616</v>
      </c>
      <c r="Q357" s="17" t="n">
        <v>80.499936678941</v>
      </c>
      <c r="R357" s="17" t="n">
        <v>2.00006332105903</v>
      </c>
      <c r="S357" s="17" t="n">
        <v>0</v>
      </c>
      <c r="T357" s="7" t="n">
        <v>0</v>
      </c>
      <c r="U357" s="7" t="n">
        <v>0</v>
      </c>
      <c r="V357" s="7" t="n">
        <v>0</v>
      </c>
      <c r="W357" s="7" t="n">
        <v>0</v>
      </c>
      <c r="X357" s="7" t="n">
        <v>6112616</v>
      </c>
      <c r="Y357" s="17" t="n">
        <v>80.499936678941</v>
      </c>
      <c r="AA357" s="0" t="n">
        <v>-151871</v>
      </c>
      <c r="AB357" s="0" t="n">
        <v>-151871</v>
      </c>
      <c r="AC357" s="0" t="n">
        <v>0</v>
      </c>
      <c r="AD357" s="0" t="n">
        <v>-2.00006332105903</v>
      </c>
    </row>
    <row r="358" customFormat="false" ht="14.5" hidden="false" customHeight="false" outlineLevel="0" collapsed="false">
      <c r="A358" s="0" t="n">
        <v>330</v>
      </c>
      <c r="B358" s="0" t="s">
        <v>348</v>
      </c>
      <c r="C358" s="7" t="n">
        <v>7192996000</v>
      </c>
      <c r="D358" s="7" t="n">
        <v>25939059.878887</v>
      </c>
      <c r="E358" s="7" t="n">
        <v>6431334000</v>
      </c>
      <c r="F358" s="7" t="n">
        <v>84987317.7933135</v>
      </c>
      <c r="G358" s="7" t="n">
        <v>110926378</v>
      </c>
      <c r="H358" s="7" t="n">
        <v>26381907.903</v>
      </c>
      <c r="I358" s="17" t="n">
        <v>4.20463820917918</v>
      </c>
      <c r="J358" s="7" t="n">
        <v>21765074</v>
      </c>
      <c r="K358" s="7" t="n">
        <v>21765074</v>
      </c>
      <c r="L358" s="0" t="n">
        <v>82.5</v>
      </c>
      <c r="N358" s="7" t="n">
        <v>20948614</v>
      </c>
      <c r="O358" s="18" t="n">
        <v>0.0428</v>
      </c>
      <c r="P358" s="7" t="n">
        <v>21845215</v>
      </c>
      <c r="Q358" s="17" t="n">
        <v>82.8037724956044</v>
      </c>
      <c r="R358" s="17" t="n">
        <v>0</v>
      </c>
      <c r="S358" s="17" t="n">
        <v>0</v>
      </c>
      <c r="T358" s="7" t="n">
        <v>0</v>
      </c>
      <c r="U358" s="7" t="n">
        <v>80141</v>
      </c>
      <c r="V358" s="7" t="n">
        <v>80141</v>
      </c>
      <c r="W358" s="7" t="n">
        <v>0</v>
      </c>
      <c r="X358" s="7" t="n">
        <v>21765074</v>
      </c>
      <c r="Y358" s="17" t="n">
        <v>82.4999999242852</v>
      </c>
      <c r="AA358" s="0" t="n">
        <v>0</v>
      </c>
      <c r="AB358" s="0" t="n">
        <v>0</v>
      </c>
      <c r="AC358" s="0" t="n">
        <v>0</v>
      </c>
      <c r="AD358" s="0" t="n">
        <v>-7.57147660124247E-008</v>
      </c>
    </row>
    <row r="359" customFormat="false" ht="14.5" hidden="false" customHeight="false" outlineLevel="0" collapsed="false">
      <c r="A359" s="0" t="n">
        <v>331</v>
      </c>
      <c r="B359" s="0" t="s">
        <v>349</v>
      </c>
      <c r="C359" s="7" t="n">
        <v>4325909100</v>
      </c>
      <c r="D359" s="7" t="n">
        <v>15599899.5655666</v>
      </c>
      <c r="E359" s="7" t="n">
        <v>931291000</v>
      </c>
      <c r="F359" s="7" t="n">
        <v>12306610.7552574</v>
      </c>
      <c r="G359" s="7" t="n">
        <v>27906510</v>
      </c>
      <c r="H359" s="7" t="n">
        <v>25402087.0325328</v>
      </c>
      <c r="I359" s="17" t="n">
        <v>1.09859122851834</v>
      </c>
      <c r="J359" s="7" t="n">
        <v>20956722</v>
      </c>
      <c r="K359" s="7" t="n">
        <v>20956722</v>
      </c>
      <c r="L359" s="0" t="n">
        <v>82.5</v>
      </c>
      <c r="N359" s="7" t="n">
        <v>18059992</v>
      </c>
      <c r="O359" s="18" t="n">
        <v>0.0315</v>
      </c>
      <c r="P359" s="7" t="n">
        <v>18628882</v>
      </c>
      <c r="Q359" s="17" t="n">
        <v>73.3360293433439</v>
      </c>
      <c r="R359" s="17" t="n">
        <v>9.16397065665615</v>
      </c>
      <c r="S359" s="17" t="n">
        <v>0.02</v>
      </c>
      <c r="T359" s="7" t="n">
        <v>361200</v>
      </c>
      <c r="U359" s="7" t="n">
        <v>0</v>
      </c>
      <c r="V359" s="7" t="n">
        <v>0</v>
      </c>
      <c r="W359" s="7" t="n">
        <v>0</v>
      </c>
      <c r="X359" s="7" t="n">
        <v>18990082</v>
      </c>
      <c r="Y359" s="17" t="n">
        <v>74.7579597522012</v>
      </c>
      <c r="AA359" s="0" t="n">
        <v>-2327840</v>
      </c>
      <c r="AB359" s="0" t="n">
        <v>-1966640</v>
      </c>
      <c r="AC359" s="0" t="n">
        <v>0</v>
      </c>
      <c r="AD359" s="0" t="n">
        <v>-7.74204024779877</v>
      </c>
    </row>
    <row r="360" customFormat="false" ht="14.5" hidden="false" customHeight="false" outlineLevel="0" collapsed="false">
      <c r="A360" s="0" t="n">
        <v>332</v>
      </c>
      <c r="B360" s="0" t="s">
        <v>350</v>
      </c>
      <c r="C360" s="7" t="n">
        <v>3302461300</v>
      </c>
      <c r="D360" s="7" t="n">
        <v>11909187.9667953</v>
      </c>
      <c r="E360" s="7" t="n">
        <v>1037417000</v>
      </c>
      <c r="F360" s="7" t="n">
        <v>13709020.2846231</v>
      </c>
      <c r="G360" s="7" t="n">
        <v>25618208</v>
      </c>
      <c r="H360" s="7" t="n">
        <v>68366792.9</v>
      </c>
      <c r="I360" s="17" t="n">
        <v>0.374717123815823</v>
      </c>
      <c r="J360" s="7" t="n">
        <v>56402604</v>
      </c>
      <c r="K360" s="7" t="n">
        <v>25618208</v>
      </c>
      <c r="L360" s="0" t="n">
        <v>37.47</v>
      </c>
      <c r="N360" s="7" t="n">
        <v>22906588</v>
      </c>
      <c r="O360" s="18" t="n">
        <v>0.0382</v>
      </c>
      <c r="P360" s="7" t="n">
        <v>23781620</v>
      </c>
      <c r="Q360" s="17" t="n">
        <v>34.7853380145904</v>
      </c>
      <c r="R360" s="17" t="n">
        <v>2.68466198540959</v>
      </c>
      <c r="S360" s="17" t="n">
        <v>0.01</v>
      </c>
      <c r="T360" s="7" t="n">
        <v>229066</v>
      </c>
      <c r="U360" s="7" t="n">
        <v>0</v>
      </c>
      <c r="V360" s="7" t="n">
        <v>0</v>
      </c>
      <c r="W360" s="7" t="n">
        <v>0</v>
      </c>
      <c r="X360" s="7" t="n">
        <v>24010686</v>
      </c>
      <c r="Y360" s="17" t="n">
        <v>35.1203924910159</v>
      </c>
      <c r="AA360" s="0" t="n">
        <v>-1836588</v>
      </c>
      <c r="AB360" s="0" t="n">
        <v>-1607522</v>
      </c>
      <c r="AC360" s="0" t="n">
        <v>0</v>
      </c>
      <c r="AD360" s="0" t="n">
        <v>-2.34960750898409</v>
      </c>
    </row>
    <row r="361" customFormat="false" ht="14.5" hidden="false" customHeight="false" outlineLevel="0" collapsed="false">
      <c r="A361" s="0" t="n">
        <v>333</v>
      </c>
      <c r="B361" s="0" t="s">
        <v>351</v>
      </c>
      <c r="C361" s="7" t="n">
        <v>453409500</v>
      </c>
      <c r="D361" s="7" t="n">
        <v>1635065.02299684</v>
      </c>
      <c r="E361" s="7" t="n">
        <v>121284000</v>
      </c>
      <c r="F361" s="7" t="n">
        <v>1602715.99193017</v>
      </c>
      <c r="G361" s="7" t="n">
        <v>3237781</v>
      </c>
      <c r="H361" s="7" t="n">
        <v>1817852.54643504</v>
      </c>
      <c r="I361" s="17" t="n">
        <v>1.78110210663102</v>
      </c>
      <c r="J361" s="7" t="n">
        <v>1499728</v>
      </c>
      <c r="K361" s="7" t="n">
        <v>1499728</v>
      </c>
      <c r="L361" s="0" t="n">
        <v>82.5</v>
      </c>
      <c r="N361" s="7" t="n">
        <v>1360800</v>
      </c>
      <c r="O361" s="18" t="n">
        <v>0.0337</v>
      </c>
      <c r="P361" s="7" t="n">
        <v>1406659</v>
      </c>
      <c r="Q361" s="17" t="n">
        <v>77.3802585230896</v>
      </c>
      <c r="R361" s="17" t="n">
        <v>5.11974147691036</v>
      </c>
      <c r="S361" s="17" t="n">
        <v>0.01</v>
      </c>
      <c r="T361" s="7" t="n">
        <v>13608</v>
      </c>
      <c r="U361" s="7" t="n">
        <v>0</v>
      </c>
      <c r="V361" s="7" t="n">
        <v>0</v>
      </c>
      <c r="W361" s="7" t="n">
        <v>79461</v>
      </c>
      <c r="X361" s="7" t="n">
        <v>1499728</v>
      </c>
      <c r="Y361" s="17" t="n">
        <v>82.4999807020153</v>
      </c>
      <c r="AA361" s="0" t="n">
        <v>-93069</v>
      </c>
      <c r="AB361" s="0" t="n">
        <v>0</v>
      </c>
      <c r="AC361" s="0" t="n">
        <v>0</v>
      </c>
      <c r="AD361" s="0" t="n">
        <v>-1.92979846787011E-005</v>
      </c>
    </row>
    <row r="362" customFormat="false" ht="14.5" hidden="false" customHeight="false" outlineLevel="0" collapsed="false">
      <c r="A362" s="0" t="n">
        <v>334</v>
      </c>
      <c r="B362" s="0" t="s">
        <v>352</v>
      </c>
      <c r="C362" s="7" t="n">
        <v>3290703900</v>
      </c>
      <c r="D362" s="7" t="n">
        <v>11866788.9577287</v>
      </c>
      <c r="E362" s="7" t="n">
        <v>158182000</v>
      </c>
      <c r="F362" s="7" t="n">
        <v>2090307.22136059</v>
      </c>
      <c r="G362" s="7" t="n">
        <v>13957096</v>
      </c>
      <c r="H362" s="7" t="n">
        <v>5793063.00148266</v>
      </c>
      <c r="I362" s="17" t="n">
        <v>2.40927744035027</v>
      </c>
      <c r="J362" s="7" t="n">
        <v>4779277</v>
      </c>
      <c r="K362" s="7" t="n">
        <v>4779277</v>
      </c>
      <c r="L362" s="0" t="n">
        <v>82.5</v>
      </c>
      <c r="N362" s="7" t="n">
        <v>5043724</v>
      </c>
      <c r="O362" s="18" t="n">
        <v>0.0461</v>
      </c>
      <c r="P362" s="7" t="n">
        <v>5276240</v>
      </c>
      <c r="Q362" s="17" t="n">
        <v>91.0785882813568</v>
      </c>
      <c r="R362" s="17" t="n">
        <v>0</v>
      </c>
      <c r="S362" s="17" t="n">
        <v>0</v>
      </c>
      <c r="T362" s="7" t="n">
        <v>0</v>
      </c>
      <c r="U362" s="7" t="n">
        <v>496963</v>
      </c>
      <c r="V362" s="7" t="n">
        <v>496963</v>
      </c>
      <c r="W362" s="7" t="n">
        <v>0</v>
      </c>
      <c r="X362" s="7" t="n">
        <v>4779277</v>
      </c>
      <c r="Y362" s="17" t="n">
        <v>82.5000004104358</v>
      </c>
      <c r="AA362" s="0" t="n">
        <v>0</v>
      </c>
      <c r="AB362" s="0" t="n">
        <v>0</v>
      </c>
      <c r="AC362" s="0" t="n">
        <v>0</v>
      </c>
      <c r="AD362" s="0" t="n">
        <v>4.10435816888821E-007</v>
      </c>
    </row>
    <row r="363" customFormat="false" ht="14.5" hidden="false" customHeight="false" outlineLevel="0" collapsed="false">
      <c r="A363" s="0" t="n">
        <v>335</v>
      </c>
      <c r="B363" s="0" t="s">
        <v>353</v>
      </c>
      <c r="C363" s="7" t="n">
        <v>5479184600</v>
      </c>
      <c r="D363" s="7" t="n">
        <v>19758789.9988927</v>
      </c>
      <c r="E363" s="7" t="n">
        <v>2527880000</v>
      </c>
      <c r="F363" s="7" t="n">
        <v>33404848.9634283</v>
      </c>
      <c r="G363" s="7" t="n">
        <v>53163639</v>
      </c>
      <c r="H363" s="7" t="n">
        <v>37208152.2143415</v>
      </c>
      <c r="I363" s="17" t="n">
        <v>1.42881696177078</v>
      </c>
      <c r="J363" s="7" t="n">
        <v>30696726</v>
      </c>
      <c r="K363" s="7" t="n">
        <v>30696726</v>
      </c>
      <c r="L363" s="0" t="n">
        <v>82.5</v>
      </c>
      <c r="N363" s="7" t="n">
        <v>29283013</v>
      </c>
      <c r="O363" s="18" t="n">
        <v>0.0378</v>
      </c>
      <c r="P363" s="7" t="n">
        <v>30389911</v>
      </c>
      <c r="Q363" s="17" t="n">
        <v>81.6754103373252</v>
      </c>
      <c r="R363" s="17" t="n">
        <v>0.824589662674768</v>
      </c>
      <c r="S363" s="17" t="n">
        <v>0</v>
      </c>
      <c r="T363" s="7" t="n">
        <v>0</v>
      </c>
      <c r="U363" s="7" t="n">
        <v>0</v>
      </c>
      <c r="V363" s="7" t="n">
        <v>0</v>
      </c>
      <c r="W363" s="7" t="n">
        <v>0</v>
      </c>
      <c r="X363" s="7" t="n">
        <v>30389911</v>
      </c>
      <c r="Y363" s="17" t="n">
        <v>81.6754103373252</v>
      </c>
      <c r="AA363" s="0" t="n">
        <v>-306815</v>
      </c>
      <c r="AB363" s="0" t="n">
        <v>-306815</v>
      </c>
      <c r="AC363" s="0" t="n">
        <v>0</v>
      </c>
      <c r="AD363" s="0" t="n">
        <v>-0.824589662674768</v>
      </c>
    </row>
    <row r="364" customFormat="false" ht="14.5" hidden="false" customHeight="false" outlineLevel="0" collapsed="false">
      <c r="A364" s="0" t="n">
        <v>336</v>
      </c>
      <c r="B364" s="0" t="s">
        <v>354</v>
      </c>
      <c r="C364" s="7" t="n">
        <v>10601685400</v>
      </c>
      <c r="D364" s="7" t="n">
        <v>38231322.8601436</v>
      </c>
      <c r="E364" s="7" t="n">
        <v>2572553000</v>
      </c>
      <c r="F364" s="7" t="n">
        <v>33995183.4799968</v>
      </c>
      <c r="G364" s="7" t="n">
        <v>72226506</v>
      </c>
      <c r="H364" s="7" t="n">
        <v>92964257.4078759</v>
      </c>
      <c r="I364" s="17" t="n">
        <v>0.776927692576621</v>
      </c>
      <c r="J364" s="7" t="n">
        <v>76695512</v>
      </c>
      <c r="K364" s="7" t="n">
        <v>72226506</v>
      </c>
      <c r="L364" s="0" t="n">
        <v>77.69</v>
      </c>
      <c r="N364" s="7" t="n">
        <v>66095737</v>
      </c>
      <c r="O364" s="18" t="n">
        <v>0.0413</v>
      </c>
      <c r="P364" s="7" t="n">
        <v>68825491</v>
      </c>
      <c r="Q364" s="17" t="n">
        <v>74.0343578479111</v>
      </c>
      <c r="R364" s="17" t="n">
        <v>3.65564215208892</v>
      </c>
      <c r="S364" s="17" t="n">
        <v>0.01</v>
      </c>
      <c r="T364" s="7" t="n">
        <v>660957</v>
      </c>
      <c r="U364" s="7" t="n">
        <v>0</v>
      </c>
      <c r="V364" s="7" t="n">
        <v>0</v>
      </c>
      <c r="W364" s="7" t="n">
        <v>0</v>
      </c>
      <c r="X364" s="7" t="n">
        <v>69486448</v>
      </c>
      <c r="Y364" s="17" t="n">
        <v>74.7453375496045</v>
      </c>
      <c r="AA364" s="0" t="n">
        <v>-3401015</v>
      </c>
      <c r="AB364" s="0" t="n">
        <v>-2740058</v>
      </c>
      <c r="AC364" s="0" t="n">
        <v>0</v>
      </c>
      <c r="AD364" s="0" t="n">
        <v>-2.94466245039551</v>
      </c>
    </row>
    <row r="365" customFormat="false" ht="14.5" hidden="false" customHeight="false" outlineLevel="0" collapsed="false">
      <c r="A365" s="0" t="n">
        <v>337</v>
      </c>
      <c r="B365" s="0" t="s">
        <v>355</v>
      </c>
      <c r="C365" s="7" t="n">
        <v>333516600</v>
      </c>
      <c r="D365" s="7" t="n">
        <v>1202712.6190537</v>
      </c>
      <c r="E365" s="7" t="n">
        <v>42081000</v>
      </c>
      <c r="F365" s="7" t="n">
        <v>556082.349332258</v>
      </c>
      <c r="G365" s="7" t="n">
        <v>1758795</v>
      </c>
      <c r="H365" s="7" t="n">
        <v>2284205.69419327</v>
      </c>
      <c r="I365" s="17" t="n">
        <v>0.76998100673292</v>
      </c>
      <c r="J365" s="7" t="n">
        <v>1884470</v>
      </c>
      <c r="K365" s="7" t="n">
        <v>1758795</v>
      </c>
      <c r="L365" s="0" t="n">
        <v>77</v>
      </c>
      <c r="N365" s="7" t="n">
        <v>1648962</v>
      </c>
      <c r="O365" s="18" t="n">
        <v>0.0386</v>
      </c>
      <c r="P365" s="7" t="n">
        <v>1712612</v>
      </c>
      <c r="Q365" s="17" t="n">
        <v>74.9762599906686</v>
      </c>
      <c r="R365" s="17" t="n">
        <v>2.0237400093314</v>
      </c>
      <c r="S365" s="17" t="n">
        <v>0</v>
      </c>
      <c r="T365" s="7" t="n">
        <v>0</v>
      </c>
      <c r="U365" s="7" t="n">
        <v>0</v>
      </c>
      <c r="V365" s="7" t="n">
        <v>0</v>
      </c>
      <c r="W365" s="7" t="n">
        <v>0</v>
      </c>
      <c r="X365" s="7" t="n">
        <v>1712612</v>
      </c>
      <c r="Y365" s="17" t="n">
        <v>74.9762599906686</v>
      </c>
      <c r="AA365" s="0" t="n">
        <v>-46183</v>
      </c>
      <c r="AB365" s="0" t="n">
        <v>-46183</v>
      </c>
      <c r="AC365" s="0" t="n">
        <v>0</v>
      </c>
      <c r="AD365" s="0" t="n">
        <v>-2.0237400093314</v>
      </c>
    </row>
    <row r="366" customFormat="false" ht="14.5" hidden="false" customHeight="false" outlineLevel="0" collapsed="false">
      <c r="A366" s="0" t="n">
        <v>338</v>
      </c>
      <c r="B366" s="0" t="s">
        <v>356</v>
      </c>
      <c r="C366" s="7" t="n">
        <v>2145260700</v>
      </c>
      <c r="D366" s="7" t="n">
        <v>7736143.01372099</v>
      </c>
      <c r="E366" s="7" t="n">
        <v>581553000</v>
      </c>
      <c r="F366" s="7" t="n">
        <v>7684973.23022795</v>
      </c>
      <c r="G366" s="7" t="n">
        <v>15421116</v>
      </c>
      <c r="H366" s="7" t="n">
        <v>33825134.4185089</v>
      </c>
      <c r="I366" s="17" t="n">
        <v>0.455907013086744</v>
      </c>
      <c r="J366" s="7" t="n">
        <v>27905736</v>
      </c>
      <c r="K366" s="7" t="n">
        <v>15421116</v>
      </c>
      <c r="L366" s="0" t="n">
        <v>45.59</v>
      </c>
      <c r="N366" s="7" t="n">
        <v>14015156</v>
      </c>
      <c r="O366" s="18" t="n">
        <v>0.0534</v>
      </c>
      <c r="P366" s="7" t="n">
        <v>14763565</v>
      </c>
      <c r="Q366" s="17" t="n">
        <v>43.6467297286525</v>
      </c>
      <c r="R366" s="17" t="n">
        <v>1.94327027134747</v>
      </c>
      <c r="S366" s="17" t="n">
        <v>0</v>
      </c>
      <c r="T366" s="7" t="n">
        <v>0</v>
      </c>
      <c r="U366" s="7" t="n">
        <v>0</v>
      </c>
      <c r="V366" s="7" t="n">
        <v>0</v>
      </c>
      <c r="W366" s="7" t="n">
        <v>0</v>
      </c>
      <c r="X366" s="7" t="n">
        <v>14763565</v>
      </c>
      <c r="Y366" s="17" t="n">
        <v>43.6467297286525</v>
      </c>
      <c r="AA366" s="0" t="n">
        <v>-657551</v>
      </c>
      <c r="AB366" s="0" t="n">
        <v>-657551</v>
      </c>
      <c r="AC366" s="0" t="n">
        <v>0</v>
      </c>
      <c r="AD366" s="0" t="n">
        <v>-1.94327027134747</v>
      </c>
    </row>
    <row r="367" customFormat="false" ht="14.5" hidden="false" customHeight="false" outlineLevel="0" collapsed="false">
      <c r="A367" s="0" t="n">
        <v>339</v>
      </c>
      <c r="B367" s="0" t="s">
        <v>357</v>
      </c>
      <c r="C367" s="7" t="n">
        <v>2108258500</v>
      </c>
      <c r="D367" s="7" t="n">
        <v>7602707.33803723</v>
      </c>
      <c r="E367" s="7" t="n">
        <v>789716000</v>
      </c>
      <c r="F367" s="7" t="n">
        <v>10435757.9093955</v>
      </c>
      <c r="G367" s="7" t="n">
        <v>18038465</v>
      </c>
      <c r="H367" s="7" t="n">
        <v>29475167.009635</v>
      </c>
      <c r="I367" s="17" t="n">
        <v>0.611988559525497</v>
      </c>
      <c r="J367" s="7" t="n">
        <v>24317013</v>
      </c>
      <c r="K367" s="7" t="n">
        <v>18038465</v>
      </c>
      <c r="L367" s="0" t="n">
        <v>61.2</v>
      </c>
      <c r="N367" s="7" t="n">
        <v>18231525</v>
      </c>
      <c r="O367" s="18" t="n">
        <v>0.0363</v>
      </c>
      <c r="P367" s="7" t="n">
        <v>18893329</v>
      </c>
      <c r="Q367" s="17" t="n">
        <v>64.0991414699161</v>
      </c>
      <c r="R367" s="17" t="n">
        <v>0</v>
      </c>
      <c r="S367" s="17" t="n">
        <v>0</v>
      </c>
      <c r="T367" s="7" t="n">
        <v>0</v>
      </c>
      <c r="U367" s="7" t="n">
        <v>854864</v>
      </c>
      <c r="V367" s="7" t="n">
        <v>854864</v>
      </c>
      <c r="W367" s="7" t="n">
        <v>0</v>
      </c>
      <c r="X367" s="7" t="n">
        <v>18038465</v>
      </c>
      <c r="Y367" s="17" t="n">
        <v>61.1988559525497</v>
      </c>
      <c r="AA367" s="0" t="n">
        <v>0</v>
      </c>
      <c r="AB367" s="0" t="n">
        <v>0</v>
      </c>
      <c r="AC367" s="0" t="n">
        <v>0</v>
      </c>
      <c r="AD367" s="0" t="n">
        <v>-0.00114404745028196</v>
      </c>
    </row>
    <row r="368" customFormat="false" ht="14.5" hidden="false" customHeight="false" outlineLevel="0" collapsed="false">
      <c r="A368" s="0" t="n">
        <v>340</v>
      </c>
      <c r="B368" s="0" t="s">
        <v>358</v>
      </c>
      <c r="C368" s="7" t="n">
        <v>371024900</v>
      </c>
      <c r="D368" s="7" t="n">
        <v>1337973.36988065</v>
      </c>
      <c r="E368" s="7" t="n">
        <v>79793381.25</v>
      </c>
      <c r="F368" s="7" t="n">
        <v>1054435.27736186</v>
      </c>
      <c r="G368" s="7" t="n">
        <v>2392409</v>
      </c>
      <c r="H368" s="7" t="n">
        <v>3548166.06851803</v>
      </c>
      <c r="I368" s="17" t="n">
        <v>0.6742663544492</v>
      </c>
      <c r="J368" s="7" t="n">
        <v>2927237</v>
      </c>
      <c r="K368" s="7" t="n">
        <v>2392409</v>
      </c>
      <c r="L368" s="0" t="n">
        <v>67.43</v>
      </c>
      <c r="N368" s="7" t="n">
        <v>2296794</v>
      </c>
      <c r="O368" s="18" t="n">
        <v>0.0321</v>
      </c>
      <c r="P368" s="7" t="n">
        <v>2370521</v>
      </c>
      <c r="Q368" s="17" t="n">
        <v>66.8097533831077</v>
      </c>
      <c r="R368" s="17" t="n">
        <v>0.620246616892331</v>
      </c>
      <c r="S368" s="17" t="n">
        <v>0</v>
      </c>
      <c r="T368" s="7" t="n">
        <v>0</v>
      </c>
      <c r="U368" s="7" t="n">
        <v>0</v>
      </c>
      <c r="V368" s="7" t="n">
        <v>0</v>
      </c>
      <c r="W368" s="7" t="n">
        <v>0</v>
      </c>
      <c r="X368" s="7" t="n">
        <v>2370521</v>
      </c>
      <c r="Y368" s="17" t="n">
        <v>66.8097533831077</v>
      </c>
      <c r="AA368" s="0" t="n">
        <v>-21888</v>
      </c>
      <c r="AB368" s="0" t="n">
        <v>-21888</v>
      </c>
      <c r="AC368" s="0" t="n">
        <v>0</v>
      </c>
      <c r="AD368" s="0" t="n">
        <v>-0.620246616892331</v>
      </c>
    </row>
    <row r="369" customFormat="false" ht="14.5" hidden="false" customHeight="false" outlineLevel="0" collapsed="false">
      <c r="A369" s="0" t="n">
        <v>341</v>
      </c>
      <c r="B369" s="0" t="s">
        <v>359</v>
      </c>
      <c r="C369" s="7" t="n">
        <v>1144212500</v>
      </c>
      <c r="D369" s="7" t="n">
        <v>4126207.84881167</v>
      </c>
      <c r="E369" s="7" t="n">
        <v>362106000</v>
      </c>
      <c r="F369" s="7" t="n">
        <v>4785075.33536053</v>
      </c>
      <c r="G369" s="7" t="n">
        <v>8911283</v>
      </c>
      <c r="H369" s="7" t="n">
        <v>10325256.3538102</v>
      </c>
      <c r="I369" s="17" t="n">
        <v>0.86305682828994</v>
      </c>
      <c r="J369" s="7" t="n">
        <v>8518336</v>
      </c>
      <c r="K369" s="7" t="n">
        <v>8518336</v>
      </c>
      <c r="L369" s="0" t="n">
        <v>82.5</v>
      </c>
      <c r="N369" s="7" t="n">
        <v>7180050</v>
      </c>
      <c r="O369" s="18" t="n">
        <v>0.039</v>
      </c>
      <c r="P369" s="7" t="n">
        <v>7460072</v>
      </c>
      <c r="Q369" s="17" t="n">
        <v>72.2507194433685</v>
      </c>
      <c r="R369" s="17" t="n">
        <v>10.2492805566315</v>
      </c>
      <c r="S369" s="17" t="n">
        <v>0.02</v>
      </c>
      <c r="T369" s="7" t="n">
        <v>143601</v>
      </c>
      <c r="U369" s="7" t="n">
        <v>0</v>
      </c>
      <c r="V369" s="7" t="n">
        <v>0</v>
      </c>
      <c r="W369" s="7" t="n">
        <v>0</v>
      </c>
      <c r="X369" s="7" t="n">
        <v>7603673</v>
      </c>
      <c r="Y369" s="17" t="n">
        <v>73.6414936292995</v>
      </c>
      <c r="AA369" s="0" t="n">
        <v>-1058264</v>
      </c>
      <c r="AB369" s="0" t="n">
        <v>-914663</v>
      </c>
      <c r="AC369" s="0" t="n">
        <v>0</v>
      </c>
      <c r="AD369" s="0" t="n">
        <v>-8.85850637070047</v>
      </c>
    </row>
    <row r="370" customFormat="false" ht="14.5" hidden="false" customHeight="false" outlineLevel="0" collapsed="false">
      <c r="A370" s="0" t="n">
        <v>342</v>
      </c>
      <c r="B370" s="0" t="s">
        <v>360</v>
      </c>
      <c r="C370" s="7" t="n">
        <v>5921026600</v>
      </c>
      <c r="D370" s="7" t="n">
        <v>21352140.8216941</v>
      </c>
      <c r="E370" s="7" t="n">
        <v>1332706000</v>
      </c>
      <c r="F370" s="7" t="n">
        <v>17611137.6499892</v>
      </c>
      <c r="G370" s="7" t="n">
        <v>38963278</v>
      </c>
      <c r="H370" s="7" t="n">
        <v>43087386.2058572</v>
      </c>
      <c r="I370" s="17" t="n">
        <v>0.904285022392549</v>
      </c>
      <c r="J370" s="7" t="n">
        <v>35547094</v>
      </c>
      <c r="K370" s="7" t="n">
        <v>35547094</v>
      </c>
      <c r="L370" s="0" t="n">
        <v>82.5</v>
      </c>
      <c r="N370" s="7" t="n">
        <v>33363299</v>
      </c>
      <c r="O370" s="18" t="n">
        <v>0.0449</v>
      </c>
      <c r="P370" s="7" t="n">
        <v>34861311</v>
      </c>
      <c r="Q370" s="17" t="n">
        <v>80.9083912248569</v>
      </c>
      <c r="R370" s="17" t="n">
        <v>1.59160877514306</v>
      </c>
      <c r="S370" s="17" t="n">
        <v>0</v>
      </c>
      <c r="T370" s="7" t="n">
        <v>0</v>
      </c>
      <c r="U370" s="7" t="n">
        <v>0</v>
      </c>
      <c r="V370" s="7" t="n">
        <v>0</v>
      </c>
      <c r="W370" s="7" t="n">
        <v>0</v>
      </c>
      <c r="X370" s="7" t="n">
        <v>34861311</v>
      </c>
      <c r="Y370" s="17" t="n">
        <v>80.9083912248569</v>
      </c>
      <c r="AA370" s="0" t="n">
        <v>-685783</v>
      </c>
      <c r="AB370" s="0" t="n">
        <v>-685783</v>
      </c>
      <c r="AC370" s="0" t="n">
        <v>0</v>
      </c>
      <c r="AD370" s="0" t="n">
        <v>-1.59160877514306</v>
      </c>
    </row>
    <row r="371" customFormat="false" ht="14.5" hidden="false" customHeight="false" outlineLevel="0" collapsed="false">
      <c r="A371" s="0" t="n">
        <v>343</v>
      </c>
      <c r="B371" s="0" t="s">
        <v>361</v>
      </c>
      <c r="C371" s="7" t="n">
        <v>983994000</v>
      </c>
      <c r="D371" s="7" t="n">
        <v>3548435.07301624</v>
      </c>
      <c r="E371" s="7" t="n">
        <v>283733000</v>
      </c>
      <c r="F371" s="7" t="n">
        <v>3749409.78643781</v>
      </c>
      <c r="G371" s="7" t="n">
        <v>7297845</v>
      </c>
      <c r="H371" s="7" t="n">
        <v>22429432.3292915</v>
      </c>
      <c r="I371" s="17" t="n">
        <v>0.325369135199621</v>
      </c>
      <c r="J371" s="7" t="n">
        <v>18504282</v>
      </c>
      <c r="K371" s="7" t="n">
        <v>7297845</v>
      </c>
      <c r="L371" s="0" t="n">
        <v>32.54</v>
      </c>
      <c r="N371" s="7" t="n">
        <v>6780288</v>
      </c>
      <c r="O371" s="18" t="n">
        <v>0.0337</v>
      </c>
      <c r="P371" s="7" t="n">
        <v>7008784</v>
      </c>
      <c r="Q371" s="17" t="n">
        <v>31.2481559814019</v>
      </c>
      <c r="R371" s="17" t="n">
        <v>1.29184401859813</v>
      </c>
      <c r="S371" s="17" t="n">
        <v>0</v>
      </c>
      <c r="T371" s="7" t="n">
        <v>0</v>
      </c>
      <c r="U371" s="7" t="n">
        <v>0</v>
      </c>
      <c r="V371" s="7" t="n">
        <v>0</v>
      </c>
      <c r="W371" s="7" t="n">
        <v>0</v>
      </c>
      <c r="X371" s="7" t="n">
        <v>7008784</v>
      </c>
      <c r="Y371" s="17" t="n">
        <v>31.2481559814019</v>
      </c>
      <c r="AA371" s="0" t="n">
        <v>-289061</v>
      </c>
      <c r="AB371" s="0" t="n">
        <v>-289061</v>
      </c>
      <c r="AC371" s="0" t="n">
        <v>0</v>
      </c>
      <c r="AD371" s="0" t="n">
        <v>-1.29184401859813</v>
      </c>
    </row>
    <row r="372" customFormat="false" ht="14.5" hidden="false" customHeight="false" outlineLevel="0" collapsed="false">
      <c r="A372" s="0" t="n">
        <v>344</v>
      </c>
      <c r="B372" s="0" t="s">
        <v>362</v>
      </c>
      <c r="C372" s="7" t="n">
        <v>9544700800</v>
      </c>
      <c r="D372" s="7" t="n">
        <v>34419672.3558946</v>
      </c>
      <c r="E372" s="7" t="n">
        <v>3980223000</v>
      </c>
      <c r="F372" s="7" t="n">
        <v>52596938.2074163</v>
      </c>
      <c r="G372" s="7" t="n">
        <v>87016611</v>
      </c>
      <c r="H372" s="7" t="n">
        <v>55493669.9099316</v>
      </c>
      <c r="I372" s="17" t="n">
        <v>1.56804570937967</v>
      </c>
      <c r="J372" s="7" t="n">
        <v>45782278</v>
      </c>
      <c r="K372" s="7" t="n">
        <v>45782278</v>
      </c>
      <c r="L372" s="0" t="n">
        <v>82.5</v>
      </c>
      <c r="N372" s="7" t="n">
        <v>44218911</v>
      </c>
      <c r="O372" s="18" t="n">
        <v>0.0446</v>
      </c>
      <c r="P372" s="7" t="n">
        <v>46191074</v>
      </c>
      <c r="Q372" s="17" t="n">
        <v>83.2366539732728</v>
      </c>
      <c r="R372" s="17" t="n">
        <v>0</v>
      </c>
      <c r="S372" s="17" t="n">
        <v>0</v>
      </c>
      <c r="T372" s="7" t="n">
        <v>0</v>
      </c>
      <c r="U372" s="7" t="n">
        <v>408796</v>
      </c>
      <c r="V372" s="7" t="n">
        <v>408796</v>
      </c>
      <c r="W372" s="7" t="n">
        <v>0</v>
      </c>
      <c r="X372" s="7" t="n">
        <v>45782278</v>
      </c>
      <c r="Y372" s="17" t="n">
        <v>82.5000005844025</v>
      </c>
      <c r="AA372" s="0" t="n">
        <v>0</v>
      </c>
      <c r="AB372" s="0" t="n">
        <v>0</v>
      </c>
      <c r="AC372" s="0" t="n">
        <v>0</v>
      </c>
      <c r="AD372" s="0" t="n">
        <v>5.84402513936766E-007</v>
      </c>
    </row>
    <row r="373" customFormat="false" ht="14.5" hidden="false" customHeight="false" outlineLevel="0" collapsed="false">
      <c r="A373" s="0" t="n">
        <v>345</v>
      </c>
      <c r="B373" s="0" t="s">
        <v>363</v>
      </c>
      <c r="C373" s="7" t="n">
        <v>139980600</v>
      </c>
      <c r="D373" s="7" t="n">
        <v>504791.767614291</v>
      </c>
      <c r="E373" s="7" t="n">
        <v>29781000</v>
      </c>
      <c r="F373" s="7" t="n">
        <v>393543.129808321</v>
      </c>
      <c r="G373" s="7" t="n">
        <v>898335</v>
      </c>
      <c r="H373" s="7" t="n">
        <v>924621.121261865</v>
      </c>
      <c r="I373" s="17" t="n">
        <v>0.971570927099317</v>
      </c>
      <c r="J373" s="7" t="n">
        <v>762812</v>
      </c>
      <c r="K373" s="7" t="n">
        <v>762812</v>
      </c>
      <c r="L373" s="0" t="n">
        <v>82.5</v>
      </c>
      <c r="N373" s="7" t="n">
        <v>711090</v>
      </c>
      <c r="O373" s="18" t="n">
        <v>0.0393</v>
      </c>
      <c r="P373" s="7" t="n">
        <v>739036</v>
      </c>
      <c r="Q373" s="17" t="n">
        <v>79.9285223975211</v>
      </c>
      <c r="R373" s="17" t="n">
        <v>2.57147760247891</v>
      </c>
      <c r="S373" s="17" t="n">
        <v>0.01</v>
      </c>
      <c r="T373" s="7" t="n">
        <v>7111</v>
      </c>
      <c r="U373" s="7" t="n">
        <v>0</v>
      </c>
      <c r="V373" s="7" t="n">
        <v>0</v>
      </c>
      <c r="W373" s="7" t="n">
        <v>0</v>
      </c>
      <c r="X373" s="7" t="n">
        <v>746147</v>
      </c>
      <c r="Y373" s="17" t="n">
        <v>80.6975941650247</v>
      </c>
      <c r="AA373" s="0" t="n">
        <v>-23776</v>
      </c>
      <c r="AB373" s="0" t="n">
        <v>-16665</v>
      </c>
      <c r="AC373" s="0" t="n">
        <v>0</v>
      </c>
      <c r="AD373" s="0" t="n">
        <v>-1.80240583497533</v>
      </c>
    </row>
    <row r="374" customFormat="false" ht="14.5" hidden="false" customHeight="false" outlineLevel="0" collapsed="false">
      <c r="A374" s="0" t="n">
        <v>346</v>
      </c>
      <c r="B374" s="0" t="s">
        <v>364</v>
      </c>
      <c r="C374" s="7" t="n">
        <v>3178797900</v>
      </c>
      <c r="D374" s="7" t="n">
        <v>11463238.5546968</v>
      </c>
      <c r="E374" s="7" t="n">
        <v>837919000</v>
      </c>
      <c r="F374" s="7" t="n">
        <v>11072739.8605104</v>
      </c>
      <c r="G374" s="7" t="n">
        <v>22535978</v>
      </c>
      <c r="H374" s="7" t="n">
        <v>31856490.3269382</v>
      </c>
      <c r="I374" s="17" t="n">
        <v>0.707421871295826</v>
      </c>
      <c r="J374" s="7" t="n">
        <v>26281605</v>
      </c>
      <c r="K374" s="7" t="n">
        <v>22535978</v>
      </c>
      <c r="L374" s="0" t="n">
        <v>70.74</v>
      </c>
      <c r="N374" s="7" t="n">
        <v>19898572</v>
      </c>
      <c r="O374" s="18" t="n">
        <v>0.0462</v>
      </c>
      <c r="P374" s="7" t="n">
        <v>20817886</v>
      </c>
      <c r="Q374" s="17" t="n">
        <v>65.3489627587637</v>
      </c>
      <c r="R374" s="17" t="n">
        <v>5.3910372412363</v>
      </c>
      <c r="S374" s="17" t="n">
        <v>0.01</v>
      </c>
      <c r="T374" s="7" t="n">
        <v>198986</v>
      </c>
      <c r="U374" s="7" t="n">
        <v>0</v>
      </c>
      <c r="V374" s="7" t="n">
        <v>0</v>
      </c>
      <c r="W374" s="7" t="n">
        <v>0</v>
      </c>
      <c r="X374" s="7" t="n">
        <v>21016872</v>
      </c>
      <c r="Y374" s="17" t="n">
        <v>65.9735952840602</v>
      </c>
      <c r="AA374" s="0" t="n">
        <v>-1718092</v>
      </c>
      <c r="AB374" s="0" t="n">
        <v>-1519106</v>
      </c>
      <c r="AC374" s="0" t="n">
        <v>0</v>
      </c>
      <c r="AD374" s="0" t="n">
        <v>-4.76640471593977</v>
      </c>
    </row>
    <row r="375" customFormat="false" ht="14.5" hidden="false" customHeight="false" outlineLevel="0" collapsed="false">
      <c r="A375" s="0" t="n">
        <v>347</v>
      </c>
      <c r="B375" s="0" t="s">
        <v>365</v>
      </c>
      <c r="C375" s="7" t="n">
        <v>10155637600</v>
      </c>
      <c r="D375" s="7" t="n">
        <v>36622805.2698314</v>
      </c>
      <c r="E375" s="7" t="n">
        <v>2222985000</v>
      </c>
      <c r="F375" s="7" t="n">
        <v>29375792.4319852</v>
      </c>
      <c r="G375" s="7" t="n">
        <v>65998598</v>
      </c>
      <c r="H375" s="7" t="n">
        <v>73645201.6424448</v>
      </c>
      <c r="I375" s="17" t="n">
        <v>0.896169696437659</v>
      </c>
      <c r="J375" s="7" t="n">
        <v>60757291</v>
      </c>
      <c r="K375" s="7" t="n">
        <v>60757291</v>
      </c>
      <c r="L375" s="0" t="n">
        <v>82.5</v>
      </c>
      <c r="N375" s="7" t="n">
        <v>54098553</v>
      </c>
      <c r="O375" s="18" t="n">
        <v>0.0678</v>
      </c>
      <c r="P375" s="7" t="n">
        <v>57766435</v>
      </c>
      <c r="Q375" s="17" t="n">
        <v>78.4388306524872</v>
      </c>
      <c r="R375" s="17" t="n">
        <v>4.06116934751282</v>
      </c>
      <c r="S375" s="17" t="n">
        <v>0.01</v>
      </c>
      <c r="T375" s="7" t="n">
        <v>540986</v>
      </c>
      <c r="U375" s="7" t="n">
        <v>0</v>
      </c>
      <c r="V375" s="7" t="n">
        <v>0</v>
      </c>
      <c r="W375" s="7" t="n">
        <v>0</v>
      </c>
      <c r="X375" s="7" t="n">
        <v>58307421</v>
      </c>
      <c r="Y375" s="17" t="n">
        <v>79.1734148316799</v>
      </c>
      <c r="AA375" s="0" t="n">
        <v>-2990856</v>
      </c>
      <c r="AB375" s="0" t="n">
        <v>-2449870</v>
      </c>
      <c r="AC375" s="0" t="n">
        <v>0</v>
      </c>
      <c r="AD375" s="0" t="n">
        <v>-3.32658516832007</v>
      </c>
    </row>
    <row r="376" customFormat="false" ht="14.5" hidden="false" customHeight="false" outlineLevel="0" collapsed="false">
      <c r="A376" s="0" t="n">
        <v>348</v>
      </c>
      <c r="B376" s="0" t="s">
        <v>366</v>
      </c>
      <c r="C376" s="7" t="n">
        <v>18737985800</v>
      </c>
      <c r="D376" s="7" t="n">
        <v>67572084.7997043</v>
      </c>
      <c r="E376" s="7" t="n">
        <v>5225475000</v>
      </c>
      <c r="F376" s="7" t="n">
        <v>69052408.7920197</v>
      </c>
      <c r="G376" s="7" t="n">
        <v>136624494</v>
      </c>
      <c r="H376" s="7" t="n">
        <v>505110665.75</v>
      </c>
      <c r="I376" s="17" t="n">
        <v>0.270484278523671</v>
      </c>
      <c r="J376" s="7" t="n">
        <v>416716299</v>
      </c>
      <c r="K376" s="7" t="n">
        <v>136624494</v>
      </c>
      <c r="L376" s="0" t="n">
        <v>27.05</v>
      </c>
      <c r="N376" s="7" t="n">
        <v>120432974</v>
      </c>
      <c r="O376" s="18" t="n">
        <v>0.0501</v>
      </c>
      <c r="P376" s="7" t="n">
        <v>126466666</v>
      </c>
      <c r="Q376" s="17" t="n">
        <v>25.0374174562755</v>
      </c>
      <c r="R376" s="17" t="n">
        <v>2.01258254372448</v>
      </c>
      <c r="S376" s="17" t="n">
        <v>0</v>
      </c>
      <c r="T376" s="7" t="n">
        <v>0</v>
      </c>
      <c r="U376" s="7" t="n">
        <v>0</v>
      </c>
      <c r="V376" s="7" t="n">
        <v>0</v>
      </c>
      <c r="W376" s="7" t="n">
        <v>0</v>
      </c>
      <c r="X376" s="7" t="n">
        <v>126466666</v>
      </c>
      <c r="Y376" s="17" t="n">
        <v>25.0374174562755</v>
      </c>
      <c r="AA376" s="0" t="n">
        <v>-10157828</v>
      </c>
      <c r="AB376" s="0" t="n">
        <v>-10157828</v>
      </c>
      <c r="AC376" s="0" t="n">
        <v>0</v>
      </c>
      <c r="AD376" s="0" t="n">
        <v>-2.01258254372448</v>
      </c>
    </row>
    <row r="377" customFormat="false" ht="14.5" hidden="false" customHeight="false" outlineLevel="0" collapsed="false">
      <c r="A377" s="0" t="n">
        <v>349</v>
      </c>
      <c r="B377" s="0" t="s">
        <v>367</v>
      </c>
      <c r="C377" s="7" t="n">
        <v>198652000</v>
      </c>
      <c r="D377" s="7" t="n">
        <v>716369.941406982</v>
      </c>
      <c r="E377" s="7" t="n">
        <v>39385000</v>
      </c>
      <c r="F377" s="7" t="n">
        <v>520455.866743922</v>
      </c>
      <c r="G377" s="7" t="n">
        <v>1236826</v>
      </c>
      <c r="H377" s="7" t="n">
        <v>1599602.04</v>
      </c>
      <c r="I377" s="17" t="n">
        <v>0.773208566300653</v>
      </c>
      <c r="J377" s="7" t="n">
        <v>1319672</v>
      </c>
      <c r="K377" s="7" t="n">
        <v>1236826</v>
      </c>
      <c r="L377" s="0" t="n">
        <v>77.32</v>
      </c>
      <c r="N377" s="7" t="n">
        <v>1103824</v>
      </c>
      <c r="O377" s="18" t="n">
        <v>0.0445</v>
      </c>
      <c r="P377" s="7" t="n">
        <v>1152944</v>
      </c>
      <c r="Q377" s="17" t="n">
        <v>72.0769273337511</v>
      </c>
      <c r="R377" s="17" t="n">
        <v>5.24307266624889</v>
      </c>
      <c r="S377" s="17" t="n">
        <v>0.01</v>
      </c>
      <c r="T377" s="7" t="n">
        <v>11038</v>
      </c>
      <c r="U377" s="7" t="n">
        <v>0</v>
      </c>
      <c r="V377" s="7" t="n">
        <v>0</v>
      </c>
      <c r="W377" s="7" t="n">
        <v>0</v>
      </c>
      <c r="X377" s="7" t="n">
        <v>1163982</v>
      </c>
      <c r="Y377" s="17" t="n">
        <v>72.7669739655996</v>
      </c>
      <c r="AA377" s="0" t="n">
        <v>-83882</v>
      </c>
      <c r="AB377" s="0" t="n">
        <v>-72844</v>
      </c>
      <c r="AC377" s="0" t="n">
        <v>0</v>
      </c>
      <c r="AD377" s="0" t="n">
        <v>-4.55302603440039</v>
      </c>
    </row>
    <row r="378" customFormat="false" ht="14.5" hidden="false" customHeight="false" outlineLevel="0" collapsed="false">
      <c r="A378" s="0" t="n">
        <v>350</v>
      </c>
      <c r="B378" s="0" t="s">
        <v>368</v>
      </c>
      <c r="C378" s="7" t="n">
        <v>2814471000</v>
      </c>
      <c r="D378" s="7" t="n">
        <v>10149419.2122991</v>
      </c>
      <c r="E378" s="7" t="n">
        <v>922083000</v>
      </c>
      <c r="F378" s="7" t="n">
        <v>12184930.9883163</v>
      </c>
      <c r="G378" s="7" t="n">
        <v>22334350</v>
      </c>
      <c r="H378" s="7" t="n">
        <v>23819770.3527438</v>
      </c>
      <c r="I378" s="17" t="n">
        <v>0.937639182462871</v>
      </c>
      <c r="J378" s="7" t="n">
        <v>19651311</v>
      </c>
      <c r="K378" s="7" t="n">
        <v>19651311</v>
      </c>
      <c r="L378" s="0" t="n">
        <v>82.5</v>
      </c>
      <c r="N378" s="7" t="n">
        <v>17726400</v>
      </c>
      <c r="O378" s="18" t="n">
        <v>0.0459</v>
      </c>
      <c r="P378" s="7" t="n">
        <v>18540042</v>
      </c>
      <c r="Q378" s="17" t="n">
        <v>77.8346798707251</v>
      </c>
      <c r="R378" s="17" t="n">
        <v>4.66532012927493</v>
      </c>
      <c r="S378" s="17" t="n">
        <v>0.01</v>
      </c>
      <c r="T378" s="7" t="n">
        <v>177264</v>
      </c>
      <c r="U378" s="7" t="n">
        <v>0</v>
      </c>
      <c r="V378" s="7" t="n">
        <v>0</v>
      </c>
      <c r="W378" s="7" t="n">
        <v>0</v>
      </c>
      <c r="X378" s="7" t="n">
        <v>18717306</v>
      </c>
      <c r="Y378" s="17" t="n">
        <v>78.5788684056057</v>
      </c>
      <c r="AA378" s="0" t="n">
        <v>-1111269</v>
      </c>
      <c r="AB378" s="0" t="n">
        <v>-934005</v>
      </c>
      <c r="AC378" s="0" t="n">
        <v>0</v>
      </c>
      <c r="AD378" s="0" t="n">
        <v>-3.92113159439435</v>
      </c>
    </row>
    <row r="379" customFormat="false" ht="14.5" hidden="false" customHeight="false" outlineLevel="0" collapsed="false">
      <c r="A379" s="0" t="n">
        <v>351</v>
      </c>
      <c r="B379" s="0" t="s">
        <v>369</v>
      </c>
      <c r="C379" s="7" t="n">
        <v>7825616900</v>
      </c>
      <c r="D379" s="7" t="n">
        <v>28220389.0226451</v>
      </c>
      <c r="E379" s="7" t="n">
        <v>1131027000</v>
      </c>
      <c r="F379" s="7" t="n">
        <v>14946036.2471951</v>
      </c>
      <c r="G379" s="7" t="n">
        <v>43166425</v>
      </c>
      <c r="H379" s="7" t="n">
        <v>40335005.1544497</v>
      </c>
      <c r="I379" s="17" t="n">
        <v>1.0701975823409</v>
      </c>
      <c r="J379" s="7" t="n">
        <v>33276379</v>
      </c>
      <c r="K379" s="7" t="n">
        <v>33276379</v>
      </c>
      <c r="L379" s="0" t="n">
        <v>82.5</v>
      </c>
      <c r="N379" s="7" t="n">
        <v>27961470</v>
      </c>
      <c r="O379" s="18" t="n">
        <v>0.0432</v>
      </c>
      <c r="P379" s="7" t="n">
        <v>29169406</v>
      </c>
      <c r="Q379" s="17" t="n">
        <v>72.3178437397127</v>
      </c>
      <c r="R379" s="17" t="n">
        <v>10.1821562602873</v>
      </c>
      <c r="S379" s="17" t="n">
        <v>0.02</v>
      </c>
      <c r="T379" s="7" t="n">
        <v>559229</v>
      </c>
      <c r="U379" s="7" t="n">
        <v>0</v>
      </c>
      <c r="V379" s="7" t="n">
        <v>0</v>
      </c>
      <c r="W379" s="7" t="n">
        <v>0</v>
      </c>
      <c r="X379" s="7" t="n">
        <v>29728635</v>
      </c>
      <c r="Y379" s="17" t="n">
        <v>73.7043044525814</v>
      </c>
      <c r="AA379" s="0" t="n">
        <v>-4106973</v>
      </c>
      <c r="AB379" s="0" t="n">
        <v>-3547744</v>
      </c>
      <c r="AC379" s="0" t="n">
        <v>0</v>
      </c>
      <c r="AD379" s="0" t="n">
        <v>-8.79569554741865</v>
      </c>
    </row>
    <row r="380" customFormat="false" ht="14.5" hidden="false" customHeight="false" outlineLevel="0" collapsed="false">
      <c r="A380" s="0" t="n">
        <v>999</v>
      </c>
      <c r="B380" s="0" t="s">
        <v>370</v>
      </c>
      <c r="C380" s="7" t="n">
        <v>1583183946900</v>
      </c>
      <c r="D380" s="7" t="n">
        <v>5709207011.64462</v>
      </c>
      <c r="E380" s="7" t="n">
        <v>432038780848.75</v>
      </c>
      <c r="F380" s="7" t="n">
        <v>5709207011.64462</v>
      </c>
      <c r="G380" s="7" t="n">
        <v>11418414025</v>
      </c>
      <c r="H380" s="7" t="n">
        <v>14535103399.7177</v>
      </c>
      <c r="I380" s="17" t="n">
        <v>0.785575011817374</v>
      </c>
      <c r="J380" s="7" t="n">
        <v>11991460299</v>
      </c>
      <c r="K380" s="7" t="n">
        <v>8285008946</v>
      </c>
      <c r="L380" s="0" t="n">
        <v>57.0000000561462</v>
      </c>
      <c r="N380" s="7" t="n">
        <v>7566302117</v>
      </c>
      <c r="O380" s="0" t="n">
        <v>0.0432</v>
      </c>
      <c r="P380" s="7" t="n">
        <v>7948421842</v>
      </c>
      <c r="Q380" s="17" t="n">
        <v>54.6843157796481</v>
      </c>
      <c r="R380" s="17"/>
      <c r="S380" s="17"/>
      <c r="T380" s="7" t="n">
        <v>28601013</v>
      </c>
      <c r="U380" s="7" t="n">
        <v>42381499</v>
      </c>
      <c r="V380" s="7" t="n">
        <v>42381499</v>
      </c>
      <c r="W380" s="7" t="n">
        <v>1524197</v>
      </c>
      <c r="X380" s="7" t="n">
        <v>7936165553</v>
      </c>
      <c r="Y380" s="17" t="n">
        <v>54.5999937857623</v>
      </c>
      <c r="AA380" s="0" t="n">
        <v>-378968603</v>
      </c>
      <c r="AB380" s="0" t="n">
        <v>-348843393</v>
      </c>
      <c r="AC380" s="0" t="n">
        <v>0</v>
      </c>
    </row>
    <row r="383" customFormat="false" ht="14.5" hidden="false" customHeight="false" outlineLevel="0" collapsed="false">
      <c r="R383" s="0" t="n">
        <v>236</v>
      </c>
      <c r="S383" s="0" t="n">
        <v>98</v>
      </c>
      <c r="T383" s="0" t="n">
        <v>119</v>
      </c>
      <c r="U383" s="0" t="n">
        <v>114</v>
      </c>
      <c r="W383" s="0" t="n">
        <v>10</v>
      </c>
      <c r="AA383" s="0" t="n">
        <v>236</v>
      </c>
      <c r="AB383" s="0" t="n">
        <v>0</v>
      </c>
      <c r="AC383" s="0" t="n">
        <v>0</v>
      </c>
    </row>
    <row r="384" customFormat="false" ht="14.5" hidden="false" customHeight="false" outlineLevel="0" collapsed="false">
      <c r="S384" s="0" t="n">
        <v>21</v>
      </c>
      <c r="U384" s="0" t="n">
        <v>0.324786324786325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D383"/>
  <sheetViews>
    <sheetView showFormulas="false" showGridLines="true" showRowColHeaders="true" showZeros="true" rightToLeft="false" tabSelected="false" showOutlineSymbols="true" defaultGridColor="true" view="normal" topLeftCell="J20" colorId="64" zoomScale="100" zoomScaleNormal="100" zoomScalePageLayoutView="100" workbookViewId="0">
      <selection pane="topLeft" activeCell="X28" activeCellId="1" sqref="242:242 X28"/>
    </sheetView>
  </sheetViews>
  <sheetFormatPr defaultColWidth="8.58203125" defaultRowHeight="14.5" zeroHeight="false" outlineLevelRow="0" outlineLevelCol="0"/>
  <cols>
    <col collapsed="false" customWidth="true" hidden="false" outlineLevel="0" max="3" min="3" style="0" width="14.72"/>
    <col collapsed="false" customWidth="true" hidden="false" outlineLevel="0" max="4" min="4" style="0" width="12.46"/>
    <col collapsed="false" customWidth="true" hidden="false" outlineLevel="0" max="5" min="5" style="0" width="14.27"/>
    <col collapsed="false" customWidth="true" hidden="false" outlineLevel="0" max="6" min="6" style="0" width="12.37"/>
    <col collapsed="false" customWidth="true" hidden="false" outlineLevel="0" max="7" min="7" style="0" width="12.91"/>
    <col collapsed="false" customWidth="true" hidden="false" outlineLevel="0" max="8" min="8" style="0" width="13"/>
    <col collapsed="false" customWidth="true" hidden="false" outlineLevel="0" max="9" min="9" style="0" width="10.45"/>
    <col collapsed="false" customWidth="true" hidden="false" outlineLevel="0" max="10" min="10" style="0" width="12.46"/>
    <col collapsed="false" customWidth="true" hidden="false" outlineLevel="0" max="11" min="11" style="0" width="12.73"/>
    <col collapsed="false" customWidth="true" hidden="false" outlineLevel="0" max="14" min="14" style="0" width="12.82"/>
    <col collapsed="false" customWidth="true" hidden="false" outlineLevel="0" max="16" min="16" style="0" width="13.27"/>
    <col collapsed="false" customWidth="true" hidden="false" outlineLevel="0" max="22" min="20" style="0" width="9.91"/>
    <col collapsed="false" customWidth="true" hidden="false" outlineLevel="0" max="24" min="24" style="0" width="11.82"/>
    <col collapsed="false" customWidth="true" hidden="false" outlineLevel="0" max="28" min="27" style="0" width="13.09"/>
    <col collapsed="false" customWidth="true" hidden="false" outlineLevel="0" max="29" min="29" style="0" width="8.82"/>
  </cols>
  <sheetData>
    <row r="1" customFormat="false" ht="14.5" hidden="false" customHeight="false" outlineLevel="0" collapsed="false">
      <c r="A1" s="0" t="n">
        <v>1</v>
      </c>
      <c r="C1" s="16" t="s">
        <v>371</v>
      </c>
      <c r="D1" s="0" t="n">
        <v>4</v>
      </c>
      <c r="E1" s="16" t="s">
        <v>372</v>
      </c>
      <c r="F1" s="0" t="n">
        <v>6</v>
      </c>
      <c r="G1" s="0" t="n">
        <v>7</v>
      </c>
      <c r="H1" s="0" t="n">
        <v>8</v>
      </c>
      <c r="I1" s="0" t="n">
        <v>9</v>
      </c>
      <c r="J1" s="0" t="n">
        <v>10</v>
      </c>
      <c r="K1" s="0" t="n">
        <v>11</v>
      </c>
      <c r="L1" s="0" t="n">
        <v>12</v>
      </c>
      <c r="M1" s="0" t="n">
        <v>13</v>
      </c>
      <c r="N1" s="16" t="s">
        <v>373</v>
      </c>
      <c r="O1" s="16" t="s">
        <v>374</v>
      </c>
      <c r="P1" s="0" t="n">
        <v>16</v>
      </c>
      <c r="Q1" s="0" t="n">
        <v>17</v>
      </c>
      <c r="R1" s="0" t="n">
        <v>18</v>
      </c>
      <c r="S1" s="0" t="n">
        <v>19</v>
      </c>
      <c r="T1" s="0" t="n">
        <v>20</v>
      </c>
      <c r="U1" s="0" t="n">
        <v>21</v>
      </c>
      <c r="V1" s="0" t="n">
        <v>22</v>
      </c>
      <c r="W1" s="0" t="n">
        <v>23</v>
      </c>
      <c r="X1" s="0" t="n">
        <v>24</v>
      </c>
      <c r="Y1" s="0" t="n">
        <v>25</v>
      </c>
      <c r="Z1" s="0" t="n">
        <v>26</v>
      </c>
      <c r="AA1" s="0" t="n">
        <v>27</v>
      </c>
      <c r="AB1" s="0" t="n">
        <v>28</v>
      </c>
      <c r="AC1" s="0" t="n">
        <v>29</v>
      </c>
      <c r="AD1" s="0" t="n">
        <v>30</v>
      </c>
    </row>
    <row r="20" customFormat="false" ht="14.5" hidden="false" customHeight="false" outlineLevel="0" collapsed="false">
      <c r="B20" s="0" t="s">
        <v>375</v>
      </c>
      <c r="C20" s="0" t="s">
        <v>376</v>
      </c>
      <c r="N20" s="0" t="s">
        <v>377</v>
      </c>
      <c r="AA20" s="0" t="s">
        <v>378</v>
      </c>
    </row>
    <row r="21" customFormat="false" ht="14.5" hidden="false" customHeight="false" outlineLevel="0" collapsed="false">
      <c r="B21" s="0" t="s">
        <v>379</v>
      </c>
      <c r="S21" s="0" t="s">
        <v>380</v>
      </c>
      <c r="T21" s="0" t="s">
        <v>381</v>
      </c>
    </row>
    <row r="22" customFormat="false" ht="14.5" hidden="false" customHeight="false" outlineLevel="0" collapsed="false">
      <c r="D22" s="0" t="s">
        <v>382</v>
      </c>
      <c r="F22" s="0" t="s">
        <v>383</v>
      </c>
      <c r="S22" s="0" t="n">
        <v>0.01</v>
      </c>
      <c r="T22" s="0" t="n">
        <v>2.5</v>
      </c>
      <c r="V22" s="0" t="s">
        <v>384</v>
      </c>
      <c r="W22" s="0" t="s">
        <v>385</v>
      </c>
    </row>
    <row r="23" customFormat="false" ht="14.5" hidden="false" customHeight="false" outlineLevel="0" collapsed="false">
      <c r="D23" s="0" t="n">
        <v>0.00347713128318049</v>
      </c>
      <c r="F23" s="0" t="n">
        <v>0.0127417691948407</v>
      </c>
      <c r="S23" s="0" t="n">
        <v>0.02</v>
      </c>
      <c r="T23" s="0" t="n">
        <v>7.5</v>
      </c>
      <c r="V23" s="0" t="n">
        <v>1</v>
      </c>
      <c r="W23" s="0" t="n">
        <v>1</v>
      </c>
    </row>
    <row r="24" customFormat="false" ht="14.5" hidden="false" customHeight="false" outlineLevel="0" collapsed="false">
      <c r="J24" s="0" t="s">
        <v>386</v>
      </c>
      <c r="K24" s="0" t="s">
        <v>387</v>
      </c>
      <c r="N24" s="0" t="s">
        <v>8</v>
      </c>
      <c r="Q24" s="0" t="s">
        <v>388</v>
      </c>
      <c r="S24" s="0" t="s">
        <v>389</v>
      </c>
      <c r="T24" s="0" t="s">
        <v>390</v>
      </c>
    </row>
    <row r="25" customFormat="false" ht="14.5" hidden="false" customHeight="false" outlineLevel="0" collapsed="false">
      <c r="D25" s="0" t="s">
        <v>391</v>
      </c>
      <c r="F25" s="0" t="s">
        <v>391</v>
      </c>
      <c r="G25" s="0" t="s">
        <v>392</v>
      </c>
      <c r="J25" s="0" t="s">
        <v>393</v>
      </c>
      <c r="K25" s="0" t="s">
        <v>12</v>
      </c>
      <c r="L25" s="0" t="s">
        <v>9</v>
      </c>
      <c r="N25" s="0" t="s">
        <v>394</v>
      </c>
      <c r="P25" s="0" t="s">
        <v>388</v>
      </c>
      <c r="Q25" s="0" t="s">
        <v>12</v>
      </c>
      <c r="R25" s="0" t="s">
        <v>395</v>
      </c>
      <c r="S25" s="0" t="s">
        <v>396</v>
      </c>
      <c r="T25" s="0" t="s">
        <v>396</v>
      </c>
      <c r="V25" s="0" t="s">
        <v>397</v>
      </c>
      <c r="X25" s="0" t="s">
        <v>8</v>
      </c>
      <c r="AA25" s="0" t="s">
        <v>398</v>
      </c>
      <c r="AB25" s="0" t="s">
        <v>399</v>
      </c>
    </row>
    <row r="26" customFormat="false" ht="14.5" hidden="false" customHeight="false" outlineLevel="0" collapsed="false">
      <c r="C26" s="0" t="s">
        <v>400</v>
      </c>
      <c r="D26" s="0" t="s">
        <v>401</v>
      </c>
      <c r="E26" s="0" t="s">
        <v>402</v>
      </c>
      <c r="F26" s="0" t="s">
        <v>403</v>
      </c>
      <c r="G26" s="0" t="s">
        <v>404</v>
      </c>
      <c r="H26" s="0" t="s">
        <v>10</v>
      </c>
      <c r="I26" s="0" t="s">
        <v>405</v>
      </c>
      <c r="J26" s="0" t="s">
        <v>406</v>
      </c>
      <c r="K26" s="0" t="s">
        <v>407</v>
      </c>
      <c r="L26" s="0" t="s">
        <v>13</v>
      </c>
      <c r="N26" s="0" t="s">
        <v>12</v>
      </c>
      <c r="O26" s="0" t="s">
        <v>408</v>
      </c>
      <c r="P26" s="0" t="s">
        <v>12</v>
      </c>
      <c r="Q26" s="0" t="s">
        <v>409</v>
      </c>
      <c r="R26" s="0" t="s">
        <v>410</v>
      </c>
      <c r="S26" s="0" t="s">
        <v>411</v>
      </c>
      <c r="T26" s="0" t="s">
        <v>411</v>
      </c>
      <c r="U26" s="0" t="s">
        <v>412</v>
      </c>
      <c r="V26" s="0" t="s">
        <v>413</v>
      </c>
      <c r="W26" s="0" t="s">
        <v>414</v>
      </c>
      <c r="X26" s="0" t="s">
        <v>12</v>
      </c>
      <c r="Y26" s="0" t="s">
        <v>415</v>
      </c>
      <c r="AA26" s="0" t="s">
        <v>416</v>
      </c>
      <c r="AB26" s="0" t="s">
        <v>416</v>
      </c>
      <c r="AC26" s="0" t="s">
        <v>417</v>
      </c>
      <c r="AD26" s="0" t="s">
        <v>418</v>
      </c>
    </row>
    <row r="27" customFormat="false" ht="14.5" hidden="false" customHeight="false" outlineLevel="0" collapsed="false">
      <c r="A27" s="0" t="s">
        <v>14</v>
      </c>
      <c r="B27" s="0" t="s">
        <v>15</v>
      </c>
      <c r="C27" s="0" t="s">
        <v>419</v>
      </c>
      <c r="D27" s="0" t="s">
        <v>420</v>
      </c>
      <c r="E27" s="0" t="s">
        <v>421</v>
      </c>
      <c r="F27" s="0" t="s">
        <v>420</v>
      </c>
      <c r="G27" s="0" t="s">
        <v>422</v>
      </c>
      <c r="H27" s="0" t="s">
        <v>16</v>
      </c>
      <c r="I27" s="0" t="s">
        <v>423</v>
      </c>
      <c r="J27" s="0" t="n">
        <v>0.825</v>
      </c>
      <c r="K27" s="0" t="s">
        <v>424</v>
      </c>
      <c r="L27" s="0" t="s">
        <v>18</v>
      </c>
      <c r="N27" s="0" t="s">
        <v>425</v>
      </c>
      <c r="O27" s="0" t="s">
        <v>10</v>
      </c>
      <c r="P27" s="0" t="s">
        <v>10</v>
      </c>
      <c r="Q27" s="0" t="s">
        <v>16</v>
      </c>
      <c r="R27" s="0" t="s">
        <v>426</v>
      </c>
      <c r="S27" s="0" t="s">
        <v>9</v>
      </c>
      <c r="T27" s="0" t="s">
        <v>9</v>
      </c>
      <c r="U27" s="0" t="s">
        <v>427</v>
      </c>
      <c r="V27" s="0" t="s">
        <v>428</v>
      </c>
      <c r="W27" s="0" t="s">
        <v>396</v>
      </c>
      <c r="X27" s="0" t="s">
        <v>10</v>
      </c>
      <c r="Y27" s="0" t="s">
        <v>429</v>
      </c>
      <c r="AA27" s="0" t="s">
        <v>395</v>
      </c>
      <c r="AB27" s="0" t="s">
        <v>395</v>
      </c>
      <c r="AC27" s="0" t="s">
        <v>412</v>
      </c>
      <c r="AD27" s="0" t="s">
        <v>9</v>
      </c>
    </row>
    <row r="28" customFormat="false" ht="14.5" hidden="false" customHeight="false" outlineLevel="0" collapsed="false">
      <c r="A28" s="0" t="n">
        <v>1</v>
      </c>
      <c r="B28" s="0" t="s">
        <v>19</v>
      </c>
      <c r="C28" s="7" t="n">
        <v>2693823800</v>
      </c>
      <c r="D28" s="7" t="n">
        <v>9366779.00635613</v>
      </c>
      <c r="E28" s="7" t="n">
        <v>725757000</v>
      </c>
      <c r="F28" s="7" t="n">
        <v>9247428.18554001</v>
      </c>
      <c r="G28" s="7" t="n">
        <v>18614207</v>
      </c>
      <c r="H28" s="7" t="n">
        <v>34615457.7361827</v>
      </c>
      <c r="I28" s="17" t="n">
        <v>0.537742621861764</v>
      </c>
      <c r="J28" s="7" t="n">
        <v>28557753</v>
      </c>
      <c r="K28" s="7" t="n">
        <v>18614207</v>
      </c>
      <c r="L28" s="0" t="n">
        <v>53.77</v>
      </c>
      <c r="N28" s="7" t="n">
        <v>18276651</v>
      </c>
      <c r="O28" s="17" t="n">
        <v>0.0331</v>
      </c>
      <c r="P28" s="7" t="n">
        <v>18881608</v>
      </c>
      <c r="Q28" s="17" t="n">
        <v>54.5467523321625</v>
      </c>
      <c r="R28" s="17" t="n">
        <v>0</v>
      </c>
      <c r="S28" s="17" t="n">
        <v>0</v>
      </c>
      <c r="T28" s="7" t="n">
        <v>0</v>
      </c>
      <c r="U28" s="7" t="n">
        <v>267401</v>
      </c>
      <c r="V28" s="7" t="n">
        <v>267401</v>
      </c>
      <c r="W28" s="0" t="n">
        <v>0</v>
      </c>
      <c r="X28" s="7" t="n">
        <v>18614207</v>
      </c>
      <c r="Y28" s="17" t="n">
        <v>53.7742621861764</v>
      </c>
      <c r="AA28" s="7" t="n">
        <v>0</v>
      </c>
      <c r="AB28" s="7" t="n">
        <v>0</v>
      </c>
      <c r="AC28" s="7" t="n">
        <v>0</v>
      </c>
      <c r="AD28" s="17" t="n">
        <v>0.00426218617641894</v>
      </c>
    </row>
    <row r="29" customFormat="false" ht="14.5" hidden="false" customHeight="false" outlineLevel="0" collapsed="false">
      <c r="A29" s="0" t="n">
        <v>2</v>
      </c>
      <c r="B29" s="0" t="s">
        <v>20</v>
      </c>
      <c r="C29" s="7" t="n">
        <v>5255138400</v>
      </c>
      <c r="D29" s="7" t="n">
        <v>18272806.128083</v>
      </c>
      <c r="E29" s="7" t="n">
        <v>2210950000</v>
      </c>
      <c r="F29" s="7" t="n">
        <v>28171414.6013331</v>
      </c>
      <c r="G29" s="7" t="n">
        <v>46444221</v>
      </c>
      <c r="H29" s="7" t="n">
        <v>56026427.7976263</v>
      </c>
      <c r="I29" s="17" t="n">
        <v>0.828969877711314</v>
      </c>
      <c r="J29" s="7" t="n">
        <v>46221803</v>
      </c>
      <c r="K29" s="7" t="n">
        <v>46221803</v>
      </c>
      <c r="L29" s="0" t="n">
        <v>82.5</v>
      </c>
      <c r="N29" s="7" t="n">
        <v>43415702</v>
      </c>
      <c r="O29" s="17" t="n">
        <v>0.0386</v>
      </c>
      <c r="P29" s="7" t="n">
        <v>45091548</v>
      </c>
      <c r="Q29" s="17" t="n">
        <v>80.4826396622604</v>
      </c>
      <c r="R29" s="17" t="n">
        <v>2.01736033773966</v>
      </c>
      <c r="S29" s="17" t="n">
        <v>0</v>
      </c>
      <c r="T29" s="7" t="n">
        <v>0</v>
      </c>
      <c r="U29" s="7" t="n">
        <v>0</v>
      </c>
      <c r="V29" s="7" t="n">
        <v>0</v>
      </c>
      <c r="W29" s="0" t="n">
        <v>0</v>
      </c>
      <c r="X29" s="7" t="n">
        <v>45091548</v>
      </c>
      <c r="Y29" s="17" t="n">
        <v>80.4826396622604</v>
      </c>
      <c r="AA29" s="7" t="n">
        <v>-1130255</v>
      </c>
      <c r="AB29" s="7" t="n">
        <v>-1130255</v>
      </c>
      <c r="AC29" s="7" t="n">
        <v>0</v>
      </c>
      <c r="AD29" s="17" t="n">
        <v>-2.01736033773966</v>
      </c>
    </row>
    <row r="30" customFormat="false" ht="14.5" hidden="false" customHeight="false" outlineLevel="0" collapsed="false">
      <c r="A30" s="0" t="n">
        <v>3</v>
      </c>
      <c r="B30" s="0" t="s">
        <v>21</v>
      </c>
      <c r="C30" s="7" t="n">
        <v>1630578800</v>
      </c>
      <c r="D30" s="7" t="n">
        <v>5669736.5551709</v>
      </c>
      <c r="E30" s="7" t="n">
        <v>427553000</v>
      </c>
      <c r="F30" s="7" t="n">
        <v>5447781.64456173</v>
      </c>
      <c r="G30" s="7" t="n">
        <v>11117518</v>
      </c>
      <c r="H30" s="7" t="n">
        <v>19766306.25389</v>
      </c>
      <c r="I30" s="17" t="n">
        <v>0.562447928166249</v>
      </c>
      <c r="J30" s="7" t="n">
        <v>16307203</v>
      </c>
      <c r="K30" s="7" t="n">
        <v>11117518</v>
      </c>
      <c r="L30" s="0" t="n">
        <v>56.24</v>
      </c>
      <c r="N30" s="7" t="n">
        <v>10679653</v>
      </c>
      <c r="O30" s="17" t="n">
        <v>0.0388</v>
      </c>
      <c r="P30" s="7" t="n">
        <v>11094024</v>
      </c>
      <c r="Q30" s="17" t="n">
        <v>56.1259339883834</v>
      </c>
      <c r="R30" s="17" t="n">
        <v>0.114066011616558</v>
      </c>
      <c r="S30" s="17" t="n">
        <v>0</v>
      </c>
      <c r="T30" s="7" t="n">
        <v>0</v>
      </c>
      <c r="U30" s="7" t="n">
        <v>0</v>
      </c>
      <c r="V30" s="7" t="n">
        <v>0</v>
      </c>
      <c r="W30" s="0" t="n">
        <v>0</v>
      </c>
      <c r="X30" s="7" t="n">
        <v>11094024</v>
      </c>
      <c r="Y30" s="17" t="n">
        <v>56.1259339883834</v>
      </c>
      <c r="AA30" s="7" t="n">
        <v>-23494</v>
      </c>
      <c r="AB30" s="7" t="n">
        <v>-23494</v>
      </c>
      <c r="AC30" s="7" t="n">
        <v>0</v>
      </c>
      <c r="AD30" s="17" t="n">
        <v>-0.114066011616558</v>
      </c>
    </row>
    <row r="31" customFormat="false" ht="14.5" hidden="false" customHeight="false" outlineLevel="0" collapsed="false">
      <c r="A31" s="0" t="n">
        <v>4</v>
      </c>
      <c r="B31" s="0" t="s">
        <v>22</v>
      </c>
      <c r="C31" s="7" t="n">
        <v>593584400</v>
      </c>
      <c r="D31" s="7" t="n">
        <v>2063970.88644792</v>
      </c>
      <c r="E31" s="7" t="n">
        <v>214031000</v>
      </c>
      <c r="F31" s="7" t="n">
        <v>2727133.60254095</v>
      </c>
      <c r="G31" s="7" t="n">
        <v>4791104</v>
      </c>
      <c r="H31" s="7" t="n">
        <v>16696571.408689</v>
      </c>
      <c r="I31" s="17" t="n">
        <v>0.286951367602733</v>
      </c>
      <c r="J31" s="7" t="n">
        <v>13774671</v>
      </c>
      <c r="K31" s="7" t="n">
        <v>4791104</v>
      </c>
      <c r="L31" s="0" t="n">
        <v>28.7</v>
      </c>
      <c r="N31" s="7" t="n">
        <v>4840721</v>
      </c>
      <c r="O31" s="17" t="n">
        <v>0.0326</v>
      </c>
      <c r="P31" s="7" t="n">
        <v>4998529</v>
      </c>
      <c r="Q31" s="17" t="n">
        <v>29.937457683071</v>
      </c>
      <c r="R31" s="17" t="n">
        <v>0</v>
      </c>
      <c r="S31" s="17" t="n">
        <v>0</v>
      </c>
      <c r="T31" s="7" t="n">
        <v>0</v>
      </c>
      <c r="U31" s="7" t="n">
        <v>207425</v>
      </c>
      <c r="V31" s="7" t="n">
        <v>207425</v>
      </c>
      <c r="W31" s="0" t="n">
        <v>0</v>
      </c>
      <c r="X31" s="7" t="n">
        <v>4791104</v>
      </c>
      <c r="Y31" s="17" t="n">
        <v>28.6951367602733</v>
      </c>
      <c r="AA31" s="7" t="n">
        <v>0</v>
      </c>
      <c r="AB31" s="7" t="n">
        <v>0</v>
      </c>
      <c r="AC31" s="7" t="n">
        <v>0</v>
      </c>
      <c r="AD31" s="17" t="n">
        <v>-0.00486323972666725</v>
      </c>
    </row>
    <row r="32" customFormat="false" ht="14.5" hidden="false" customHeight="false" outlineLevel="0" collapsed="false">
      <c r="A32" s="0" t="n">
        <v>5</v>
      </c>
      <c r="B32" s="0" t="s">
        <v>23</v>
      </c>
      <c r="C32" s="7" t="n">
        <v>3580768800</v>
      </c>
      <c r="D32" s="7" t="n">
        <v>12450803.2123166</v>
      </c>
      <c r="E32" s="7" t="n">
        <v>1013311000</v>
      </c>
      <c r="F32" s="7" t="n">
        <v>12911374.8845932</v>
      </c>
      <c r="G32" s="7" t="n">
        <v>25362178</v>
      </c>
      <c r="H32" s="7" t="n">
        <v>52988778.25</v>
      </c>
      <c r="I32" s="17" t="n">
        <v>0.478633001884696</v>
      </c>
      <c r="J32" s="7" t="n">
        <v>43715742</v>
      </c>
      <c r="K32" s="7" t="n">
        <v>25362178</v>
      </c>
      <c r="L32" s="0" t="n">
        <v>47.86</v>
      </c>
      <c r="N32" s="7" t="n">
        <v>25373043</v>
      </c>
      <c r="O32" s="17" t="n">
        <v>0.0503</v>
      </c>
      <c r="P32" s="7" t="n">
        <v>26649307</v>
      </c>
      <c r="Q32" s="17" t="n">
        <v>50.2923597790255</v>
      </c>
      <c r="R32" s="17" t="n">
        <v>0</v>
      </c>
      <c r="S32" s="17" t="n">
        <v>0</v>
      </c>
      <c r="T32" s="7" t="n">
        <v>0</v>
      </c>
      <c r="U32" s="7" t="n">
        <v>1287129</v>
      </c>
      <c r="V32" s="7" t="n">
        <v>1287129</v>
      </c>
      <c r="W32" s="0" t="n">
        <v>0</v>
      </c>
      <c r="X32" s="7" t="n">
        <v>25362178</v>
      </c>
      <c r="Y32" s="17" t="n">
        <v>47.8633001884696</v>
      </c>
      <c r="AA32" s="7" t="n">
        <v>0</v>
      </c>
      <c r="AB32" s="7" t="n">
        <v>0</v>
      </c>
      <c r="AC32" s="7" t="n">
        <v>0</v>
      </c>
      <c r="AD32" s="17" t="n">
        <v>0.00330018846961622</v>
      </c>
    </row>
    <row r="33" customFormat="false" ht="14.5" hidden="false" customHeight="false" outlineLevel="0" collapsed="false">
      <c r="A33" s="0" t="n">
        <v>6</v>
      </c>
      <c r="B33" s="0" t="s">
        <v>24</v>
      </c>
      <c r="C33" s="7" t="n">
        <v>308074200</v>
      </c>
      <c r="D33" s="7" t="n">
        <v>1071214.4383608</v>
      </c>
      <c r="E33" s="7" t="n">
        <v>40805000</v>
      </c>
      <c r="F33" s="7" t="n">
        <v>519927.891995475</v>
      </c>
      <c r="G33" s="7" t="n">
        <v>1591142</v>
      </c>
      <c r="H33" s="7" t="n">
        <v>279039.065210578</v>
      </c>
      <c r="I33" s="17" t="n">
        <v>5.70221950392228</v>
      </c>
      <c r="J33" s="7" t="n">
        <v>230207</v>
      </c>
      <c r="K33" s="7" t="n">
        <v>230207</v>
      </c>
      <c r="L33" s="0" t="n">
        <v>82.5</v>
      </c>
      <c r="N33" s="7" t="n">
        <v>229564</v>
      </c>
      <c r="O33" s="17" t="n">
        <v>0.0319</v>
      </c>
      <c r="P33" s="7" t="n">
        <v>236887</v>
      </c>
      <c r="Q33" s="17" t="n">
        <v>84.8938480428294</v>
      </c>
      <c r="R33" s="17" t="n">
        <v>0</v>
      </c>
      <c r="S33" s="17" t="n">
        <v>0</v>
      </c>
      <c r="T33" s="7" t="n">
        <v>0</v>
      </c>
      <c r="U33" s="7" t="n">
        <v>6680</v>
      </c>
      <c r="V33" s="7" t="n">
        <v>6680</v>
      </c>
      <c r="W33" s="0" t="n">
        <v>0</v>
      </c>
      <c r="X33" s="7" t="n">
        <v>230207</v>
      </c>
      <c r="Y33" s="17" t="n">
        <v>82.4999180047687</v>
      </c>
      <c r="AA33" s="7" t="n">
        <v>0</v>
      </c>
      <c r="AB33" s="7" t="n">
        <v>0</v>
      </c>
      <c r="AC33" s="7" t="n">
        <v>0</v>
      </c>
      <c r="AD33" s="17" t="n">
        <v>-8.19952313264594E-005</v>
      </c>
    </row>
    <row r="34" customFormat="false" ht="14.5" hidden="false" customHeight="false" outlineLevel="0" collapsed="false">
      <c r="A34" s="0" t="n">
        <v>7</v>
      </c>
      <c r="B34" s="0" t="s">
        <v>25</v>
      </c>
      <c r="C34" s="7" t="n">
        <v>2989453900</v>
      </c>
      <c r="D34" s="7" t="n">
        <v>10394723.6753159</v>
      </c>
      <c r="E34" s="7" t="n">
        <v>825009000</v>
      </c>
      <c r="F34" s="7" t="n">
        <v>10512074.2616663</v>
      </c>
      <c r="G34" s="7" t="n">
        <v>20906798</v>
      </c>
      <c r="H34" s="7" t="n">
        <v>29121417.3783829</v>
      </c>
      <c r="I34" s="17" t="n">
        <v>0.717918284276894</v>
      </c>
      <c r="J34" s="7" t="n">
        <v>24025169</v>
      </c>
      <c r="K34" s="7" t="n">
        <v>20906798</v>
      </c>
      <c r="L34" s="0" t="n">
        <v>71.79</v>
      </c>
      <c r="N34" s="7" t="n">
        <v>20012026</v>
      </c>
      <c r="O34" s="17" t="n">
        <v>0.0323</v>
      </c>
      <c r="P34" s="7" t="n">
        <v>20658414</v>
      </c>
      <c r="Q34" s="17" t="n">
        <v>70.9389029097702</v>
      </c>
      <c r="R34" s="17" t="n">
        <v>0.851097090229828</v>
      </c>
      <c r="S34" s="17" t="n">
        <v>0</v>
      </c>
      <c r="T34" s="7" t="n">
        <v>0</v>
      </c>
      <c r="U34" s="7" t="n">
        <v>0</v>
      </c>
      <c r="V34" s="7" t="n">
        <v>0</v>
      </c>
      <c r="W34" s="0" t="n">
        <v>0</v>
      </c>
      <c r="X34" s="7" t="n">
        <v>20658414</v>
      </c>
      <c r="Y34" s="17" t="n">
        <v>70.9389029097702</v>
      </c>
      <c r="AA34" s="7" t="n">
        <v>-248384</v>
      </c>
      <c r="AB34" s="7" t="n">
        <v>-248384</v>
      </c>
      <c r="AC34" s="7" t="n">
        <v>0</v>
      </c>
      <c r="AD34" s="17" t="n">
        <v>-0.851097090229828</v>
      </c>
    </row>
    <row r="35" customFormat="false" ht="14.5" hidden="false" customHeight="false" outlineLevel="0" collapsed="false">
      <c r="A35" s="0" t="n">
        <v>8</v>
      </c>
      <c r="B35" s="0" t="s">
        <v>26</v>
      </c>
      <c r="C35" s="7" t="n">
        <v>2913802400</v>
      </c>
      <c r="D35" s="7" t="n">
        <v>10131673.4780464</v>
      </c>
      <c r="E35" s="7" t="n">
        <v>952563000</v>
      </c>
      <c r="F35" s="7" t="n">
        <v>12137337.8895451</v>
      </c>
      <c r="G35" s="7" t="n">
        <v>22269011</v>
      </c>
      <c r="H35" s="7" t="n">
        <v>27410644.260187</v>
      </c>
      <c r="I35" s="17" t="n">
        <v>0.8124220207529</v>
      </c>
      <c r="J35" s="7" t="n">
        <v>22613782</v>
      </c>
      <c r="K35" s="7" t="n">
        <v>22269011</v>
      </c>
      <c r="L35" s="0" t="n">
        <v>81.24</v>
      </c>
      <c r="N35" s="7" t="n">
        <v>22289606</v>
      </c>
      <c r="O35" s="17" t="n">
        <v>0.0367</v>
      </c>
      <c r="P35" s="7" t="n">
        <v>23107635</v>
      </c>
      <c r="Q35" s="17" t="n">
        <v>84.3016850704346</v>
      </c>
      <c r="R35" s="17" t="n">
        <v>0</v>
      </c>
      <c r="S35" s="17" t="n">
        <v>0</v>
      </c>
      <c r="T35" s="7" t="n">
        <v>0</v>
      </c>
      <c r="U35" s="7" t="n">
        <v>838624</v>
      </c>
      <c r="V35" s="7" t="n">
        <v>838624</v>
      </c>
      <c r="W35" s="0" t="n">
        <v>0</v>
      </c>
      <c r="X35" s="7" t="n">
        <v>22269011</v>
      </c>
      <c r="Y35" s="17" t="n">
        <v>81.24220207529</v>
      </c>
      <c r="AA35" s="7" t="n">
        <v>0</v>
      </c>
      <c r="AB35" s="7" t="n">
        <v>0</v>
      </c>
      <c r="AC35" s="7" t="n">
        <v>0</v>
      </c>
      <c r="AD35" s="17" t="n">
        <v>0.00220207529002892</v>
      </c>
    </row>
    <row r="36" customFormat="false" ht="14.5" hidden="false" customHeight="false" outlineLevel="0" collapsed="false">
      <c r="A36" s="0" t="n">
        <v>9</v>
      </c>
      <c r="B36" s="0" t="s">
        <v>27</v>
      </c>
      <c r="C36" s="7" t="n">
        <v>10204123200</v>
      </c>
      <c r="D36" s="7" t="n">
        <v>35481075.9961478</v>
      </c>
      <c r="E36" s="7" t="n">
        <v>4352871000</v>
      </c>
      <c r="F36" s="7" t="n">
        <v>55463277.6169155</v>
      </c>
      <c r="G36" s="7" t="n">
        <v>90944354</v>
      </c>
      <c r="H36" s="7" t="n">
        <v>73868962.2418672</v>
      </c>
      <c r="I36" s="17" t="n">
        <v>1.23115786711912</v>
      </c>
      <c r="J36" s="7" t="n">
        <v>60941894</v>
      </c>
      <c r="K36" s="7" t="n">
        <v>60941894</v>
      </c>
      <c r="L36" s="0" t="n">
        <v>82.5</v>
      </c>
      <c r="N36" s="7" t="n">
        <v>59359726</v>
      </c>
      <c r="O36" s="17" t="n">
        <v>0.036</v>
      </c>
      <c r="P36" s="7" t="n">
        <v>61496676</v>
      </c>
      <c r="Q36" s="17" t="n">
        <v>83.251035527808</v>
      </c>
      <c r="R36" s="17" t="n">
        <v>0</v>
      </c>
      <c r="S36" s="17" t="n">
        <v>0</v>
      </c>
      <c r="T36" s="7" t="n">
        <v>0</v>
      </c>
      <c r="U36" s="7" t="n">
        <v>554782</v>
      </c>
      <c r="V36" s="7" t="n">
        <v>554782</v>
      </c>
      <c r="W36" s="0" t="n">
        <v>0</v>
      </c>
      <c r="X36" s="7" t="n">
        <v>60941894</v>
      </c>
      <c r="Y36" s="17" t="n">
        <v>82.5000002036844</v>
      </c>
      <c r="AA36" s="7" t="n">
        <v>0</v>
      </c>
      <c r="AB36" s="7" t="n">
        <v>0</v>
      </c>
      <c r="AC36" s="7" t="n">
        <v>0</v>
      </c>
      <c r="AD36" s="17" t="n">
        <v>2.03684365374102E-007</v>
      </c>
    </row>
    <row r="37" customFormat="false" ht="14.5" hidden="false" customHeight="false" outlineLevel="0" collapsed="false">
      <c r="A37" s="0" t="n">
        <v>10</v>
      </c>
      <c r="B37" s="0" t="s">
        <v>28</v>
      </c>
      <c r="C37" s="7" t="n">
        <v>13535163100</v>
      </c>
      <c r="D37" s="7" t="n">
        <v>47063539.0379602</v>
      </c>
      <c r="E37" s="7" t="n">
        <v>4037248000</v>
      </c>
      <c r="F37" s="7" t="n">
        <v>51441682.1983323</v>
      </c>
      <c r="G37" s="7" t="n">
        <v>98505221</v>
      </c>
      <c r="H37" s="7" t="n">
        <v>81960405.8162344</v>
      </c>
      <c r="I37" s="17" t="n">
        <v>1.20186350981303</v>
      </c>
      <c r="J37" s="7" t="n">
        <v>67617335</v>
      </c>
      <c r="K37" s="7" t="n">
        <v>67617335</v>
      </c>
      <c r="L37" s="0" t="n">
        <v>82.5</v>
      </c>
      <c r="N37" s="7" t="n">
        <v>59605871</v>
      </c>
      <c r="O37" s="17" t="n">
        <v>0.0356</v>
      </c>
      <c r="P37" s="7" t="n">
        <v>61727840</v>
      </c>
      <c r="Q37" s="17" t="n">
        <v>75.3142195737801</v>
      </c>
      <c r="R37" s="17" t="n">
        <v>7.18578042621988</v>
      </c>
      <c r="S37" s="17" t="n">
        <v>0.01</v>
      </c>
      <c r="T37" s="7" t="n">
        <v>596059</v>
      </c>
      <c r="U37" s="7" t="n">
        <v>0</v>
      </c>
      <c r="V37" s="7" t="n">
        <v>0</v>
      </c>
      <c r="W37" s="0" t="n">
        <v>0</v>
      </c>
      <c r="X37" s="7" t="n">
        <v>62323899</v>
      </c>
      <c r="Y37" s="17" t="n">
        <v>76.0414719513933</v>
      </c>
      <c r="AA37" s="7" t="n">
        <v>-5889495</v>
      </c>
      <c r="AB37" s="7" t="n">
        <v>-5293436</v>
      </c>
      <c r="AC37" s="7" t="n">
        <v>0</v>
      </c>
      <c r="AD37" s="17" t="n">
        <v>-6.45852804860667</v>
      </c>
    </row>
    <row r="38" customFormat="false" ht="14.5" hidden="false" customHeight="false" outlineLevel="0" collapsed="false">
      <c r="A38" s="0" t="n">
        <v>11</v>
      </c>
      <c r="B38" s="0" t="s">
        <v>29</v>
      </c>
      <c r="C38" s="7" t="n">
        <v>852436100</v>
      </c>
      <c r="D38" s="7" t="n">
        <v>2964032.23022237</v>
      </c>
      <c r="E38" s="7" t="n">
        <v>252007000</v>
      </c>
      <c r="F38" s="7" t="n">
        <v>3211015.02948422</v>
      </c>
      <c r="G38" s="7" t="n">
        <v>6175047</v>
      </c>
      <c r="H38" s="7" t="n">
        <v>14307953.2886838</v>
      </c>
      <c r="I38" s="17" t="n">
        <v>0.431581434144313</v>
      </c>
      <c r="J38" s="7" t="n">
        <v>11804061</v>
      </c>
      <c r="K38" s="7" t="n">
        <v>6175047</v>
      </c>
      <c r="L38" s="0" t="n">
        <v>43.16</v>
      </c>
      <c r="N38" s="7" t="n">
        <v>6256339</v>
      </c>
      <c r="O38" s="17" t="n">
        <v>0.0392</v>
      </c>
      <c r="P38" s="7" t="n">
        <v>6501587</v>
      </c>
      <c r="Q38" s="17" t="n">
        <v>45.4403706024265</v>
      </c>
      <c r="R38" s="17" t="n">
        <v>0</v>
      </c>
      <c r="S38" s="17" t="n">
        <v>0</v>
      </c>
      <c r="T38" s="7" t="n">
        <v>0</v>
      </c>
      <c r="U38" s="7" t="n">
        <v>326540</v>
      </c>
      <c r="V38" s="7" t="n">
        <v>326540</v>
      </c>
      <c r="W38" s="0" t="n">
        <v>0</v>
      </c>
      <c r="X38" s="7" t="n">
        <v>6175047</v>
      </c>
      <c r="Y38" s="17" t="n">
        <v>43.1581434144313</v>
      </c>
      <c r="AA38" s="7" t="n">
        <v>0</v>
      </c>
      <c r="AB38" s="7" t="n">
        <v>0</v>
      </c>
      <c r="AC38" s="7" t="n">
        <v>0</v>
      </c>
      <c r="AD38" s="17" t="n">
        <v>-0.00185658556870294</v>
      </c>
    </row>
    <row r="39" customFormat="false" ht="14.5" hidden="false" customHeight="false" outlineLevel="0" collapsed="false">
      <c r="A39" s="0" t="n">
        <v>12</v>
      </c>
      <c r="B39" s="0" t="s">
        <v>30</v>
      </c>
      <c r="C39" s="7" t="n">
        <v>417224700</v>
      </c>
      <c r="D39" s="7" t="n">
        <v>1450745.05648559</v>
      </c>
      <c r="E39" s="7" t="n">
        <v>121033000</v>
      </c>
      <c r="F39" s="7" t="n">
        <v>1542174.55095916</v>
      </c>
      <c r="G39" s="7" t="n">
        <v>2992920</v>
      </c>
      <c r="H39" s="7" t="n">
        <v>6079883.0043758</v>
      </c>
      <c r="I39" s="17" t="n">
        <v>0.492266051475981</v>
      </c>
      <c r="J39" s="7" t="n">
        <v>5015903</v>
      </c>
      <c r="K39" s="7" t="n">
        <v>2992920</v>
      </c>
      <c r="L39" s="0" t="n">
        <v>49.23</v>
      </c>
      <c r="N39" s="7" t="n">
        <v>2992812</v>
      </c>
      <c r="O39" s="17" t="n">
        <v>0.0455</v>
      </c>
      <c r="P39" s="7" t="n">
        <v>3128985</v>
      </c>
      <c r="Q39" s="17" t="n">
        <v>51.4645593960938</v>
      </c>
      <c r="R39" s="17" t="n">
        <v>0</v>
      </c>
      <c r="S39" s="17" t="n">
        <v>0</v>
      </c>
      <c r="T39" s="7" t="n">
        <v>0</v>
      </c>
      <c r="U39" s="7" t="n">
        <v>136065</v>
      </c>
      <c r="V39" s="7" t="n">
        <v>136065</v>
      </c>
      <c r="W39" s="0" t="n">
        <v>0</v>
      </c>
      <c r="X39" s="7" t="n">
        <v>2992920</v>
      </c>
      <c r="Y39" s="17" t="n">
        <v>49.2266051475981</v>
      </c>
      <c r="AA39" s="7" t="n">
        <v>0</v>
      </c>
      <c r="AB39" s="7" t="n">
        <v>0</v>
      </c>
      <c r="AC39" s="7" t="n">
        <v>0</v>
      </c>
      <c r="AD39" s="17" t="n">
        <v>-0.00339485240192516</v>
      </c>
    </row>
    <row r="40" customFormat="false" ht="14.5" hidden="false" customHeight="false" outlineLevel="0" collapsed="false">
      <c r="A40" s="0" t="n">
        <v>13</v>
      </c>
      <c r="B40" s="0" t="s">
        <v>31</v>
      </c>
      <c r="C40" s="7" t="n">
        <v>293407600</v>
      </c>
      <c r="D40" s="7" t="n">
        <v>1020216.74468291</v>
      </c>
      <c r="E40" s="7" t="n">
        <v>82357000</v>
      </c>
      <c r="F40" s="7" t="n">
        <v>1049373.8855795</v>
      </c>
      <c r="G40" s="7" t="n">
        <v>2069591</v>
      </c>
      <c r="H40" s="7" t="n">
        <v>2352337.96250074</v>
      </c>
      <c r="I40" s="17" t="n">
        <v>0.879801726194075</v>
      </c>
      <c r="J40" s="7" t="n">
        <v>1940679</v>
      </c>
      <c r="K40" s="7" t="n">
        <v>1940679</v>
      </c>
      <c r="L40" s="0" t="n">
        <v>82.5</v>
      </c>
      <c r="N40" s="7" t="n">
        <v>1608103</v>
      </c>
      <c r="O40" s="17" t="n">
        <v>0.0503</v>
      </c>
      <c r="P40" s="7" t="n">
        <v>1688991</v>
      </c>
      <c r="Q40" s="17" t="n">
        <v>71.8005247088075</v>
      </c>
      <c r="R40" s="17" t="n">
        <v>10.6994752911925</v>
      </c>
      <c r="S40" s="17" t="n">
        <v>0.02</v>
      </c>
      <c r="T40" s="7" t="n">
        <v>32162</v>
      </c>
      <c r="U40" s="7" t="n">
        <v>0</v>
      </c>
      <c r="V40" s="7" t="n">
        <v>0</v>
      </c>
      <c r="W40" s="0" t="n">
        <v>0</v>
      </c>
      <c r="X40" s="7" t="n">
        <v>1721153</v>
      </c>
      <c r="Y40" s="17" t="n">
        <v>73.1677602214211</v>
      </c>
      <c r="AA40" s="7" t="n">
        <v>-251688</v>
      </c>
      <c r="AB40" s="7" t="n">
        <v>-219526</v>
      </c>
      <c r="AC40" s="7" t="n">
        <v>0</v>
      </c>
      <c r="AD40" s="17" t="n">
        <v>-9.33223977857894</v>
      </c>
    </row>
    <row r="41" customFormat="false" ht="14.5" hidden="false" customHeight="false" outlineLevel="0" collapsed="false">
      <c r="A41" s="0" t="n">
        <v>14</v>
      </c>
      <c r="B41" s="0" t="s">
        <v>32</v>
      </c>
      <c r="C41" s="7" t="n">
        <v>3593981200</v>
      </c>
      <c r="D41" s="7" t="n">
        <v>12496744.4616825</v>
      </c>
      <c r="E41" s="7" t="n">
        <v>1254293000</v>
      </c>
      <c r="F41" s="7" t="n">
        <v>15981911.9087043</v>
      </c>
      <c r="G41" s="7" t="n">
        <v>28478656</v>
      </c>
      <c r="H41" s="7" t="n">
        <v>39226711.0706529</v>
      </c>
      <c r="I41" s="17" t="n">
        <v>0.726001625492025</v>
      </c>
      <c r="J41" s="7" t="n">
        <v>32362037</v>
      </c>
      <c r="K41" s="7" t="n">
        <v>28478656</v>
      </c>
      <c r="L41" s="0" t="n">
        <v>72.6</v>
      </c>
      <c r="N41" s="7" t="n">
        <v>26422222</v>
      </c>
      <c r="O41" s="17" t="n">
        <v>0.0332</v>
      </c>
      <c r="P41" s="7" t="n">
        <v>27299440</v>
      </c>
      <c r="Q41" s="17" t="n">
        <v>69.5940068766658</v>
      </c>
      <c r="R41" s="17" t="n">
        <v>3.00599312333415</v>
      </c>
      <c r="S41" s="17" t="n">
        <v>0.01</v>
      </c>
      <c r="T41" s="7" t="n">
        <v>264222</v>
      </c>
      <c r="U41" s="7" t="n">
        <v>0</v>
      </c>
      <c r="V41" s="7" t="n">
        <v>0</v>
      </c>
      <c r="W41" s="0" t="n">
        <v>0</v>
      </c>
      <c r="X41" s="7" t="n">
        <v>27563662</v>
      </c>
      <c r="Y41" s="17" t="n">
        <v>70.2675836124878</v>
      </c>
      <c r="AA41" s="7" t="n">
        <v>-1179216</v>
      </c>
      <c r="AB41" s="7" t="n">
        <v>-914994</v>
      </c>
      <c r="AC41" s="7" t="n">
        <v>0</v>
      </c>
      <c r="AD41" s="17" t="n">
        <v>-2.33241638751224</v>
      </c>
    </row>
    <row r="42" customFormat="false" ht="14.5" hidden="false" customHeight="false" outlineLevel="0" collapsed="false">
      <c r="A42" s="0" t="n">
        <v>15</v>
      </c>
      <c r="B42" s="0" t="s">
        <v>33</v>
      </c>
      <c r="C42" s="7" t="n">
        <v>1060563000</v>
      </c>
      <c r="D42" s="7" t="n">
        <v>3687716.78508375</v>
      </c>
      <c r="E42" s="7" t="n">
        <v>297621000</v>
      </c>
      <c r="F42" s="7" t="n">
        <v>3792218.08953769</v>
      </c>
      <c r="G42" s="7" t="n">
        <v>7479935</v>
      </c>
      <c r="H42" s="7" t="n">
        <v>28908222.9191843</v>
      </c>
      <c r="I42" s="17" t="n">
        <v>0.258747658785905</v>
      </c>
      <c r="J42" s="7" t="n">
        <v>23849284</v>
      </c>
      <c r="K42" s="7" t="n">
        <v>7479935</v>
      </c>
      <c r="L42" s="0" t="n">
        <v>25.87</v>
      </c>
      <c r="N42" s="7" t="n">
        <v>4052122</v>
      </c>
      <c r="O42" s="17" t="n">
        <v>0.0539</v>
      </c>
      <c r="P42" s="7" t="n">
        <v>4270531</v>
      </c>
      <c r="Q42" s="17" t="n">
        <v>14.7727205921259</v>
      </c>
      <c r="R42" s="17" t="n">
        <v>11.0972794078741</v>
      </c>
      <c r="S42" s="17" t="n">
        <v>0.02</v>
      </c>
      <c r="T42" s="7" t="n">
        <v>81042</v>
      </c>
      <c r="U42" s="7" t="n">
        <v>0</v>
      </c>
      <c r="V42" s="7" t="n">
        <v>0</v>
      </c>
      <c r="W42" s="0" t="n">
        <v>0</v>
      </c>
      <c r="X42" s="7" t="n">
        <v>4351573</v>
      </c>
      <c r="Y42" s="17" t="n">
        <v>15.0530629716162</v>
      </c>
      <c r="AA42" s="7" t="n">
        <v>-3209404</v>
      </c>
      <c r="AB42" s="7" t="n">
        <v>-3128362</v>
      </c>
      <c r="AC42" s="7" t="n">
        <v>0</v>
      </c>
      <c r="AD42" s="17" t="n">
        <v>-10.8169370283838</v>
      </c>
    </row>
    <row r="43" customFormat="false" ht="14.5" hidden="false" customHeight="false" outlineLevel="0" collapsed="false">
      <c r="A43" s="0" t="n">
        <v>16</v>
      </c>
      <c r="B43" s="0" t="s">
        <v>34</v>
      </c>
      <c r="C43" s="7" t="n">
        <v>5949246000</v>
      </c>
      <c r="D43" s="7" t="n">
        <v>20686309.3779364</v>
      </c>
      <c r="E43" s="7" t="n">
        <v>1863620000</v>
      </c>
      <c r="F43" s="7" t="n">
        <v>23745815.9068891</v>
      </c>
      <c r="G43" s="7" t="n">
        <v>44432125</v>
      </c>
      <c r="H43" s="7" t="n">
        <v>102442302.429853</v>
      </c>
      <c r="I43" s="17" t="n">
        <v>0.433728293352493</v>
      </c>
      <c r="J43" s="7" t="n">
        <v>84514900</v>
      </c>
      <c r="K43" s="7" t="n">
        <v>44432125</v>
      </c>
      <c r="L43" s="0" t="n">
        <v>43.37</v>
      </c>
      <c r="N43" s="7" t="n">
        <v>43887130</v>
      </c>
      <c r="O43" s="17" t="n">
        <v>0.0433</v>
      </c>
      <c r="P43" s="7" t="n">
        <v>45787443</v>
      </c>
      <c r="Q43" s="17" t="n">
        <v>44.6958355229793</v>
      </c>
      <c r="R43" s="17" t="n">
        <v>0</v>
      </c>
      <c r="S43" s="17" t="n">
        <v>0</v>
      </c>
      <c r="T43" s="7" t="n">
        <v>0</v>
      </c>
      <c r="U43" s="7" t="n">
        <v>1355318</v>
      </c>
      <c r="V43" s="7" t="n">
        <v>1355318</v>
      </c>
      <c r="W43" s="0" t="n">
        <v>0</v>
      </c>
      <c r="X43" s="7" t="n">
        <v>44432125</v>
      </c>
      <c r="Y43" s="17" t="n">
        <v>43.3728293352493</v>
      </c>
      <c r="AA43" s="7" t="n">
        <v>0</v>
      </c>
      <c r="AB43" s="7" t="n">
        <v>0</v>
      </c>
      <c r="AC43" s="7" t="n">
        <v>0</v>
      </c>
      <c r="AD43" s="17" t="n">
        <v>0.00282933524929518</v>
      </c>
    </row>
    <row r="44" customFormat="false" ht="14.5" hidden="false" customHeight="false" outlineLevel="0" collapsed="false">
      <c r="A44" s="0" t="n">
        <v>17</v>
      </c>
      <c r="B44" s="0" t="s">
        <v>35</v>
      </c>
      <c r="C44" s="7" t="n">
        <v>2748972400</v>
      </c>
      <c r="D44" s="7" t="n">
        <v>9558537.92863974</v>
      </c>
      <c r="E44" s="7" t="n">
        <v>708058000</v>
      </c>
      <c r="F44" s="7" t="n">
        <v>9021911.61256053</v>
      </c>
      <c r="G44" s="7" t="n">
        <v>18580450</v>
      </c>
      <c r="H44" s="7" t="n">
        <v>35176860.0260911</v>
      </c>
      <c r="I44" s="17" t="n">
        <v>0.528200924875576</v>
      </c>
      <c r="J44" s="7" t="n">
        <v>29020910</v>
      </c>
      <c r="K44" s="7" t="n">
        <v>18580450</v>
      </c>
      <c r="L44" s="0" t="n">
        <v>52.82</v>
      </c>
      <c r="N44" s="7" t="n">
        <v>18294872</v>
      </c>
      <c r="O44" s="17" t="n">
        <v>0.0416</v>
      </c>
      <c r="P44" s="7" t="n">
        <v>19055939</v>
      </c>
      <c r="Q44" s="17" t="n">
        <v>54.1718021047529</v>
      </c>
      <c r="R44" s="17" t="n">
        <v>0</v>
      </c>
      <c r="S44" s="17" t="n">
        <v>0</v>
      </c>
      <c r="T44" s="7" t="n">
        <v>0</v>
      </c>
      <c r="U44" s="7" t="n">
        <v>475489</v>
      </c>
      <c r="V44" s="7" t="n">
        <v>475489</v>
      </c>
      <c r="W44" s="0" t="n">
        <v>0</v>
      </c>
      <c r="X44" s="7" t="n">
        <v>18580450</v>
      </c>
      <c r="Y44" s="17" t="n">
        <v>52.8200924875577</v>
      </c>
      <c r="AA44" s="7" t="n">
        <v>0</v>
      </c>
      <c r="AB44" s="7" t="n">
        <v>0</v>
      </c>
      <c r="AC44" s="7" t="n">
        <v>0</v>
      </c>
      <c r="AD44" s="17" t="n">
        <v>9.24875576444606E-005</v>
      </c>
    </row>
    <row r="45" customFormat="false" ht="14.5" hidden="false" customHeight="false" outlineLevel="0" collapsed="false">
      <c r="A45" s="0" t="n">
        <v>18</v>
      </c>
      <c r="B45" s="0" t="s">
        <v>36</v>
      </c>
      <c r="C45" s="7" t="n">
        <v>1081305500</v>
      </c>
      <c r="D45" s="7" t="n">
        <v>3759841.18072512</v>
      </c>
      <c r="E45" s="7" t="n">
        <v>213586000</v>
      </c>
      <c r="F45" s="7" t="n">
        <v>2721463.51524925</v>
      </c>
      <c r="G45" s="7" t="n">
        <v>6481305</v>
      </c>
      <c r="H45" s="7" t="n">
        <v>10582128.1891146</v>
      </c>
      <c r="I45" s="17" t="n">
        <v>0.612476515514812</v>
      </c>
      <c r="J45" s="7" t="n">
        <v>8730256</v>
      </c>
      <c r="K45" s="7" t="n">
        <v>6481305</v>
      </c>
      <c r="L45" s="0" t="n">
        <v>61.25</v>
      </c>
      <c r="N45" s="7" t="n">
        <v>6019496</v>
      </c>
      <c r="O45" s="17" t="n">
        <v>0.0285</v>
      </c>
      <c r="P45" s="7" t="n">
        <v>6191052</v>
      </c>
      <c r="Q45" s="17" t="n">
        <v>58.5047911852784</v>
      </c>
      <c r="R45" s="17" t="n">
        <v>2.74520881472164</v>
      </c>
      <c r="S45" s="17" t="n">
        <v>0.01</v>
      </c>
      <c r="T45" s="7" t="n">
        <v>60195</v>
      </c>
      <c r="U45" s="7" t="n">
        <v>0</v>
      </c>
      <c r="V45" s="7" t="n">
        <v>0</v>
      </c>
      <c r="W45" s="0" t="n">
        <v>0</v>
      </c>
      <c r="X45" s="7" t="n">
        <v>6251247</v>
      </c>
      <c r="Y45" s="17" t="n">
        <v>59.0736276133035</v>
      </c>
      <c r="AA45" s="7" t="n">
        <v>-290253</v>
      </c>
      <c r="AB45" s="7" t="n">
        <v>-230058</v>
      </c>
      <c r="AC45" s="7" t="n">
        <v>0</v>
      </c>
      <c r="AD45" s="17" t="n">
        <v>-2.17637238669651</v>
      </c>
    </row>
    <row r="46" customFormat="false" ht="14.5" hidden="false" customHeight="false" outlineLevel="0" collapsed="false">
      <c r="A46" s="0" t="n">
        <v>19</v>
      </c>
      <c r="B46" s="0" t="s">
        <v>37</v>
      </c>
      <c r="C46" s="7" t="n">
        <v>1529467100</v>
      </c>
      <c r="D46" s="7" t="n">
        <v>5318157.90000534</v>
      </c>
      <c r="E46" s="7" t="n">
        <v>374452000</v>
      </c>
      <c r="F46" s="7" t="n">
        <v>4771180.9585465</v>
      </c>
      <c r="G46" s="7" t="n">
        <v>10089339</v>
      </c>
      <c r="H46" s="7" t="n">
        <v>14950369.3422251</v>
      </c>
      <c r="I46" s="17" t="n">
        <v>0.67485550149615</v>
      </c>
      <c r="J46" s="7" t="n">
        <v>12334055</v>
      </c>
      <c r="K46" s="7" t="n">
        <v>10089339</v>
      </c>
      <c r="L46" s="0" t="n">
        <v>67.49</v>
      </c>
      <c r="N46" s="7" t="n">
        <v>10060490</v>
      </c>
      <c r="O46" s="17" t="n">
        <v>0.0498</v>
      </c>
      <c r="P46" s="7" t="n">
        <v>10561502</v>
      </c>
      <c r="Q46" s="17" t="n">
        <v>70.643753062144</v>
      </c>
      <c r="R46" s="17" t="n">
        <v>0</v>
      </c>
      <c r="S46" s="17" t="n">
        <v>0</v>
      </c>
      <c r="T46" s="7" t="n">
        <v>0</v>
      </c>
      <c r="U46" s="7" t="n">
        <v>472163</v>
      </c>
      <c r="V46" s="7" t="n">
        <v>472163</v>
      </c>
      <c r="W46" s="0" t="n">
        <v>0</v>
      </c>
      <c r="X46" s="7" t="n">
        <v>10089339</v>
      </c>
      <c r="Y46" s="17" t="n">
        <v>67.485550149615</v>
      </c>
      <c r="AA46" s="7" t="n">
        <v>0</v>
      </c>
      <c r="AB46" s="7" t="n">
        <v>0</v>
      </c>
      <c r="AC46" s="7" t="n">
        <v>0</v>
      </c>
      <c r="AD46" s="17" t="n">
        <v>-0.00444985038504342</v>
      </c>
    </row>
    <row r="47" customFormat="false" ht="14.5" hidden="false" customHeight="false" outlineLevel="0" collapsed="false">
      <c r="A47" s="0" t="n">
        <v>20</v>
      </c>
      <c r="B47" s="0" t="s">
        <v>38</v>
      </c>
      <c r="C47" s="7" t="n">
        <v>18221137000</v>
      </c>
      <c r="D47" s="7" t="n">
        <v>63357285.4778174</v>
      </c>
      <c r="E47" s="7" t="n">
        <v>2661860000</v>
      </c>
      <c r="F47" s="7" t="n">
        <v>33916805.7489787</v>
      </c>
      <c r="G47" s="7" t="n">
        <v>97274091</v>
      </c>
      <c r="H47" s="7" t="n">
        <v>92829766.9038181</v>
      </c>
      <c r="I47" s="17" t="n">
        <v>1.04787606652925</v>
      </c>
      <c r="J47" s="7" t="n">
        <v>76584558</v>
      </c>
      <c r="K47" s="7" t="n">
        <v>76584558</v>
      </c>
      <c r="L47" s="0" t="n">
        <v>82.5</v>
      </c>
      <c r="N47" s="7" t="n">
        <v>62777242</v>
      </c>
      <c r="O47" s="17" t="n">
        <v>0.0433</v>
      </c>
      <c r="P47" s="7" t="n">
        <v>65495497</v>
      </c>
      <c r="Q47" s="17" t="n">
        <v>70.5544128618362</v>
      </c>
      <c r="R47" s="17" t="n">
        <v>11.9455871381638</v>
      </c>
      <c r="S47" s="17" t="n">
        <v>0.02</v>
      </c>
      <c r="T47" s="7" t="n">
        <v>1255545</v>
      </c>
      <c r="U47" s="7" t="n">
        <v>0</v>
      </c>
      <c r="V47" s="7" t="n">
        <v>0</v>
      </c>
      <c r="W47" s="0" t="n">
        <v>0</v>
      </c>
      <c r="X47" s="7" t="n">
        <v>66751042</v>
      </c>
      <c r="Y47" s="17" t="n">
        <v>71.9069369948558</v>
      </c>
      <c r="AA47" s="7" t="n">
        <v>-11089061</v>
      </c>
      <c r="AB47" s="7" t="n">
        <v>-9833516</v>
      </c>
      <c r="AC47" s="7" t="n">
        <v>0</v>
      </c>
      <c r="AD47" s="17" t="n">
        <v>-10.5930630051442</v>
      </c>
    </row>
    <row r="48" customFormat="false" ht="14.5" hidden="false" customHeight="false" outlineLevel="0" collapsed="false">
      <c r="A48" s="0" t="n">
        <v>21</v>
      </c>
      <c r="B48" s="0" t="s">
        <v>39</v>
      </c>
      <c r="C48" s="7" t="n">
        <v>583632100</v>
      </c>
      <c r="D48" s="7" t="n">
        <v>2029365.43277832</v>
      </c>
      <c r="E48" s="7" t="n">
        <v>181866000</v>
      </c>
      <c r="F48" s="7" t="n">
        <v>2317294.5963889</v>
      </c>
      <c r="G48" s="7" t="n">
        <v>4346660</v>
      </c>
      <c r="H48" s="7" t="n">
        <v>11329708.362249</v>
      </c>
      <c r="I48" s="17" t="n">
        <v>0.383651534622307</v>
      </c>
      <c r="J48" s="7" t="n">
        <v>9347009</v>
      </c>
      <c r="K48" s="7" t="n">
        <v>4346660</v>
      </c>
      <c r="L48" s="0" t="n">
        <v>38.37</v>
      </c>
      <c r="N48" s="7" t="n">
        <v>4168364</v>
      </c>
      <c r="O48" s="17" t="n">
        <v>0.0307</v>
      </c>
      <c r="P48" s="7" t="n">
        <v>4296333</v>
      </c>
      <c r="Q48" s="17" t="n">
        <v>37.9209496187524</v>
      </c>
      <c r="R48" s="17" t="n">
        <v>0.449050381247616</v>
      </c>
      <c r="S48" s="17" t="n">
        <v>0</v>
      </c>
      <c r="T48" s="7" t="n">
        <v>0</v>
      </c>
      <c r="U48" s="7" t="n">
        <v>0</v>
      </c>
      <c r="V48" s="7" t="n">
        <v>0</v>
      </c>
      <c r="W48" s="0" t="n">
        <v>0</v>
      </c>
      <c r="X48" s="7" t="n">
        <v>4296333</v>
      </c>
      <c r="Y48" s="17" t="n">
        <v>37.9209496187524</v>
      </c>
      <c r="AA48" s="7" t="n">
        <v>-50327</v>
      </c>
      <c r="AB48" s="7" t="n">
        <v>-50327</v>
      </c>
      <c r="AC48" s="7" t="n">
        <v>0</v>
      </c>
      <c r="AD48" s="17" t="n">
        <v>-0.449050381247616</v>
      </c>
    </row>
    <row r="49" customFormat="false" ht="14.5" hidden="false" customHeight="false" outlineLevel="0" collapsed="false">
      <c r="A49" s="0" t="n">
        <v>22</v>
      </c>
      <c r="B49" s="0" t="s">
        <v>40</v>
      </c>
      <c r="C49" s="7" t="n">
        <v>630004600</v>
      </c>
      <c r="D49" s="7" t="n">
        <v>2190608.70320761</v>
      </c>
      <c r="E49" s="7" t="n">
        <v>69919000</v>
      </c>
      <c r="F49" s="7" t="n">
        <v>890891.760334068</v>
      </c>
      <c r="G49" s="7" t="n">
        <v>3081500</v>
      </c>
      <c r="H49" s="7" t="n">
        <v>2959823.79148997</v>
      </c>
      <c r="I49" s="17" t="n">
        <v>1.04110927443041</v>
      </c>
      <c r="J49" s="7" t="n">
        <v>2441855</v>
      </c>
      <c r="K49" s="7" t="n">
        <v>2441855</v>
      </c>
      <c r="L49" s="0" t="n">
        <v>82.5</v>
      </c>
      <c r="N49" s="7" t="n">
        <v>2256532</v>
      </c>
      <c r="O49" s="17" t="n">
        <v>0.0304</v>
      </c>
      <c r="P49" s="7" t="n">
        <v>2325131</v>
      </c>
      <c r="Q49" s="17" t="n">
        <v>78.5563994277352</v>
      </c>
      <c r="R49" s="17" t="n">
        <v>3.94360057226476</v>
      </c>
      <c r="S49" s="17" t="n">
        <v>0.01</v>
      </c>
      <c r="T49" s="7" t="n">
        <v>22565</v>
      </c>
      <c r="U49" s="7" t="n">
        <v>0</v>
      </c>
      <c r="V49" s="7" t="n">
        <v>0</v>
      </c>
      <c r="W49" s="0" t="n">
        <v>0</v>
      </c>
      <c r="X49" s="7" t="n">
        <v>2347696</v>
      </c>
      <c r="Y49" s="17" t="n">
        <v>79.3187758930126</v>
      </c>
      <c r="AA49" s="7" t="n">
        <v>-116724</v>
      </c>
      <c r="AB49" s="7" t="n">
        <v>-94159</v>
      </c>
      <c r="AC49" s="7" t="n">
        <v>0</v>
      </c>
      <c r="AD49" s="17" t="n">
        <v>-3.18122410698737</v>
      </c>
    </row>
    <row r="50" customFormat="false" ht="14.5" hidden="false" customHeight="false" outlineLevel="0" collapsed="false">
      <c r="A50" s="0" t="n">
        <v>23</v>
      </c>
      <c r="B50" s="0" t="s">
        <v>41</v>
      </c>
      <c r="C50" s="7" t="n">
        <v>4632427000</v>
      </c>
      <c r="D50" s="7" t="n">
        <v>16107556.8387499</v>
      </c>
      <c r="E50" s="7" t="n">
        <v>1482905000</v>
      </c>
      <c r="F50" s="7" t="n">
        <v>18894833.2478753</v>
      </c>
      <c r="G50" s="7" t="n">
        <v>35002390</v>
      </c>
      <c r="H50" s="7" t="n">
        <v>35598813.1678156</v>
      </c>
      <c r="I50" s="17" t="n">
        <v>0.983245981684725</v>
      </c>
      <c r="J50" s="7" t="n">
        <v>29369021</v>
      </c>
      <c r="K50" s="7" t="n">
        <v>29369021</v>
      </c>
      <c r="L50" s="0" t="n">
        <v>82.5</v>
      </c>
      <c r="N50" s="7" t="n">
        <v>28048469</v>
      </c>
      <c r="O50" s="17" t="n">
        <v>0.0511</v>
      </c>
      <c r="P50" s="7" t="n">
        <v>29481746</v>
      </c>
      <c r="Q50" s="17" t="n">
        <v>82.8166541986125</v>
      </c>
      <c r="R50" s="17" t="n">
        <v>0</v>
      </c>
      <c r="S50" s="17" t="n">
        <v>0</v>
      </c>
      <c r="T50" s="7" t="n">
        <v>0</v>
      </c>
      <c r="U50" s="7" t="n">
        <v>112725</v>
      </c>
      <c r="V50" s="7" t="n">
        <v>112725</v>
      </c>
      <c r="W50" s="0" t="n">
        <v>0</v>
      </c>
      <c r="X50" s="7" t="n">
        <v>29369021</v>
      </c>
      <c r="Y50" s="17" t="n">
        <v>82.5000003835861</v>
      </c>
      <c r="AA50" s="7" t="n">
        <v>0</v>
      </c>
      <c r="AB50" s="7" t="n">
        <v>0</v>
      </c>
      <c r="AC50" s="7" t="n">
        <v>0</v>
      </c>
      <c r="AD50" s="17" t="n">
        <v>3.83586069574449E-007</v>
      </c>
    </row>
    <row r="51" customFormat="false" ht="14.5" hidden="false" customHeight="false" outlineLevel="0" collapsed="false">
      <c r="A51" s="0" t="n">
        <v>24</v>
      </c>
      <c r="B51" s="0" t="s">
        <v>42</v>
      </c>
      <c r="C51" s="7" t="n">
        <v>1889367600</v>
      </c>
      <c r="D51" s="7" t="n">
        <v>6569579.18738763</v>
      </c>
      <c r="E51" s="7" t="n">
        <v>643145000</v>
      </c>
      <c r="F51" s="7" t="n">
        <v>8194805.14881583</v>
      </c>
      <c r="G51" s="7" t="n">
        <v>14764384</v>
      </c>
      <c r="H51" s="7" t="n">
        <v>30425890.9325522</v>
      </c>
      <c r="I51" s="17" t="n">
        <v>0.485257244651587</v>
      </c>
      <c r="J51" s="7" t="n">
        <v>25101360</v>
      </c>
      <c r="K51" s="7" t="n">
        <v>14764384</v>
      </c>
      <c r="L51" s="0" t="n">
        <v>48.53</v>
      </c>
      <c r="N51" s="7" t="n">
        <v>14881810</v>
      </c>
      <c r="O51" s="17" t="n">
        <v>0.0344</v>
      </c>
      <c r="P51" s="7" t="n">
        <v>15393744</v>
      </c>
      <c r="Q51" s="17" t="n">
        <v>50.5942259312132</v>
      </c>
      <c r="R51" s="17" t="n">
        <v>0</v>
      </c>
      <c r="S51" s="17" t="n">
        <v>0</v>
      </c>
      <c r="T51" s="7" t="n">
        <v>0</v>
      </c>
      <c r="U51" s="7" t="n">
        <v>629360</v>
      </c>
      <c r="V51" s="7" t="n">
        <v>629360</v>
      </c>
      <c r="W51" s="0" t="n">
        <v>0</v>
      </c>
      <c r="X51" s="7" t="n">
        <v>14764384</v>
      </c>
      <c r="Y51" s="17" t="n">
        <v>48.5257244651587</v>
      </c>
      <c r="AA51" s="7" t="n">
        <v>0</v>
      </c>
      <c r="AB51" s="7" t="n">
        <v>0</v>
      </c>
      <c r="AC51" s="7" t="n">
        <v>0</v>
      </c>
      <c r="AD51" s="17" t="n">
        <v>-0.00427553484131238</v>
      </c>
    </row>
    <row r="52" customFormat="false" ht="14.5" hidden="false" customHeight="false" outlineLevel="0" collapsed="false">
      <c r="A52" s="0" t="n">
        <v>25</v>
      </c>
      <c r="B52" s="0" t="s">
        <v>43</v>
      </c>
      <c r="C52" s="7" t="n">
        <v>3317158400</v>
      </c>
      <c r="D52" s="7" t="n">
        <v>11534195.2439049</v>
      </c>
      <c r="E52" s="7" t="n">
        <v>746199000</v>
      </c>
      <c r="F52" s="7" t="n">
        <v>9507895.43142095</v>
      </c>
      <c r="G52" s="7" t="n">
        <v>21042091</v>
      </c>
      <c r="H52" s="7" t="n">
        <v>31868986.6432434</v>
      </c>
      <c r="I52" s="17" t="n">
        <v>0.660268593901501</v>
      </c>
      <c r="J52" s="7" t="n">
        <v>26291914</v>
      </c>
      <c r="K52" s="7" t="n">
        <v>21042091</v>
      </c>
      <c r="L52" s="0" t="n">
        <v>66.03</v>
      </c>
      <c r="N52" s="7" t="n">
        <v>20868907</v>
      </c>
      <c r="O52" s="17" t="n">
        <v>0.0468</v>
      </c>
      <c r="P52" s="7" t="n">
        <v>21845572</v>
      </c>
      <c r="Q52" s="17" t="n">
        <v>68.5480597313927</v>
      </c>
      <c r="R52" s="17" t="n">
        <v>0</v>
      </c>
      <c r="S52" s="17" t="n">
        <v>0</v>
      </c>
      <c r="T52" s="7" t="n">
        <v>0</v>
      </c>
      <c r="U52" s="7" t="n">
        <v>803481</v>
      </c>
      <c r="V52" s="7" t="n">
        <v>803481</v>
      </c>
      <c r="W52" s="0" t="n">
        <v>0</v>
      </c>
      <c r="X52" s="7" t="n">
        <v>21042091</v>
      </c>
      <c r="Y52" s="17" t="n">
        <v>66.0268593901501</v>
      </c>
      <c r="AA52" s="7" t="n">
        <v>0</v>
      </c>
      <c r="AB52" s="7" t="n">
        <v>0</v>
      </c>
      <c r="AC52" s="7" t="n">
        <v>0</v>
      </c>
      <c r="AD52" s="17" t="n">
        <v>-0.00314060984992182</v>
      </c>
    </row>
    <row r="53" customFormat="false" ht="14.5" hidden="false" customHeight="false" outlineLevel="0" collapsed="false">
      <c r="A53" s="0" t="n">
        <v>26</v>
      </c>
      <c r="B53" s="0" t="s">
        <v>44</v>
      </c>
      <c r="C53" s="7" t="n">
        <v>10384380400</v>
      </c>
      <c r="D53" s="7" t="n">
        <v>36107853.9452863</v>
      </c>
      <c r="E53" s="7" t="n">
        <v>3763630000</v>
      </c>
      <c r="F53" s="7" t="n">
        <v>47955304.7947784</v>
      </c>
      <c r="G53" s="7" t="n">
        <v>84063159</v>
      </c>
      <c r="H53" s="7" t="n">
        <v>59533725.07406</v>
      </c>
      <c r="I53" s="17" t="n">
        <v>1.41202585417636</v>
      </c>
      <c r="J53" s="7" t="n">
        <v>49115323</v>
      </c>
      <c r="K53" s="7" t="n">
        <v>49115323</v>
      </c>
      <c r="L53" s="0" t="n">
        <v>82.5</v>
      </c>
      <c r="N53" s="7" t="n">
        <v>45639441</v>
      </c>
      <c r="O53" s="17" t="n">
        <v>0.0493</v>
      </c>
      <c r="P53" s="7" t="n">
        <v>47889465</v>
      </c>
      <c r="Q53" s="17" t="n">
        <v>80.4409012545838</v>
      </c>
      <c r="R53" s="17" t="n">
        <v>2.05909874541618</v>
      </c>
      <c r="S53" s="17" t="n">
        <v>0</v>
      </c>
      <c r="T53" s="7" t="n">
        <v>0</v>
      </c>
      <c r="U53" s="7" t="n">
        <v>0</v>
      </c>
      <c r="V53" s="7" t="n">
        <v>0</v>
      </c>
      <c r="W53" s="0" t="n">
        <v>0</v>
      </c>
      <c r="X53" s="7" t="n">
        <v>47889465</v>
      </c>
      <c r="Y53" s="17" t="n">
        <v>80.4409012545838</v>
      </c>
      <c r="AA53" s="7" t="n">
        <v>-1225858</v>
      </c>
      <c r="AB53" s="7" t="n">
        <v>-1225858</v>
      </c>
      <c r="AC53" s="7" t="n">
        <v>0</v>
      </c>
      <c r="AD53" s="17" t="n">
        <v>-2.05909874541618</v>
      </c>
    </row>
    <row r="54" customFormat="false" ht="14.5" hidden="false" customHeight="false" outlineLevel="0" collapsed="false">
      <c r="A54" s="0" t="n">
        <v>27</v>
      </c>
      <c r="B54" s="0" t="s">
        <v>45</v>
      </c>
      <c r="C54" s="7" t="n">
        <v>1087861600</v>
      </c>
      <c r="D54" s="7" t="n">
        <v>3782637.60113078</v>
      </c>
      <c r="E54" s="7" t="n">
        <v>323269000</v>
      </c>
      <c r="F54" s="7" t="n">
        <v>4119018.98584696</v>
      </c>
      <c r="G54" s="7" t="n">
        <v>7901657</v>
      </c>
      <c r="H54" s="7" t="n">
        <v>14879075.1745746</v>
      </c>
      <c r="I54" s="17" t="n">
        <v>0.531058342490425</v>
      </c>
      <c r="J54" s="7" t="n">
        <v>12275237</v>
      </c>
      <c r="K54" s="7" t="n">
        <v>7901657</v>
      </c>
      <c r="L54" s="0" t="n">
        <v>53.11</v>
      </c>
      <c r="N54" s="7" t="n">
        <v>7901373</v>
      </c>
      <c r="O54" s="17" t="n">
        <v>0.0522</v>
      </c>
      <c r="P54" s="7" t="n">
        <v>8313825</v>
      </c>
      <c r="Q54" s="17" t="n">
        <v>55.8759526546831</v>
      </c>
      <c r="R54" s="17" t="n">
        <v>0</v>
      </c>
      <c r="S54" s="17" t="n">
        <v>0</v>
      </c>
      <c r="T54" s="7" t="n">
        <v>0</v>
      </c>
      <c r="U54" s="7" t="n">
        <v>412168</v>
      </c>
      <c r="V54" s="7" t="n">
        <v>412168</v>
      </c>
      <c r="W54" s="0" t="n">
        <v>0</v>
      </c>
      <c r="X54" s="7" t="n">
        <v>7901657</v>
      </c>
      <c r="Y54" s="17" t="n">
        <v>53.1058342490425</v>
      </c>
      <c r="AA54" s="7" t="n">
        <v>0</v>
      </c>
      <c r="AB54" s="7" t="n">
        <v>0</v>
      </c>
      <c r="AC54" s="7" t="n">
        <v>0</v>
      </c>
      <c r="AD54" s="17" t="n">
        <v>-0.00416575095753302</v>
      </c>
    </row>
    <row r="55" customFormat="false" ht="14.5" hidden="false" customHeight="false" outlineLevel="0" collapsed="false">
      <c r="A55" s="0" t="n">
        <v>28</v>
      </c>
      <c r="B55" s="0" t="s">
        <v>46</v>
      </c>
      <c r="C55" s="7" t="n">
        <v>775450700</v>
      </c>
      <c r="D55" s="7" t="n">
        <v>2696343.88753421</v>
      </c>
      <c r="E55" s="7" t="n">
        <v>255252000</v>
      </c>
      <c r="F55" s="7" t="n">
        <v>3252362.07052148</v>
      </c>
      <c r="G55" s="7" t="n">
        <v>5948706</v>
      </c>
      <c r="H55" s="7" t="n">
        <v>6163198.09972198</v>
      </c>
      <c r="I55" s="17" t="n">
        <v>0.965197922206711</v>
      </c>
      <c r="J55" s="7" t="n">
        <v>5084638</v>
      </c>
      <c r="K55" s="7" t="n">
        <v>5084638</v>
      </c>
      <c r="L55" s="0" t="n">
        <v>82.5</v>
      </c>
      <c r="N55" s="7" t="n">
        <v>4061620</v>
      </c>
      <c r="O55" s="17" t="n">
        <v>0.0507</v>
      </c>
      <c r="P55" s="7" t="n">
        <v>4267544</v>
      </c>
      <c r="Q55" s="17" t="n">
        <v>69.2423629899631</v>
      </c>
      <c r="R55" s="17" t="n">
        <v>13.2576370100369</v>
      </c>
      <c r="S55" s="17" t="n">
        <v>0.02</v>
      </c>
      <c r="T55" s="7" t="n">
        <v>81232</v>
      </c>
      <c r="U55" s="7" t="n">
        <v>0</v>
      </c>
      <c r="V55" s="7" t="n">
        <v>0</v>
      </c>
      <c r="W55" s="0" t="n">
        <v>0</v>
      </c>
      <c r="X55" s="7" t="n">
        <v>4348776</v>
      </c>
      <c r="Y55" s="17" t="n">
        <v>70.5603800110883</v>
      </c>
      <c r="AA55" s="7" t="n">
        <v>-817094</v>
      </c>
      <c r="AB55" s="7" t="n">
        <v>-735862</v>
      </c>
      <c r="AC55" s="7" t="n">
        <v>0</v>
      </c>
      <c r="AD55" s="17" t="n">
        <v>-11.9396199889117</v>
      </c>
    </row>
    <row r="56" customFormat="false" ht="14.5" hidden="false" customHeight="false" outlineLevel="0" collapsed="false">
      <c r="A56" s="0" t="n">
        <v>29</v>
      </c>
      <c r="B56" s="0" t="s">
        <v>47</v>
      </c>
      <c r="C56" s="7" t="n">
        <v>289619100</v>
      </c>
      <c r="D56" s="7" t="n">
        <v>1007043.63281658</v>
      </c>
      <c r="E56" s="7" t="n">
        <v>78888000</v>
      </c>
      <c r="F56" s="7" t="n">
        <v>1005172.68824259</v>
      </c>
      <c r="G56" s="7" t="n">
        <v>2012216</v>
      </c>
      <c r="H56" s="7" t="n">
        <v>3732459.20889818</v>
      </c>
      <c r="I56" s="17" t="n">
        <v>0.539112656664239</v>
      </c>
      <c r="J56" s="7" t="n">
        <v>3079279</v>
      </c>
      <c r="K56" s="7" t="n">
        <v>2012216</v>
      </c>
      <c r="L56" s="0" t="n">
        <v>53.91</v>
      </c>
      <c r="N56" s="7" t="n">
        <v>1902064</v>
      </c>
      <c r="O56" s="17" t="n">
        <v>0.0365</v>
      </c>
      <c r="P56" s="7" t="n">
        <v>1971489</v>
      </c>
      <c r="Q56" s="17" t="n">
        <v>52.8201083966296</v>
      </c>
      <c r="R56" s="17" t="n">
        <v>1.08989160337041</v>
      </c>
      <c r="S56" s="17" t="n">
        <v>0</v>
      </c>
      <c r="T56" s="7" t="n">
        <v>0</v>
      </c>
      <c r="U56" s="7" t="n">
        <v>0</v>
      </c>
      <c r="V56" s="7" t="n">
        <v>0</v>
      </c>
      <c r="W56" s="0" t="n">
        <v>0</v>
      </c>
      <c r="X56" s="7" t="n">
        <v>1971489</v>
      </c>
      <c r="Y56" s="17" t="n">
        <v>52.8201083966296</v>
      </c>
      <c r="AA56" s="7" t="n">
        <v>-40727</v>
      </c>
      <c r="AB56" s="7" t="n">
        <v>-40727</v>
      </c>
      <c r="AC56" s="7" t="n">
        <v>0</v>
      </c>
      <c r="AD56" s="17" t="n">
        <v>-1.08989160337041</v>
      </c>
    </row>
    <row r="57" customFormat="false" ht="14.5" hidden="false" customHeight="false" outlineLevel="0" collapsed="false">
      <c r="A57" s="0" t="n">
        <v>30</v>
      </c>
      <c r="B57" s="0" t="s">
        <v>48</v>
      </c>
      <c r="C57" s="7" t="n">
        <v>8971044300</v>
      </c>
      <c r="D57" s="7" t="n">
        <v>31193498.778328</v>
      </c>
      <c r="E57" s="7" t="n">
        <v>2638106000</v>
      </c>
      <c r="F57" s="7" t="n">
        <v>33614137.7635245</v>
      </c>
      <c r="G57" s="7" t="n">
        <v>64807637</v>
      </c>
      <c r="H57" s="7" t="n">
        <v>66701995.5121162</v>
      </c>
      <c r="I57" s="17" t="n">
        <v>0.97159967257993</v>
      </c>
      <c r="J57" s="7" t="n">
        <v>55029146</v>
      </c>
      <c r="K57" s="7" t="n">
        <v>55029146</v>
      </c>
      <c r="L57" s="0" t="n">
        <v>82.5</v>
      </c>
      <c r="N57" s="7" t="n">
        <v>49847871</v>
      </c>
      <c r="O57" s="17" t="n">
        <v>0.0392</v>
      </c>
      <c r="P57" s="7" t="n">
        <v>51801908</v>
      </c>
      <c r="Q57" s="17" t="n">
        <v>77.6617065235933</v>
      </c>
      <c r="R57" s="17" t="n">
        <v>4.83829347640675</v>
      </c>
      <c r="S57" s="17" t="n">
        <v>0.01</v>
      </c>
      <c r="T57" s="7" t="n">
        <v>498479</v>
      </c>
      <c r="U57" s="7" t="n">
        <v>0</v>
      </c>
      <c r="V57" s="7" t="n">
        <v>0</v>
      </c>
      <c r="W57" s="0" t="n">
        <v>0</v>
      </c>
      <c r="X57" s="7" t="n">
        <v>52300387</v>
      </c>
      <c r="Y57" s="17" t="n">
        <v>78.4090289929929</v>
      </c>
      <c r="AA57" s="7" t="n">
        <v>-3227238</v>
      </c>
      <c r="AB57" s="7" t="n">
        <v>-2728759</v>
      </c>
      <c r="AC57" s="7" t="n">
        <v>0</v>
      </c>
      <c r="AD57" s="17" t="n">
        <v>-4.09097100700708</v>
      </c>
    </row>
    <row r="58" customFormat="false" ht="14.5" hidden="false" customHeight="false" outlineLevel="0" collapsed="false">
      <c r="A58" s="0" t="n">
        <v>31</v>
      </c>
      <c r="B58" s="0" t="s">
        <v>49</v>
      </c>
      <c r="C58" s="7" t="n">
        <v>9046472000</v>
      </c>
      <c r="D58" s="7" t="n">
        <v>31455770.7936163</v>
      </c>
      <c r="E58" s="7" t="n">
        <v>2117423000</v>
      </c>
      <c r="F58" s="7" t="n">
        <v>26979715.1538472</v>
      </c>
      <c r="G58" s="7" t="n">
        <v>58435486</v>
      </c>
      <c r="H58" s="7" t="n">
        <v>74519187.9685291</v>
      </c>
      <c r="I58" s="17" t="n">
        <v>0.784166972198871</v>
      </c>
      <c r="J58" s="7" t="n">
        <v>61478330</v>
      </c>
      <c r="K58" s="7" t="n">
        <v>58435486</v>
      </c>
      <c r="L58" s="0" t="n">
        <v>78.42</v>
      </c>
      <c r="N58" s="7" t="n">
        <v>56649439</v>
      </c>
      <c r="O58" s="17" t="n">
        <v>0.0485</v>
      </c>
      <c r="P58" s="7" t="n">
        <v>59396937</v>
      </c>
      <c r="Q58" s="17" t="n">
        <v>79.7069031738302</v>
      </c>
      <c r="R58" s="17" t="n">
        <v>0</v>
      </c>
      <c r="S58" s="17" t="n">
        <v>0</v>
      </c>
      <c r="T58" s="7" t="n">
        <v>0</v>
      </c>
      <c r="U58" s="7" t="n">
        <v>961451</v>
      </c>
      <c r="V58" s="7" t="n">
        <v>961451</v>
      </c>
      <c r="W58" s="0" t="n">
        <v>0</v>
      </c>
      <c r="X58" s="7" t="n">
        <v>58435486</v>
      </c>
      <c r="Y58" s="17" t="n">
        <v>78.4166972198871</v>
      </c>
      <c r="AA58" s="7" t="n">
        <v>0</v>
      </c>
      <c r="AB58" s="7" t="n">
        <v>0</v>
      </c>
      <c r="AC58" s="7" t="n">
        <v>0</v>
      </c>
      <c r="AD58" s="17" t="n">
        <v>-0.00330278011291796</v>
      </c>
    </row>
    <row r="59" customFormat="false" ht="14.5" hidden="false" customHeight="false" outlineLevel="0" collapsed="false">
      <c r="A59" s="0" t="n">
        <v>32</v>
      </c>
      <c r="B59" s="0" t="s">
        <v>50</v>
      </c>
      <c r="C59" s="7" t="n">
        <v>1231116000</v>
      </c>
      <c r="D59" s="7" t="n">
        <v>4280751.95682403</v>
      </c>
      <c r="E59" s="7" t="n">
        <v>354452000</v>
      </c>
      <c r="F59" s="7" t="n">
        <v>4516345.57464968</v>
      </c>
      <c r="G59" s="7" t="n">
        <v>8797098</v>
      </c>
      <c r="H59" s="7" t="n">
        <v>17964353.587392</v>
      </c>
      <c r="I59" s="17" t="n">
        <v>0.489697442059597</v>
      </c>
      <c r="J59" s="7" t="n">
        <v>14820592</v>
      </c>
      <c r="K59" s="7" t="n">
        <v>8797098</v>
      </c>
      <c r="L59" s="0" t="n">
        <v>48.97</v>
      </c>
      <c r="N59" s="7" t="n">
        <v>8736520</v>
      </c>
      <c r="O59" s="17" t="n">
        <v>0.0471</v>
      </c>
      <c r="P59" s="7" t="n">
        <v>9148010</v>
      </c>
      <c r="Q59" s="17" t="n">
        <v>50.9231237043809</v>
      </c>
      <c r="R59" s="17" t="n">
        <v>0</v>
      </c>
      <c r="S59" s="17" t="n">
        <v>0</v>
      </c>
      <c r="T59" s="7" t="n">
        <v>0</v>
      </c>
      <c r="U59" s="7" t="n">
        <v>350912</v>
      </c>
      <c r="V59" s="7" t="n">
        <v>350912</v>
      </c>
      <c r="W59" s="0" t="n">
        <v>0</v>
      </c>
      <c r="X59" s="7" t="n">
        <v>8797098</v>
      </c>
      <c r="Y59" s="17" t="n">
        <v>48.9697442059597</v>
      </c>
      <c r="AA59" s="7" t="n">
        <v>0</v>
      </c>
      <c r="AB59" s="7" t="n">
        <v>0</v>
      </c>
      <c r="AC59" s="7" t="n">
        <v>0</v>
      </c>
      <c r="AD59" s="17" t="n">
        <v>-0.000255794040285195</v>
      </c>
    </row>
    <row r="60" customFormat="false" ht="14.5" hidden="false" customHeight="false" outlineLevel="0" collapsed="false">
      <c r="A60" s="0" t="n">
        <v>33</v>
      </c>
      <c r="B60" s="0" t="s">
        <v>51</v>
      </c>
      <c r="C60" s="7" t="n">
        <v>241062700</v>
      </c>
      <c r="D60" s="7" t="n">
        <v>838206.655377952</v>
      </c>
      <c r="E60" s="7" t="n">
        <v>43557000</v>
      </c>
      <c r="F60" s="7" t="n">
        <v>554993.240819677</v>
      </c>
      <c r="G60" s="7" t="n">
        <v>1393200</v>
      </c>
      <c r="H60" s="7" t="n">
        <v>1711169.73128026</v>
      </c>
      <c r="I60" s="17" t="n">
        <v>0.814179899592802</v>
      </c>
      <c r="J60" s="7" t="n">
        <v>1411715</v>
      </c>
      <c r="K60" s="7" t="n">
        <v>1393200</v>
      </c>
      <c r="L60" s="0" t="n">
        <v>81.42</v>
      </c>
      <c r="N60" s="7" t="n">
        <v>1142266</v>
      </c>
      <c r="O60" s="17" t="n">
        <v>0.0141</v>
      </c>
      <c r="P60" s="7" t="n">
        <v>1158372</v>
      </c>
      <c r="Q60" s="17" t="n">
        <v>67.69474581188</v>
      </c>
      <c r="R60" s="17" t="n">
        <v>13.72525418812</v>
      </c>
      <c r="S60" s="17" t="n">
        <v>0.02</v>
      </c>
      <c r="T60" s="7" t="n">
        <v>22845</v>
      </c>
      <c r="U60" s="7" t="n">
        <v>0</v>
      </c>
      <c r="V60" s="7" t="n">
        <v>0</v>
      </c>
      <c r="W60" s="0" t="n">
        <v>0</v>
      </c>
      <c r="X60" s="7" t="n">
        <v>1181217</v>
      </c>
      <c r="Y60" s="17" t="n">
        <v>69.029797477556</v>
      </c>
      <c r="AA60" s="7" t="n">
        <v>-234828</v>
      </c>
      <c r="AB60" s="7" t="n">
        <v>-211983</v>
      </c>
      <c r="AC60" s="7" t="n">
        <v>0</v>
      </c>
      <c r="AD60" s="17" t="n">
        <v>-12.390202522444</v>
      </c>
    </row>
    <row r="61" customFormat="false" ht="14.5" hidden="false" customHeight="false" outlineLevel="0" collapsed="false">
      <c r="A61" s="0" t="n">
        <v>34</v>
      </c>
      <c r="B61" s="0" t="s">
        <v>52</v>
      </c>
      <c r="C61" s="7" t="n">
        <v>1307897000</v>
      </c>
      <c r="D61" s="7" t="n">
        <v>4547729.57387791</v>
      </c>
      <c r="E61" s="7" t="n">
        <v>568334000</v>
      </c>
      <c r="F61" s="7" t="n">
        <v>7241580.6535806</v>
      </c>
      <c r="G61" s="7" t="n">
        <v>11789310</v>
      </c>
      <c r="H61" s="7" t="n">
        <v>13671066.2382128</v>
      </c>
      <c r="I61" s="17" t="n">
        <v>0.862354829870332</v>
      </c>
      <c r="J61" s="7" t="n">
        <v>11278630</v>
      </c>
      <c r="K61" s="7" t="n">
        <v>11278630</v>
      </c>
      <c r="L61" s="0" t="n">
        <v>82.5</v>
      </c>
      <c r="N61" s="7" t="n">
        <v>10584415</v>
      </c>
      <c r="O61" s="17" t="n">
        <v>0.043</v>
      </c>
      <c r="P61" s="7" t="n">
        <v>11039545</v>
      </c>
      <c r="Q61" s="17" t="n">
        <v>80.7511631327099</v>
      </c>
      <c r="R61" s="17" t="n">
        <v>1.74883686729012</v>
      </c>
      <c r="S61" s="17" t="n">
        <v>0</v>
      </c>
      <c r="T61" s="7" t="n">
        <v>0</v>
      </c>
      <c r="U61" s="7" t="n">
        <v>0</v>
      </c>
      <c r="V61" s="7" t="n">
        <v>0</v>
      </c>
      <c r="W61" s="0" t="n">
        <v>0</v>
      </c>
      <c r="X61" s="7" t="n">
        <v>11039545</v>
      </c>
      <c r="Y61" s="17" t="n">
        <v>80.7511631327099</v>
      </c>
      <c r="AA61" s="7" t="n">
        <v>-239085</v>
      </c>
      <c r="AB61" s="7" t="n">
        <v>-239085</v>
      </c>
      <c r="AC61" s="7" t="n">
        <v>0</v>
      </c>
      <c r="AD61" s="17" t="n">
        <v>-1.74883686729012</v>
      </c>
    </row>
    <row r="62" customFormat="false" ht="14.5" hidden="false" customHeight="false" outlineLevel="0" collapsed="false">
      <c r="A62" s="0" t="n">
        <v>35</v>
      </c>
      <c r="B62" s="0" t="s">
        <v>53</v>
      </c>
      <c r="C62" s="7" t="n">
        <v>226367656500</v>
      </c>
      <c r="D62" s="7" t="n">
        <v>787110059.916404</v>
      </c>
      <c r="E62" s="7" t="n">
        <v>49961353000</v>
      </c>
      <c r="F62" s="7" t="n">
        <v>636596028.587963</v>
      </c>
      <c r="G62" s="7" t="n">
        <v>1423706089</v>
      </c>
      <c r="H62" s="7" t="n">
        <v>1145949554.13321</v>
      </c>
      <c r="I62" s="17" t="n">
        <v>1.24238111866703</v>
      </c>
      <c r="J62" s="7" t="n">
        <v>945408382</v>
      </c>
      <c r="K62" s="7" t="n">
        <v>945408382</v>
      </c>
      <c r="L62" s="0" t="n">
        <v>82.5</v>
      </c>
      <c r="N62" s="7" t="n">
        <v>880485066</v>
      </c>
      <c r="O62" s="17" t="n">
        <v>0.0842</v>
      </c>
      <c r="P62" s="7" t="n">
        <v>954621909</v>
      </c>
      <c r="Q62" s="17" t="n">
        <v>83.3040080653525</v>
      </c>
      <c r="R62" s="17" t="n">
        <v>0</v>
      </c>
      <c r="S62" s="17" t="n">
        <v>0</v>
      </c>
      <c r="T62" s="7" t="n">
        <v>0</v>
      </c>
      <c r="U62" s="7" t="n">
        <v>9213527</v>
      </c>
      <c r="V62" s="7" t="n">
        <v>9213527</v>
      </c>
      <c r="W62" s="0" t="n">
        <v>0</v>
      </c>
      <c r="X62" s="7" t="n">
        <v>945408382</v>
      </c>
      <c r="Y62" s="17" t="n">
        <v>82.4999999860467</v>
      </c>
      <c r="AA62" s="7" t="n">
        <v>0</v>
      </c>
      <c r="AB62" s="7" t="n">
        <v>0</v>
      </c>
      <c r="AC62" s="7" t="n">
        <v>0</v>
      </c>
      <c r="AD62" s="17" t="n">
        <v>-1.39533398169078E-008</v>
      </c>
    </row>
    <row r="63" customFormat="false" ht="14.5" hidden="false" customHeight="false" outlineLevel="0" collapsed="false">
      <c r="A63" s="0" t="n">
        <v>36</v>
      </c>
      <c r="B63" s="0" t="s">
        <v>54</v>
      </c>
      <c r="C63" s="7" t="n">
        <v>5710427600</v>
      </c>
      <c r="D63" s="7" t="n">
        <v>19855906.4482973</v>
      </c>
      <c r="E63" s="7" t="n">
        <v>1041101000</v>
      </c>
      <c r="F63" s="7" t="n">
        <v>13265468.6505179</v>
      </c>
      <c r="G63" s="7" t="n">
        <v>33121375</v>
      </c>
      <c r="H63" s="7" t="n">
        <v>28339240.4426869</v>
      </c>
      <c r="I63" s="17" t="n">
        <v>1.16874603844745</v>
      </c>
      <c r="J63" s="7" t="n">
        <v>23379873</v>
      </c>
      <c r="K63" s="7" t="n">
        <v>23379873</v>
      </c>
      <c r="L63" s="0" t="n">
        <v>82.5</v>
      </c>
      <c r="N63" s="7" t="n">
        <v>21662971</v>
      </c>
      <c r="O63" s="17" t="n">
        <v>0.0483</v>
      </c>
      <c r="P63" s="7" t="n">
        <v>22709292</v>
      </c>
      <c r="Q63" s="17" t="n">
        <v>80.1337355739196</v>
      </c>
      <c r="R63" s="17" t="n">
        <v>2.36626442608042</v>
      </c>
      <c r="S63" s="17" t="n">
        <v>0</v>
      </c>
      <c r="T63" s="7" t="n">
        <v>0</v>
      </c>
      <c r="U63" s="7" t="n">
        <v>0</v>
      </c>
      <c r="V63" s="7" t="n">
        <v>0</v>
      </c>
      <c r="W63" s="0" t="n">
        <v>0</v>
      </c>
      <c r="X63" s="7" t="n">
        <v>22709292</v>
      </c>
      <c r="Y63" s="17" t="n">
        <v>80.1337355739196</v>
      </c>
      <c r="AA63" s="7" t="n">
        <v>-670581</v>
      </c>
      <c r="AB63" s="7" t="n">
        <v>-670581</v>
      </c>
      <c r="AC63" s="7" t="n">
        <v>0</v>
      </c>
      <c r="AD63" s="17" t="n">
        <v>-2.36626442608042</v>
      </c>
    </row>
    <row r="64" customFormat="false" ht="14.5" hidden="false" customHeight="false" outlineLevel="0" collapsed="false">
      <c r="A64" s="0" t="n">
        <v>37</v>
      </c>
      <c r="B64" s="0" t="s">
        <v>55</v>
      </c>
      <c r="C64" s="7" t="n">
        <v>1364276100</v>
      </c>
      <c r="D64" s="7" t="n">
        <v>4743767.10620547</v>
      </c>
      <c r="E64" s="7" t="n">
        <v>502257000</v>
      </c>
      <c r="F64" s="7" t="n">
        <v>6399642.77049311</v>
      </c>
      <c r="G64" s="7" t="n">
        <v>11143410</v>
      </c>
      <c r="H64" s="7" t="n">
        <v>11701440.6818157</v>
      </c>
      <c r="I64" s="17" t="n">
        <v>0.952310942131858</v>
      </c>
      <c r="J64" s="7" t="n">
        <v>9653689</v>
      </c>
      <c r="K64" s="7" t="n">
        <v>9653689</v>
      </c>
      <c r="L64" s="0" t="n">
        <v>82.5</v>
      </c>
      <c r="N64" s="7" t="n">
        <v>8509382</v>
      </c>
      <c r="O64" s="17" t="n">
        <v>0.0385</v>
      </c>
      <c r="P64" s="7" t="n">
        <v>8836993</v>
      </c>
      <c r="Q64" s="17" t="n">
        <v>75.5205554623103</v>
      </c>
      <c r="R64" s="17" t="n">
        <v>6.97944453768969</v>
      </c>
      <c r="S64" s="17" t="n">
        <v>0.01</v>
      </c>
      <c r="T64" s="7" t="n">
        <v>85094</v>
      </c>
      <c r="U64" s="7" t="n">
        <v>0</v>
      </c>
      <c r="V64" s="7" t="n">
        <v>0</v>
      </c>
      <c r="W64" s="0" t="n">
        <v>0</v>
      </c>
      <c r="X64" s="7" t="n">
        <v>8922087</v>
      </c>
      <c r="Y64" s="17" t="n">
        <v>76.2477650625114</v>
      </c>
      <c r="AA64" s="7" t="n">
        <v>-816696</v>
      </c>
      <c r="AB64" s="7" t="n">
        <v>-731602</v>
      </c>
      <c r="AC64" s="7" t="n">
        <v>0</v>
      </c>
      <c r="AD64" s="17" t="n">
        <v>-6.2522349374886</v>
      </c>
    </row>
    <row r="65" customFormat="false" ht="14.5" hidden="false" customHeight="false" outlineLevel="0" collapsed="false">
      <c r="A65" s="0" t="n">
        <v>38</v>
      </c>
      <c r="B65" s="0" t="s">
        <v>56</v>
      </c>
      <c r="C65" s="7" t="n">
        <v>2248921600</v>
      </c>
      <c r="D65" s="7" t="n">
        <v>7819795.64878031</v>
      </c>
      <c r="E65" s="7" t="n">
        <v>1174940000</v>
      </c>
      <c r="F65" s="7" t="n">
        <v>14970814.2977862</v>
      </c>
      <c r="G65" s="7" t="n">
        <v>22790610</v>
      </c>
      <c r="H65" s="7" t="n">
        <v>17454887.359076</v>
      </c>
      <c r="I65" s="17" t="n">
        <v>1.30568645509761</v>
      </c>
      <c r="J65" s="7" t="n">
        <v>14400282</v>
      </c>
      <c r="K65" s="7" t="n">
        <v>14400282</v>
      </c>
      <c r="L65" s="0" t="n">
        <v>82.5</v>
      </c>
      <c r="N65" s="7" t="n">
        <v>13214112</v>
      </c>
      <c r="O65" s="17" t="n">
        <v>0.0351</v>
      </c>
      <c r="P65" s="7" t="n">
        <v>13677927</v>
      </c>
      <c r="Q65" s="17" t="n">
        <v>78.361588468733</v>
      </c>
      <c r="R65" s="17" t="n">
        <v>4.13841153126704</v>
      </c>
      <c r="S65" s="17" t="n">
        <v>0.01</v>
      </c>
      <c r="T65" s="7" t="n">
        <v>132141</v>
      </c>
      <c r="U65" s="7" t="n">
        <v>0</v>
      </c>
      <c r="V65" s="7" t="n">
        <v>0</v>
      </c>
      <c r="W65" s="0" t="n">
        <v>0</v>
      </c>
      <c r="X65" s="7" t="n">
        <v>13810068</v>
      </c>
      <c r="Y65" s="17" t="n">
        <v>79.1186314520627</v>
      </c>
      <c r="AA65" s="7" t="n">
        <v>-722355</v>
      </c>
      <c r="AB65" s="7" t="n">
        <v>-590214</v>
      </c>
      <c r="AC65" s="7" t="n">
        <v>0</v>
      </c>
      <c r="AD65" s="17" t="n">
        <v>-3.38136854793727</v>
      </c>
    </row>
    <row r="66" customFormat="false" ht="14.5" hidden="false" customHeight="false" outlineLevel="0" collapsed="false">
      <c r="A66" s="0" t="n">
        <v>39</v>
      </c>
      <c r="B66" s="0" t="s">
        <v>57</v>
      </c>
      <c r="C66" s="7" t="n">
        <v>1023674500</v>
      </c>
      <c r="D66" s="7" t="n">
        <v>3559450.62774414</v>
      </c>
      <c r="E66" s="7" t="n">
        <v>387762000</v>
      </c>
      <c r="F66" s="7" t="n">
        <v>4940773.90652983</v>
      </c>
      <c r="G66" s="7" t="n">
        <v>8500225</v>
      </c>
      <c r="H66" s="7" t="n">
        <v>8419159.9859478</v>
      </c>
      <c r="I66" s="17" t="n">
        <v>1.00962863447036</v>
      </c>
      <c r="J66" s="7" t="n">
        <v>6945807</v>
      </c>
      <c r="K66" s="7" t="n">
        <v>6945807</v>
      </c>
      <c r="L66" s="0" t="n">
        <v>82.5</v>
      </c>
      <c r="N66" s="7" t="n">
        <v>6610813</v>
      </c>
      <c r="O66" s="17" t="n">
        <v>0.0554</v>
      </c>
      <c r="P66" s="7" t="n">
        <v>6977052</v>
      </c>
      <c r="Q66" s="17" t="n">
        <v>82.8711179220399</v>
      </c>
      <c r="R66" s="17" t="n">
        <v>0</v>
      </c>
      <c r="S66" s="17" t="n">
        <v>0</v>
      </c>
      <c r="T66" s="7" t="n">
        <v>0</v>
      </c>
      <c r="U66" s="7" t="n">
        <v>31245</v>
      </c>
      <c r="V66" s="7" t="n">
        <v>31245</v>
      </c>
      <c r="W66" s="0" t="n">
        <v>0</v>
      </c>
      <c r="X66" s="7" t="n">
        <v>6945807</v>
      </c>
      <c r="Y66" s="17" t="n">
        <v>82.5000001376986</v>
      </c>
      <c r="AA66" s="7" t="n">
        <v>0</v>
      </c>
      <c r="AB66" s="7" t="n">
        <v>0</v>
      </c>
      <c r="AC66" s="7" t="n">
        <v>0</v>
      </c>
      <c r="AD66" s="17" t="n">
        <v>1.37698592084234E-007</v>
      </c>
    </row>
    <row r="67" customFormat="false" ht="14.5" hidden="false" customHeight="false" outlineLevel="0" collapsed="false">
      <c r="A67" s="0" t="n">
        <v>40</v>
      </c>
      <c r="B67" s="0" t="s">
        <v>58</v>
      </c>
      <c r="C67" s="7" t="n">
        <v>8924863200</v>
      </c>
      <c r="D67" s="7" t="n">
        <v>31032921.0308263</v>
      </c>
      <c r="E67" s="7" t="n">
        <v>2074879000</v>
      </c>
      <c r="F67" s="7" t="n">
        <v>26437629.3252219</v>
      </c>
      <c r="G67" s="7" t="n">
        <v>57470550</v>
      </c>
      <c r="H67" s="7" t="n">
        <v>77487823.9511223</v>
      </c>
      <c r="I67" s="17" t="n">
        <v>0.741672008188683</v>
      </c>
      <c r="J67" s="7" t="n">
        <v>63927455</v>
      </c>
      <c r="K67" s="7" t="n">
        <v>57470550</v>
      </c>
      <c r="L67" s="0" t="n">
        <v>74.17</v>
      </c>
      <c r="N67" s="7" t="n">
        <v>54636896</v>
      </c>
      <c r="O67" s="17" t="n">
        <v>0.0442</v>
      </c>
      <c r="P67" s="7" t="n">
        <v>57051847</v>
      </c>
      <c r="Q67" s="17" t="n">
        <v>73.6268539893276</v>
      </c>
      <c r="R67" s="17" t="n">
        <v>0.54314601067243</v>
      </c>
      <c r="S67" s="17" t="n">
        <v>0</v>
      </c>
      <c r="T67" s="7" t="n">
        <v>0</v>
      </c>
      <c r="U67" s="7" t="n">
        <v>0</v>
      </c>
      <c r="V67" s="7" t="n">
        <v>0</v>
      </c>
      <c r="W67" s="0" t="n">
        <v>0</v>
      </c>
      <c r="X67" s="7" t="n">
        <v>57051847</v>
      </c>
      <c r="Y67" s="17" t="n">
        <v>73.6268539893276</v>
      </c>
      <c r="AA67" s="7" t="n">
        <v>-418703</v>
      </c>
      <c r="AB67" s="7" t="n">
        <v>-418703</v>
      </c>
      <c r="AC67" s="7" t="n">
        <v>0</v>
      </c>
      <c r="AD67" s="17" t="n">
        <v>-0.54314601067243</v>
      </c>
    </row>
    <row r="68" customFormat="false" ht="14.5" hidden="false" customHeight="false" outlineLevel="0" collapsed="false">
      <c r="A68" s="0" t="n">
        <v>41</v>
      </c>
      <c r="B68" s="0" t="s">
        <v>59</v>
      </c>
      <c r="C68" s="7" t="n">
        <v>4941374200</v>
      </c>
      <c r="D68" s="7" t="n">
        <v>17181806.8127209</v>
      </c>
      <c r="E68" s="7" t="n">
        <v>548709000</v>
      </c>
      <c r="F68" s="7" t="n">
        <v>6991523.43313186</v>
      </c>
      <c r="G68" s="7" t="n">
        <v>24173330</v>
      </c>
      <c r="H68" s="7" t="n">
        <v>15036995.4182324</v>
      </c>
      <c r="I68" s="17" t="n">
        <v>1.60759043463496</v>
      </c>
      <c r="J68" s="7" t="n">
        <v>12405521</v>
      </c>
      <c r="K68" s="7" t="n">
        <v>12405521</v>
      </c>
      <c r="L68" s="0" t="n">
        <v>82.5</v>
      </c>
      <c r="N68" s="7" t="n">
        <v>11559348</v>
      </c>
      <c r="O68" s="17" t="n">
        <v>0.0445</v>
      </c>
      <c r="P68" s="7" t="n">
        <v>12073739</v>
      </c>
      <c r="Q68" s="17" t="n">
        <v>80.2935604100843</v>
      </c>
      <c r="R68" s="17" t="n">
        <v>2.2064395899157</v>
      </c>
      <c r="S68" s="17" t="n">
        <v>0</v>
      </c>
      <c r="T68" s="7" t="n">
        <v>0</v>
      </c>
      <c r="U68" s="7" t="n">
        <v>0</v>
      </c>
      <c r="V68" s="7" t="n">
        <v>0</v>
      </c>
      <c r="W68" s="0" t="n">
        <v>0</v>
      </c>
      <c r="X68" s="7" t="n">
        <v>12073739</v>
      </c>
      <c r="Y68" s="17" t="n">
        <v>80.2935604100843</v>
      </c>
      <c r="AA68" s="7" t="n">
        <v>-331782</v>
      </c>
      <c r="AB68" s="7" t="n">
        <v>-331782</v>
      </c>
      <c r="AC68" s="7" t="n">
        <v>0</v>
      </c>
      <c r="AD68" s="17" t="n">
        <v>-2.2064395899157</v>
      </c>
    </row>
    <row r="69" customFormat="false" ht="14.5" hidden="false" customHeight="false" outlineLevel="0" collapsed="false">
      <c r="A69" s="0" t="n">
        <v>42</v>
      </c>
      <c r="B69" s="0" t="s">
        <v>60</v>
      </c>
      <c r="C69" s="7" t="n">
        <v>3904478200</v>
      </c>
      <c r="D69" s="7" t="n">
        <v>13576383.2937162</v>
      </c>
      <c r="E69" s="7" t="n">
        <v>1184040000</v>
      </c>
      <c r="F69" s="7" t="n">
        <v>15086764.3974592</v>
      </c>
      <c r="G69" s="7" t="n">
        <v>28663148</v>
      </c>
      <c r="H69" s="7" t="n">
        <v>50265336.5173976</v>
      </c>
      <c r="I69" s="17" t="n">
        <v>0.570236866713888</v>
      </c>
      <c r="J69" s="7" t="n">
        <v>41468903</v>
      </c>
      <c r="K69" s="7" t="n">
        <v>28663148</v>
      </c>
      <c r="L69" s="0" t="n">
        <v>57.02</v>
      </c>
      <c r="N69" s="7" t="n">
        <v>27661871</v>
      </c>
      <c r="O69" s="17" t="n">
        <v>0.0504</v>
      </c>
      <c r="P69" s="7" t="n">
        <v>29056029</v>
      </c>
      <c r="Q69" s="17" t="n">
        <v>57.8053008556767</v>
      </c>
      <c r="R69" s="17" t="n">
        <v>0</v>
      </c>
      <c r="S69" s="17" t="n">
        <v>0</v>
      </c>
      <c r="T69" s="7" t="n">
        <v>0</v>
      </c>
      <c r="U69" s="7" t="n">
        <v>392881</v>
      </c>
      <c r="V69" s="7" t="n">
        <v>392881</v>
      </c>
      <c r="W69" s="0" t="n">
        <v>0</v>
      </c>
      <c r="X69" s="7" t="n">
        <v>28663148</v>
      </c>
      <c r="Y69" s="17" t="n">
        <v>57.0236866713888</v>
      </c>
      <c r="AA69" s="7" t="n">
        <v>0</v>
      </c>
      <c r="AB69" s="7" t="n">
        <v>0</v>
      </c>
      <c r="AC69" s="7" t="n">
        <v>0</v>
      </c>
      <c r="AD69" s="17" t="n">
        <v>0.00368667138883438</v>
      </c>
    </row>
    <row r="70" customFormat="false" ht="14.5" hidden="false" customHeight="false" outlineLevel="0" collapsed="false">
      <c r="A70" s="0" t="n">
        <v>43</v>
      </c>
      <c r="B70" s="0" t="s">
        <v>61</v>
      </c>
      <c r="C70" s="7" t="n">
        <v>523323600</v>
      </c>
      <c r="D70" s="7" t="n">
        <v>1819664.86078663</v>
      </c>
      <c r="E70" s="7" t="n">
        <v>165106000</v>
      </c>
      <c r="F70" s="7" t="n">
        <v>2103742.54468337</v>
      </c>
      <c r="G70" s="7" t="n">
        <v>3923407</v>
      </c>
      <c r="H70" s="7" t="n">
        <v>7722618.25024478</v>
      </c>
      <c r="I70" s="17" t="n">
        <v>0.508041039044711</v>
      </c>
      <c r="J70" s="7" t="n">
        <v>6371160</v>
      </c>
      <c r="K70" s="7" t="n">
        <v>3923407</v>
      </c>
      <c r="L70" s="0" t="n">
        <v>50.8</v>
      </c>
      <c r="N70" s="7" t="n">
        <v>3879027</v>
      </c>
      <c r="O70" s="17" t="n">
        <v>0.0312</v>
      </c>
      <c r="P70" s="7" t="n">
        <v>4000053</v>
      </c>
      <c r="Q70" s="17" t="n">
        <v>51.7965911350495</v>
      </c>
      <c r="R70" s="17" t="n">
        <v>0</v>
      </c>
      <c r="S70" s="17" t="n">
        <v>0</v>
      </c>
      <c r="T70" s="7" t="n">
        <v>0</v>
      </c>
      <c r="U70" s="7" t="n">
        <v>76646</v>
      </c>
      <c r="V70" s="7" t="n">
        <v>76646</v>
      </c>
      <c r="W70" s="0" t="n">
        <v>0</v>
      </c>
      <c r="X70" s="7" t="n">
        <v>3923407</v>
      </c>
      <c r="Y70" s="17" t="n">
        <v>50.8041039044711</v>
      </c>
      <c r="AA70" s="7" t="n">
        <v>0</v>
      </c>
      <c r="AB70" s="7" t="n">
        <v>0</v>
      </c>
      <c r="AC70" s="7" t="n">
        <v>0</v>
      </c>
      <c r="AD70" s="17" t="n">
        <v>0.00410390447105868</v>
      </c>
    </row>
    <row r="71" customFormat="false" ht="14.5" hidden="false" customHeight="false" outlineLevel="0" collapsed="false">
      <c r="A71" s="0" t="n">
        <v>44</v>
      </c>
      <c r="B71" s="0" t="s">
        <v>62</v>
      </c>
      <c r="C71" s="7" t="n">
        <v>10593077300</v>
      </c>
      <c r="D71" s="7" t="n">
        <v>36833520.4649791</v>
      </c>
      <c r="E71" s="7" t="n">
        <v>2588984000</v>
      </c>
      <c r="F71" s="7" t="n">
        <v>32988236.5771355</v>
      </c>
      <c r="G71" s="7" t="n">
        <v>69821757</v>
      </c>
      <c r="H71" s="7" t="n">
        <v>337644898.447249</v>
      </c>
      <c r="I71" s="17" t="n">
        <v>0.206790498897197</v>
      </c>
      <c r="J71" s="7" t="n">
        <v>278557041</v>
      </c>
      <c r="K71" s="7" t="n">
        <v>69821757</v>
      </c>
      <c r="L71" s="0" t="n">
        <v>20.68</v>
      </c>
      <c r="N71" s="7" t="n">
        <v>58519115</v>
      </c>
      <c r="O71" s="17" t="n">
        <v>0.0605</v>
      </c>
      <c r="P71" s="7" t="n">
        <v>62059521</v>
      </c>
      <c r="Q71" s="17" t="n">
        <v>18.3801151106969</v>
      </c>
      <c r="R71" s="17" t="n">
        <v>2.29988488930308</v>
      </c>
      <c r="S71" s="17" t="n">
        <v>0</v>
      </c>
      <c r="T71" s="7" t="n">
        <v>0</v>
      </c>
      <c r="U71" s="7" t="n">
        <v>0</v>
      </c>
      <c r="V71" s="7" t="n">
        <v>0</v>
      </c>
      <c r="W71" s="0" t="n">
        <v>0</v>
      </c>
      <c r="X71" s="7" t="n">
        <v>62059521</v>
      </c>
      <c r="Y71" s="17" t="n">
        <v>18.3801151106969</v>
      </c>
      <c r="AA71" s="7" t="n">
        <v>-7762236</v>
      </c>
      <c r="AB71" s="7" t="n">
        <v>-7762236</v>
      </c>
      <c r="AC71" s="7" t="n">
        <v>0</v>
      </c>
      <c r="AD71" s="17" t="n">
        <v>-2.29988488930308</v>
      </c>
    </row>
    <row r="72" customFormat="false" ht="14.5" hidden="false" customHeight="false" outlineLevel="0" collapsed="false">
      <c r="A72" s="0" t="n">
        <v>45</v>
      </c>
      <c r="B72" s="0" t="s">
        <v>63</v>
      </c>
      <c r="C72" s="7" t="n">
        <v>370083900</v>
      </c>
      <c r="D72" s="7" t="n">
        <v>1286830.30609144</v>
      </c>
      <c r="E72" s="7" t="n">
        <v>119304000</v>
      </c>
      <c r="F72" s="7" t="n">
        <v>1520144.03202128</v>
      </c>
      <c r="G72" s="7" t="n">
        <v>2806974</v>
      </c>
      <c r="H72" s="7" t="n">
        <v>6491929.13609383</v>
      </c>
      <c r="I72" s="17" t="n">
        <v>0.43237902650443</v>
      </c>
      <c r="J72" s="7" t="n">
        <v>5355842</v>
      </c>
      <c r="K72" s="7" t="n">
        <v>2806974</v>
      </c>
      <c r="L72" s="0" t="n">
        <v>43.24</v>
      </c>
      <c r="N72" s="7" t="n">
        <v>2685192</v>
      </c>
      <c r="O72" s="17" t="n">
        <v>0.0422</v>
      </c>
      <c r="P72" s="7" t="n">
        <v>2798507</v>
      </c>
      <c r="Q72" s="17" t="n">
        <v>43.1074791688785</v>
      </c>
      <c r="R72" s="17" t="n">
        <v>0.132520831121553</v>
      </c>
      <c r="S72" s="17" t="n">
        <v>0</v>
      </c>
      <c r="T72" s="7" t="n">
        <v>0</v>
      </c>
      <c r="U72" s="7" t="n">
        <v>0</v>
      </c>
      <c r="V72" s="7" t="n">
        <v>0</v>
      </c>
      <c r="W72" s="0" t="n">
        <v>0</v>
      </c>
      <c r="X72" s="7" t="n">
        <v>2798507</v>
      </c>
      <c r="Y72" s="17" t="n">
        <v>43.1074791688785</v>
      </c>
      <c r="AA72" s="7" t="n">
        <v>-8467</v>
      </c>
      <c r="AB72" s="7" t="n">
        <v>-8467</v>
      </c>
      <c r="AC72" s="7" t="n">
        <v>0</v>
      </c>
      <c r="AD72" s="17" t="n">
        <v>-0.132520831121553</v>
      </c>
    </row>
    <row r="73" customFormat="false" ht="14.5" hidden="false" customHeight="false" outlineLevel="0" collapsed="false">
      <c r="A73" s="0" t="n">
        <v>46</v>
      </c>
      <c r="B73" s="0" t="s">
        <v>64</v>
      </c>
      <c r="C73" s="7" t="n">
        <v>29895594800</v>
      </c>
      <c r="D73" s="7" t="n">
        <v>103950907.908368</v>
      </c>
      <c r="E73" s="7" t="n">
        <v>8103015000</v>
      </c>
      <c r="F73" s="7" t="n">
        <v>103246746.912332</v>
      </c>
      <c r="G73" s="7" t="n">
        <v>207197655</v>
      </c>
      <c r="H73" s="7" t="n">
        <v>91993751.55796</v>
      </c>
      <c r="I73" s="17" t="n">
        <v>2.25230139537745</v>
      </c>
      <c r="J73" s="7" t="n">
        <v>75894845</v>
      </c>
      <c r="K73" s="7" t="n">
        <v>75894845</v>
      </c>
      <c r="L73" s="0" t="n">
        <v>82.5</v>
      </c>
      <c r="N73" s="7" t="n">
        <v>73750578</v>
      </c>
      <c r="O73" s="17" t="n">
        <v>0.0369</v>
      </c>
      <c r="P73" s="7" t="n">
        <v>76471974</v>
      </c>
      <c r="Q73" s="17" t="n">
        <v>83.1273567007639</v>
      </c>
      <c r="R73" s="17" t="n">
        <v>0</v>
      </c>
      <c r="S73" s="17" t="n">
        <v>0</v>
      </c>
      <c r="T73" s="7" t="n">
        <v>0</v>
      </c>
      <c r="U73" s="7" t="n">
        <v>577129</v>
      </c>
      <c r="V73" s="7" t="n">
        <v>577129</v>
      </c>
      <c r="W73" s="0" t="n">
        <v>0</v>
      </c>
      <c r="X73" s="7" t="n">
        <v>75894845</v>
      </c>
      <c r="Y73" s="17" t="n">
        <v>82.4999999616093</v>
      </c>
      <c r="AA73" s="7" t="n">
        <v>0</v>
      </c>
      <c r="AB73" s="7" t="n">
        <v>0</v>
      </c>
      <c r="AC73" s="7" t="n">
        <v>0</v>
      </c>
      <c r="AD73" s="17" t="n">
        <v>-3.83906524348276E-008</v>
      </c>
    </row>
    <row r="74" customFormat="false" ht="14.5" hidden="false" customHeight="false" outlineLevel="0" collapsed="false">
      <c r="A74" s="0" t="n">
        <v>47</v>
      </c>
      <c r="B74" s="0" t="s">
        <v>65</v>
      </c>
      <c r="C74" s="7" t="n">
        <v>270428900</v>
      </c>
      <c r="D74" s="7" t="n">
        <v>940316.788066087</v>
      </c>
      <c r="E74" s="7" t="n">
        <v>45980212</v>
      </c>
      <c r="F74" s="7" t="n">
        <v>585869.248833845</v>
      </c>
      <c r="G74" s="7" t="n">
        <v>1526186</v>
      </c>
      <c r="H74" s="7" t="n">
        <v>2984635.54886524</v>
      </c>
      <c r="I74" s="17" t="n">
        <v>0.511347524685302</v>
      </c>
      <c r="J74" s="7" t="n">
        <v>2462324</v>
      </c>
      <c r="K74" s="7" t="n">
        <v>1526186</v>
      </c>
      <c r="L74" s="0" t="n">
        <v>51.13</v>
      </c>
      <c r="N74" s="7" t="n">
        <v>1513778</v>
      </c>
      <c r="O74" s="17" t="n">
        <v>0.0368</v>
      </c>
      <c r="P74" s="7" t="n">
        <v>1569485</v>
      </c>
      <c r="Q74" s="17" t="n">
        <v>52.5854823580292</v>
      </c>
      <c r="R74" s="17" t="n">
        <v>0</v>
      </c>
      <c r="S74" s="17" t="n">
        <v>0</v>
      </c>
      <c r="T74" s="7" t="n">
        <v>0</v>
      </c>
      <c r="U74" s="7" t="n">
        <v>43299</v>
      </c>
      <c r="V74" s="7" t="n">
        <v>43299</v>
      </c>
      <c r="W74" s="0" t="n">
        <v>0</v>
      </c>
      <c r="X74" s="7" t="n">
        <v>1526186</v>
      </c>
      <c r="Y74" s="17" t="n">
        <v>51.1347524685302</v>
      </c>
      <c r="AA74" s="7" t="n">
        <v>0</v>
      </c>
      <c r="AB74" s="7" t="n">
        <v>0</v>
      </c>
      <c r="AC74" s="7" t="n">
        <v>0</v>
      </c>
      <c r="AD74" s="17" t="n">
        <v>0.00475246853024203</v>
      </c>
    </row>
    <row r="75" customFormat="false" ht="14.5" hidden="false" customHeight="false" outlineLevel="0" collapsed="false">
      <c r="A75" s="0" t="n">
        <v>48</v>
      </c>
      <c r="B75" s="0" t="s">
        <v>66</v>
      </c>
      <c r="C75" s="7" t="n">
        <v>9008541100</v>
      </c>
      <c r="D75" s="7" t="n">
        <v>31323880.0746271</v>
      </c>
      <c r="E75" s="7" t="n">
        <v>1715507000</v>
      </c>
      <c r="F75" s="7" t="n">
        <v>21858594.2461336</v>
      </c>
      <c r="G75" s="7" t="n">
        <v>53182474</v>
      </c>
      <c r="H75" s="7" t="n">
        <v>51365007.5091684</v>
      </c>
      <c r="I75" s="17" t="n">
        <v>1.0353833588072</v>
      </c>
      <c r="J75" s="7" t="n">
        <v>42376131</v>
      </c>
      <c r="K75" s="7" t="n">
        <v>42376131</v>
      </c>
      <c r="L75" s="0" t="n">
        <v>82.5</v>
      </c>
      <c r="N75" s="7" t="n">
        <v>38789889</v>
      </c>
      <c r="O75" s="17" t="n">
        <v>0.0448</v>
      </c>
      <c r="P75" s="7" t="n">
        <v>40527676</v>
      </c>
      <c r="Q75" s="17" t="n">
        <v>78.9013337392504</v>
      </c>
      <c r="R75" s="17" t="n">
        <v>3.59866626074961</v>
      </c>
      <c r="S75" s="17" t="n">
        <v>0.01</v>
      </c>
      <c r="T75" s="7" t="n">
        <v>387899</v>
      </c>
      <c r="U75" s="7" t="n">
        <v>0</v>
      </c>
      <c r="V75" s="7" t="n">
        <v>0</v>
      </c>
      <c r="W75" s="0" t="n">
        <v>0</v>
      </c>
      <c r="X75" s="7" t="n">
        <v>40915575</v>
      </c>
      <c r="Y75" s="17" t="n">
        <v>79.6565151727015</v>
      </c>
      <c r="AA75" s="7" t="n">
        <v>-1848455</v>
      </c>
      <c r="AB75" s="7" t="n">
        <v>-1460556</v>
      </c>
      <c r="AC75" s="7" t="n">
        <v>0</v>
      </c>
      <c r="AD75" s="17" t="n">
        <v>-2.84348482729852</v>
      </c>
    </row>
    <row r="76" customFormat="false" ht="14.5" hidden="false" customHeight="false" outlineLevel="0" collapsed="false">
      <c r="A76" s="0" t="n">
        <v>49</v>
      </c>
      <c r="B76" s="0" t="s">
        <v>67</v>
      </c>
      <c r="C76" s="7" t="n">
        <v>70337058800</v>
      </c>
      <c r="D76" s="7" t="n">
        <v>244571187.520385</v>
      </c>
      <c r="E76" s="7" t="n">
        <v>11053450000</v>
      </c>
      <c r="F76" s="7" t="n">
        <v>140840508.706712</v>
      </c>
      <c r="G76" s="7" t="n">
        <v>385411696</v>
      </c>
      <c r="H76" s="7" t="n">
        <v>118963463.14608</v>
      </c>
      <c r="I76" s="17" t="n">
        <v>3.23974845559714</v>
      </c>
      <c r="J76" s="7" t="n">
        <v>98144857</v>
      </c>
      <c r="K76" s="7" t="n">
        <v>98144857</v>
      </c>
      <c r="L76" s="0" t="n">
        <v>82.5</v>
      </c>
      <c r="N76" s="7" t="n">
        <v>93004291</v>
      </c>
      <c r="O76" s="17" t="n">
        <v>0.0687</v>
      </c>
      <c r="P76" s="7" t="n">
        <v>99393686</v>
      </c>
      <c r="Q76" s="17" t="n">
        <v>83.5497583640033</v>
      </c>
      <c r="R76" s="17" t="n">
        <v>0</v>
      </c>
      <c r="S76" s="17" t="n">
        <v>0</v>
      </c>
      <c r="T76" s="7" t="n">
        <v>0</v>
      </c>
      <c r="U76" s="7" t="n">
        <v>1248829</v>
      </c>
      <c r="V76" s="7" t="n">
        <v>1248829</v>
      </c>
      <c r="W76" s="0" t="n">
        <v>0</v>
      </c>
      <c r="X76" s="7" t="n">
        <v>98144857</v>
      </c>
      <c r="Y76" s="17" t="n">
        <v>82.4999999197098</v>
      </c>
      <c r="AA76" s="7" t="n">
        <v>0</v>
      </c>
      <c r="AB76" s="7" t="n">
        <v>0</v>
      </c>
      <c r="AC76" s="7" t="n">
        <v>0</v>
      </c>
      <c r="AD76" s="17" t="n">
        <v>-8.02902064833688E-008</v>
      </c>
    </row>
    <row r="77" customFormat="false" ht="14.5" hidden="false" customHeight="false" outlineLevel="0" collapsed="false">
      <c r="A77" s="0" t="n">
        <v>50</v>
      </c>
      <c r="B77" s="0" t="s">
        <v>68</v>
      </c>
      <c r="C77" s="7" t="n">
        <v>6376735000</v>
      </c>
      <c r="D77" s="7" t="n">
        <v>22172744.7530519</v>
      </c>
      <c r="E77" s="7" t="n">
        <v>1924272000</v>
      </c>
      <c r="F77" s="7" t="n">
        <v>24518629.6920945</v>
      </c>
      <c r="G77" s="7" t="n">
        <v>46691374</v>
      </c>
      <c r="H77" s="7" t="n">
        <v>46822040.9418559</v>
      </c>
      <c r="I77" s="17" t="n">
        <v>0.997209285643525</v>
      </c>
      <c r="J77" s="7" t="n">
        <v>38628184</v>
      </c>
      <c r="K77" s="7" t="n">
        <v>38628184</v>
      </c>
      <c r="L77" s="0" t="n">
        <v>82.5</v>
      </c>
      <c r="N77" s="7" t="n">
        <v>36271351</v>
      </c>
      <c r="O77" s="17" t="n">
        <v>0.0496</v>
      </c>
      <c r="P77" s="7" t="n">
        <v>38070410</v>
      </c>
      <c r="Q77" s="17" t="n">
        <v>81.3087367278078</v>
      </c>
      <c r="R77" s="17" t="n">
        <v>1.19126327219216</v>
      </c>
      <c r="S77" s="17" t="n">
        <v>0</v>
      </c>
      <c r="T77" s="7" t="n">
        <v>0</v>
      </c>
      <c r="U77" s="7" t="n">
        <v>0</v>
      </c>
      <c r="V77" s="7" t="n">
        <v>0</v>
      </c>
      <c r="W77" s="0" t="n">
        <v>0</v>
      </c>
      <c r="X77" s="7" t="n">
        <v>38070410</v>
      </c>
      <c r="Y77" s="17" t="n">
        <v>81.3087367278078</v>
      </c>
      <c r="AA77" s="7" t="n">
        <v>-557774</v>
      </c>
      <c r="AB77" s="7" t="n">
        <v>-557774</v>
      </c>
      <c r="AC77" s="7" t="n">
        <v>0</v>
      </c>
      <c r="AD77" s="17" t="n">
        <v>-1.19126327219216</v>
      </c>
    </row>
    <row r="78" customFormat="false" ht="14.5" hidden="false" customHeight="false" outlineLevel="0" collapsed="false">
      <c r="A78" s="0" t="n">
        <v>51</v>
      </c>
      <c r="B78" s="0" t="s">
        <v>69</v>
      </c>
      <c r="C78" s="7" t="n">
        <v>1841728700</v>
      </c>
      <c r="D78" s="7" t="n">
        <v>6403932.47790133</v>
      </c>
      <c r="E78" s="7" t="n">
        <v>1066804000</v>
      </c>
      <c r="F78" s="7" t="n">
        <v>13592970.3441329</v>
      </c>
      <c r="G78" s="7" t="n">
        <v>19996903</v>
      </c>
      <c r="H78" s="7" t="n">
        <v>11040307.6589685</v>
      </c>
      <c r="I78" s="17" t="n">
        <v>1.8112632018688</v>
      </c>
      <c r="J78" s="7" t="n">
        <v>9108254</v>
      </c>
      <c r="K78" s="7" t="n">
        <v>9108254</v>
      </c>
      <c r="L78" s="0" t="n">
        <v>82.5</v>
      </c>
      <c r="N78" s="7" t="n">
        <v>9058143</v>
      </c>
      <c r="O78" s="17" t="n">
        <v>0.0356</v>
      </c>
      <c r="P78" s="7" t="n">
        <v>9380613</v>
      </c>
      <c r="Q78" s="17" t="n">
        <v>84.9669528220049</v>
      </c>
      <c r="R78" s="17" t="n">
        <v>0</v>
      </c>
      <c r="S78" s="17" t="n">
        <v>0</v>
      </c>
      <c r="T78" s="7" t="n">
        <v>0</v>
      </c>
      <c r="U78" s="7" t="n">
        <v>272359</v>
      </c>
      <c r="V78" s="7" t="n">
        <v>272359</v>
      </c>
      <c r="W78" s="0" t="n">
        <v>0</v>
      </c>
      <c r="X78" s="7" t="n">
        <v>9108254</v>
      </c>
      <c r="Y78" s="17" t="n">
        <v>82.5000016426259</v>
      </c>
      <c r="AA78" s="7" t="n">
        <v>0</v>
      </c>
      <c r="AB78" s="7" t="n">
        <v>0</v>
      </c>
      <c r="AC78" s="7" t="n">
        <v>0</v>
      </c>
      <c r="AD78" s="17" t="n">
        <v>1.64262586110908E-006</v>
      </c>
    </row>
    <row r="79" customFormat="false" ht="14.5" hidden="false" customHeight="false" outlineLevel="0" collapsed="false">
      <c r="A79" s="0" t="n">
        <v>52</v>
      </c>
      <c r="B79" s="0" t="s">
        <v>70</v>
      </c>
      <c r="C79" s="7" t="n">
        <v>1736816700</v>
      </c>
      <c r="D79" s="7" t="n">
        <v>6039139.6807203</v>
      </c>
      <c r="E79" s="7" t="n">
        <v>443993000</v>
      </c>
      <c r="F79" s="7" t="n">
        <v>5657256.33012491</v>
      </c>
      <c r="G79" s="7" t="n">
        <v>11696396</v>
      </c>
      <c r="H79" s="7" t="n">
        <v>22497080.0855675</v>
      </c>
      <c r="I79" s="17" t="n">
        <v>0.519907292658107</v>
      </c>
      <c r="J79" s="7" t="n">
        <v>18560091</v>
      </c>
      <c r="K79" s="7" t="n">
        <v>11696396</v>
      </c>
      <c r="L79" s="0" t="n">
        <v>51.99</v>
      </c>
      <c r="N79" s="7" t="n">
        <v>11709088</v>
      </c>
      <c r="O79" s="17" t="n">
        <v>0.0364</v>
      </c>
      <c r="P79" s="7" t="n">
        <v>12135299</v>
      </c>
      <c r="Q79" s="17" t="n">
        <v>53.9416624461641</v>
      </c>
      <c r="R79" s="17" t="n">
        <v>0</v>
      </c>
      <c r="S79" s="17" t="n">
        <v>0</v>
      </c>
      <c r="T79" s="7" t="n">
        <v>0</v>
      </c>
      <c r="U79" s="7" t="n">
        <v>438903</v>
      </c>
      <c r="V79" s="7" t="n">
        <v>438903</v>
      </c>
      <c r="W79" s="0" t="n">
        <v>0</v>
      </c>
      <c r="X79" s="7" t="n">
        <v>11696396</v>
      </c>
      <c r="Y79" s="17" t="n">
        <v>51.9907292658107</v>
      </c>
      <c r="AA79" s="7" t="n">
        <v>0</v>
      </c>
      <c r="AB79" s="7" t="n">
        <v>0</v>
      </c>
      <c r="AC79" s="7" t="n">
        <v>0</v>
      </c>
      <c r="AD79" s="17" t="n">
        <v>0.00072926581070476</v>
      </c>
    </row>
    <row r="80" customFormat="false" ht="14.5" hidden="false" customHeight="false" outlineLevel="0" collapsed="false">
      <c r="A80" s="0" t="n">
        <v>53</v>
      </c>
      <c r="B80" s="0" t="s">
        <v>71</v>
      </c>
      <c r="C80" s="7" t="n">
        <v>155406800</v>
      </c>
      <c r="D80" s="7" t="n">
        <v>540369.845898973</v>
      </c>
      <c r="E80" s="7" t="n">
        <v>34318000</v>
      </c>
      <c r="F80" s="7" t="n">
        <v>437272.035228544</v>
      </c>
      <c r="G80" s="7" t="n">
        <v>977642</v>
      </c>
      <c r="H80" s="7" t="n">
        <v>1839295.64099676</v>
      </c>
      <c r="I80" s="17" t="n">
        <v>0.531530645867345</v>
      </c>
      <c r="J80" s="7" t="n">
        <v>1517419</v>
      </c>
      <c r="K80" s="7" t="n">
        <v>977642</v>
      </c>
      <c r="L80" s="0" t="n">
        <v>53.15</v>
      </c>
      <c r="N80" s="7" t="n">
        <v>969108</v>
      </c>
      <c r="O80" s="17" t="n">
        <v>0.0557</v>
      </c>
      <c r="P80" s="7" t="n">
        <v>1023087</v>
      </c>
      <c r="Q80" s="17" t="n">
        <v>55.6238473683091</v>
      </c>
      <c r="R80" s="17" t="n">
        <v>0</v>
      </c>
      <c r="S80" s="17" t="n">
        <v>0</v>
      </c>
      <c r="T80" s="7" t="n">
        <v>0</v>
      </c>
      <c r="U80" s="7" t="n">
        <v>45445</v>
      </c>
      <c r="V80" s="7" t="n">
        <v>45445</v>
      </c>
      <c r="W80" s="0" t="n">
        <v>0</v>
      </c>
      <c r="X80" s="7" t="n">
        <v>977642</v>
      </c>
      <c r="Y80" s="17" t="n">
        <v>53.1530645867345</v>
      </c>
      <c r="AA80" s="7" t="n">
        <v>0</v>
      </c>
      <c r="AB80" s="7" t="n">
        <v>0</v>
      </c>
      <c r="AC80" s="7" t="n">
        <v>0</v>
      </c>
      <c r="AD80" s="17" t="n">
        <v>0.00306458673447452</v>
      </c>
    </row>
    <row r="81" customFormat="false" ht="14.5" hidden="false" customHeight="false" outlineLevel="0" collapsed="false">
      <c r="A81" s="0" t="n">
        <v>54</v>
      </c>
      <c r="B81" s="0" t="s">
        <v>72</v>
      </c>
      <c r="C81" s="7" t="n">
        <v>2225215400</v>
      </c>
      <c r="D81" s="7" t="n">
        <v>7737366.07915498</v>
      </c>
      <c r="E81" s="7" t="n">
        <v>625937000</v>
      </c>
      <c r="F81" s="7" t="n">
        <v>7975544.78451101</v>
      </c>
      <c r="G81" s="7" t="n">
        <v>15712911</v>
      </c>
      <c r="H81" s="7" t="n">
        <v>28934620.7459885</v>
      </c>
      <c r="I81" s="17" t="n">
        <v>0.543048797423012</v>
      </c>
      <c r="J81" s="7" t="n">
        <v>23871062</v>
      </c>
      <c r="K81" s="7" t="n">
        <v>15712911</v>
      </c>
      <c r="L81" s="0" t="n">
        <v>54.3</v>
      </c>
      <c r="N81" s="7" t="n">
        <v>14999738</v>
      </c>
      <c r="O81" s="17" t="n">
        <v>0.0717</v>
      </c>
      <c r="P81" s="7" t="n">
        <v>16075219</v>
      </c>
      <c r="Q81" s="17" t="n">
        <v>55.5570406162267</v>
      </c>
      <c r="R81" s="17" t="n">
        <v>0</v>
      </c>
      <c r="S81" s="17" t="n">
        <v>0</v>
      </c>
      <c r="T81" s="7" t="n">
        <v>0</v>
      </c>
      <c r="U81" s="7" t="n">
        <v>362308</v>
      </c>
      <c r="V81" s="7" t="n">
        <v>362308</v>
      </c>
      <c r="W81" s="0" t="n">
        <v>0</v>
      </c>
      <c r="X81" s="7" t="n">
        <v>15712911</v>
      </c>
      <c r="Y81" s="17" t="n">
        <v>54.3048797423012</v>
      </c>
      <c r="AA81" s="7" t="n">
        <v>0</v>
      </c>
      <c r="AB81" s="7" t="n">
        <v>0</v>
      </c>
      <c r="AC81" s="7" t="n">
        <v>0</v>
      </c>
      <c r="AD81" s="17" t="n">
        <v>0.00487974230123456</v>
      </c>
    </row>
    <row r="82" customFormat="false" ht="14.5" hidden="false" customHeight="false" outlineLevel="0" collapsed="false">
      <c r="A82" s="0" t="n">
        <v>55</v>
      </c>
      <c r="B82" s="0" t="s">
        <v>73</v>
      </c>
      <c r="C82" s="7" t="n">
        <v>8768778800</v>
      </c>
      <c r="D82" s="7" t="n">
        <v>30490195.0807698</v>
      </c>
      <c r="E82" s="7" t="n">
        <v>641046000</v>
      </c>
      <c r="F82" s="7" t="n">
        <v>8168060.17527586</v>
      </c>
      <c r="G82" s="7" t="n">
        <v>38658255</v>
      </c>
      <c r="H82" s="7" t="n">
        <v>5863011.47551904</v>
      </c>
      <c r="I82" s="17" t="n">
        <v>6.59358337629343</v>
      </c>
      <c r="J82" s="7" t="n">
        <v>4836984</v>
      </c>
      <c r="K82" s="7" t="n">
        <v>4836984</v>
      </c>
      <c r="L82" s="0" t="n">
        <v>82.5</v>
      </c>
      <c r="N82" s="7" t="n">
        <v>4800170</v>
      </c>
      <c r="O82" s="17" t="n">
        <v>0.0737</v>
      </c>
      <c r="P82" s="7" t="n">
        <v>5153943</v>
      </c>
      <c r="Q82" s="17" t="n">
        <v>87.9060704813601</v>
      </c>
      <c r="R82" s="17" t="n">
        <v>0</v>
      </c>
      <c r="S82" s="17" t="n">
        <v>0</v>
      </c>
      <c r="T82" s="7" t="n">
        <v>0</v>
      </c>
      <c r="U82" s="7" t="n">
        <v>316959</v>
      </c>
      <c r="V82" s="7" t="n">
        <v>316959</v>
      </c>
      <c r="W82" s="0" t="n">
        <v>0</v>
      </c>
      <c r="X82" s="7" t="n">
        <v>4836984</v>
      </c>
      <c r="Y82" s="17" t="n">
        <v>82.4999920296385</v>
      </c>
      <c r="AA82" s="7" t="n">
        <v>0</v>
      </c>
      <c r="AB82" s="7" t="n">
        <v>0</v>
      </c>
      <c r="AC82" s="7" t="n">
        <v>0</v>
      </c>
      <c r="AD82" s="17" t="n">
        <v>-7.97036150856911E-006</v>
      </c>
    </row>
    <row r="83" customFormat="false" ht="14.5" hidden="false" customHeight="false" outlineLevel="0" collapsed="false">
      <c r="A83" s="0" t="n">
        <v>56</v>
      </c>
      <c r="B83" s="0" t="s">
        <v>74</v>
      </c>
      <c r="C83" s="7" t="n">
        <v>7194279300</v>
      </c>
      <c r="D83" s="7" t="n">
        <v>25015453.6139678</v>
      </c>
      <c r="E83" s="7" t="n">
        <v>2403772000</v>
      </c>
      <c r="F83" s="7" t="n">
        <v>30628308.0210207</v>
      </c>
      <c r="G83" s="7" t="n">
        <v>55643762</v>
      </c>
      <c r="H83" s="7" t="n">
        <v>71380151.427392</v>
      </c>
      <c r="I83" s="17" t="n">
        <v>0.779541103336001</v>
      </c>
      <c r="J83" s="7" t="n">
        <v>58888625</v>
      </c>
      <c r="K83" s="7" t="n">
        <v>55643762</v>
      </c>
      <c r="L83" s="0" t="n">
        <v>77.95</v>
      </c>
      <c r="N83" s="7" t="n">
        <v>53028118</v>
      </c>
      <c r="O83" s="17" t="n">
        <v>0.0458</v>
      </c>
      <c r="P83" s="7" t="n">
        <v>55456806</v>
      </c>
      <c r="Q83" s="17" t="n">
        <v>77.6921943860132</v>
      </c>
      <c r="R83" s="17" t="n">
        <v>0.257805613986804</v>
      </c>
      <c r="S83" s="17" t="n">
        <v>0</v>
      </c>
      <c r="T83" s="7" t="n">
        <v>0</v>
      </c>
      <c r="U83" s="7" t="n">
        <v>0</v>
      </c>
      <c r="V83" s="7" t="n">
        <v>0</v>
      </c>
      <c r="W83" s="0" t="n">
        <v>0</v>
      </c>
      <c r="X83" s="7" t="n">
        <v>55456806</v>
      </c>
      <c r="Y83" s="17" t="n">
        <v>77.6921943860132</v>
      </c>
      <c r="AA83" s="7" t="n">
        <v>-186956</v>
      </c>
      <c r="AB83" s="7" t="n">
        <v>-186956</v>
      </c>
      <c r="AC83" s="7" t="n">
        <v>0</v>
      </c>
      <c r="AD83" s="17" t="n">
        <v>-0.257805613986804</v>
      </c>
    </row>
    <row r="84" customFormat="false" ht="14.5" hidden="false" customHeight="false" outlineLevel="0" collapsed="false">
      <c r="A84" s="0" t="n">
        <v>57</v>
      </c>
      <c r="B84" s="0" t="s">
        <v>75</v>
      </c>
      <c r="C84" s="7" t="n">
        <v>5133648900</v>
      </c>
      <c r="D84" s="7" t="n">
        <v>17850371.1870551</v>
      </c>
      <c r="E84" s="7" t="n">
        <v>954502000</v>
      </c>
      <c r="F84" s="7" t="n">
        <v>12162044.1800139</v>
      </c>
      <c r="G84" s="7" t="n">
        <v>30012415</v>
      </c>
      <c r="H84" s="7" t="n">
        <v>152909880.139961</v>
      </c>
      <c r="I84" s="17" t="n">
        <v>0.196275184916299</v>
      </c>
      <c r="J84" s="7" t="n">
        <v>126150651</v>
      </c>
      <c r="K84" s="7" t="n">
        <v>30012415</v>
      </c>
      <c r="L84" s="0" t="n">
        <v>19.63</v>
      </c>
      <c r="N84" s="7" t="n">
        <v>22930216</v>
      </c>
      <c r="O84" s="17" t="n">
        <v>0.0669</v>
      </c>
      <c r="P84" s="7" t="n">
        <v>24464247</v>
      </c>
      <c r="Q84" s="17" t="n">
        <v>15.9991277068607</v>
      </c>
      <c r="R84" s="17" t="n">
        <v>3.63087229313932</v>
      </c>
      <c r="S84" s="17" t="n">
        <v>0.01</v>
      </c>
      <c r="T84" s="7" t="n">
        <v>229302</v>
      </c>
      <c r="U84" s="7" t="n">
        <v>0</v>
      </c>
      <c r="V84" s="7" t="n">
        <v>0</v>
      </c>
      <c r="W84" s="0" t="n">
        <v>0</v>
      </c>
      <c r="X84" s="7" t="n">
        <v>24693549</v>
      </c>
      <c r="Y84" s="17" t="n">
        <v>16.1490866237012</v>
      </c>
      <c r="AA84" s="7" t="n">
        <v>-5548168</v>
      </c>
      <c r="AB84" s="7" t="n">
        <v>-5318866</v>
      </c>
      <c r="AC84" s="7" t="n">
        <v>0</v>
      </c>
      <c r="AD84" s="17" t="n">
        <v>-3.48091337629882</v>
      </c>
    </row>
    <row r="85" customFormat="false" ht="14.5" hidden="false" customHeight="false" outlineLevel="0" collapsed="false">
      <c r="A85" s="0" t="n">
        <v>58</v>
      </c>
      <c r="B85" s="0" t="s">
        <v>76</v>
      </c>
      <c r="C85" s="7" t="n">
        <v>380218700</v>
      </c>
      <c r="D85" s="7" t="n">
        <v>1322070.33622022</v>
      </c>
      <c r="E85" s="7" t="n">
        <v>116368000</v>
      </c>
      <c r="F85" s="7" t="n">
        <v>1482734.19766522</v>
      </c>
      <c r="G85" s="7" t="n">
        <v>2804805</v>
      </c>
      <c r="H85" s="7" t="n">
        <v>5704907.38006787</v>
      </c>
      <c r="I85" s="17" t="n">
        <v>0.491647771495745</v>
      </c>
      <c r="J85" s="7" t="n">
        <v>4706549</v>
      </c>
      <c r="K85" s="7" t="n">
        <v>2804805</v>
      </c>
      <c r="L85" s="0" t="n">
        <v>49.16</v>
      </c>
      <c r="N85" s="7" t="n">
        <v>2769784</v>
      </c>
      <c r="O85" s="17" t="n">
        <v>0.0245</v>
      </c>
      <c r="P85" s="7" t="n">
        <v>2837644</v>
      </c>
      <c r="Q85" s="17" t="n">
        <v>49.740404373861</v>
      </c>
      <c r="R85" s="17" t="n">
        <v>0</v>
      </c>
      <c r="S85" s="17" t="n">
        <v>0</v>
      </c>
      <c r="T85" s="7" t="n">
        <v>0</v>
      </c>
      <c r="U85" s="7" t="n">
        <v>32839</v>
      </c>
      <c r="V85" s="7" t="n">
        <v>32839</v>
      </c>
      <c r="W85" s="0" t="n">
        <v>0</v>
      </c>
      <c r="X85" s="7" t="n">
        <v>2804805</v>
      </c>
      <c r="Y85" s="17" t="n">
        <v>49.1647771495745</v>
      </c>
      <c r="AA85" s="7" t="n">
        <v>0</v>
      </c>
      <c r="AB85" s="7" t="n">
        <v>0</v>
      </c>
      <c r="AC85" s="7" t="n">
        <v>0</v>
      </c>
      <c r="AD85" s="17" t="n">
        <v>0.00477714957451525</v>
      </c>
    </row>
    <row r="86" customFormat="false" ht="14.5" hidden="false" customHeight="false" outlineLevel="0" collapsed="false">
      <c r="A86" s="0" t="n">
        <v>59</v>
      </c>
      <c r="B86" s="0" t="s">
        <v>77</v>
      </c>
      <c r="C86" s="7" t="n">
        <v>150115400</v>
      </c>
      <c r="D86" s="7" t="n">
        <v>521970.953427152</v>
      </c>
      <c r="E86" s="7" t="n">
        <v>37246000</v>
      </c>
      <c r="F86" s="7" t="n">
        <v>474579.935431037</v>
      </c>
      <c r="G86" s="7" t="n">
        <v>996551</v>
      </c>
      <c r="H86" s="7" t="n">
        <v>1985247.31863693</v>
      </c>
      <c r="I86" s="17" t="n">
        <v>0.501978262680255</v>
      </c>
      <c r="J86" s="7" t="n">
        <v>1637829</v>
      </c>
      <c r="K86" s="7" t="n">
        <v>996551</v>
      </c>
      <c r="L86" s="0" t="n">
        <v>50.2</v>
      </c>
      <c r="N86" s="7" t="n">
        <v>965457</v>
      </c>
      <c r="O86" s="17" t="n">
        <v>0.0304</v>
      </c>
      <c r="P86" s="7" t="n">
        <v>994807</v>
      </c>
      <c r="Q86" s="17" t="n">
        <v>50.1099782712733</v>
      </c>
      <c r="R86" s="17" t="n">
        <v>0.0900217287267182</v>
      </c>
      <c r="S86" s="17" t="n">
        <v>0</v>
      </c>
      <c r="T86" s="7" t="n">
        <v>0</v>
      </c>
      <c r="U86" s="7" t="n">
        <v>0</v>
      </c>
      <c r="V86" s="7" t="n">
        <v>0</v>
      </c>
      <c r="W86" s="0" t="n">
        <v>0</v>
      </c>
      <c r="X86" s="7" t="n">
        <v>994807</v>
      </c>
      <c r="Y86" s="17" t="n">
        <v>50.1099782712733</v>
      </c>
      <c r="AA86" s="7" t="n">
        <v>-1744</v>
      </c>
      <c r="AB86" s="7" t="n">
        <v>-1744</v>
      </c>
      <c r="AC86" s="7" t="n">
        <v>0</v>
      </c>
      <c r="AD86" s="17" t="n">
        <v>-0.0900217287267182</v>
      </c>
    </row>
    <row r="87" customFormat="false" ht="14.5" hidden="false" customHeight="false" outlineLevel="0" collapsed="false">
      <c r="A87" s="0" t="n">
        <v>60</v>
      </c>
      <c r="B87" s="0" t="s">
        <v>78</v>
      </c>
      <c r="C87" s="7" t="n">
        <v>190606900</v>
      </c>
      <c r="D87" s="7" t="n">
        <v>662765.214780054</v>
      </c>
      <c r="E87" s="7" t="n">
        <v>29463000</v>
      </c>
      <c r="F87" s="7" t="n">
        <v>375410.745787592</v>
      </c>
      <c r="G87" s="7" t="n">
        <v>1038176</v>
      </c>
      <c r="H87" s="7" t="n">
        <v>1426432.42837424</v>
      </c>
      <c r="I87" s="17" t="n">
        <v>0.727812954437141</v>
      </c>
      <c r="J87" s="7" t="n">
        <v>1176807</v>
      </c>
      <c r="K87" s="7" t="n">
        <v>1038176</v>
      </c>
      <c r="L87" s="0" t="n">
        <v>72.78</v>
      </c>
      <c r="N87" s="7" t="n">
        <v>1043047</v>
      </c>
      <c r="O87" s="17" t="n">
        <v>0.0378</v>
      </c>
      <c r="P87" s="7" t="n">
        <v>1082474</v>
      </c>
      <c r="Q87" s="17" t="n">
        <v>75.8868053240867</v>
      </c>
      <c r="R87" s="17" t="n">
        <v>0</v>
      </c>
      <c r="S87" s="17" t="n">
        <v>0</v>
      </c>
      <c r="T87" s="7" t="n">
        <v>0</v>
      </c>
      <c r="U87" s="7" t="n">
        <v>44298</v>
      </c>
      <c r="V87" s="7" t="n">
        <v>44298</v>
      </c>
      <c r="W87" s="0" t="n">
        <v>0</v>
      </c>
      <c r="X87" s="7" t="n">
        <v>1038176</v>
      </c>
      <c r="Y87" s="17" t="n">
        <v>72.7812954437141</v>
      </c>
      <c r="AA87" s="7" t="n">
        <v>0</v>
      </c>
      <c r="AB87" s="7" t="n">
        <v>0</v>
      </c>
      <c r="AC87" s="7" t="n">
        <v>0</v>
      </c>
      <c r="AD87" s="17" t="n">
        <v>0.00129544371409907</v>
      </c>
    </row>
    <row r="88" customFormat="false" ht="14.5" hidden="false" customHeight="false" outlineLevel="0" collapsed="false">
      <c r="A88" s="0" t="n">
        <v>61</v>
      </c>
      <c r="B88" s="0" t="s">
        <v>79</v>
      </c>
      <c r="C88" s="7" t="n">
        <v>4667842700</v>
      </c>
      <c r="D88" s="7" t="n">
        <v>16230701.8771357</v>
      </c>
      <c r="E88" s="7" t="n">
        <v>1348503000</v>
      </c>
      <c r="F88" s="7" t="n">
        <v>17182313.9845503</v>
      </c>
      <c r="G88" s="7" t="n">
        <v>33413016</v>
      </c>
      <c r="H88" s="7" t="n">
        <v>129158251.12</v>
      </c>
      <c r="I88" s="17" t="n">
        <v>0.2586982690634</v>
      </c>
      <c r="J88" s="7" t="n">
        <v>106555557</v>
      </c>
      <c r="K88" s="7" t="n">
        <v>33413016</v>
      </c>
      <c r="L88" s="0" t="n">
        <v>25.87</v>
      </c>
      <c r="N88" s="7" t="n">
        <v>33865812</v>
      </c>
      <c r="O88" s="17" t="n">
        <v>0.0374</v>
      </c>
      <c r="P88" s="7" t="n">
        <v>35132393</v>
      </c>
      <c r="Q88" s="17" t="n">
        <v>27.2010442192801</v>
      </c>
      <c r="R88" s="17" t="n">
        <v>0</v>
      </c>
      <c r="S88" s="17" t="n">
        <v>0</v>
      </c>
      <c r="T88" s="7" t="n">
        <v>0</v>
      </c>
      <c r="U88" s="7" t="n">
        <v>1719377</v>
      </c>
      <c r="V88" s="7" t="n">
        <v>1719377</v>
      </c>
      <c r="W88" s="0" t="n">
        <v>0</v>
      </c>
      <c r="X88" s="7" t="n">
        <v>33413016</v>
      </c>
      <c r="Y88" s="17" t="n">
        <v>25.86982690634</v>
      </c>
      <c r="AA88" s="7" t="n">
        <v>0</v>
      </c>
      <c r="AB88" s="7" t="n">
        <v>0</v>
      </c>
      <c r="AC88" s="7" t="n">
        <v>0</v>
      </c>
      <c r="AD88" s="17" t="n">
        <v>-0.000173093659959989</v>
      </c>
    </row>
    <row r="89" customFormat="false" ht="14.5" hidden="false" customHeight="false" outlineLevel="0" collapsed="false">
      <c r="A89" s="0" t="n">
        <v>62</v>
      </c>
      <c r="B89" s="0" t="s">
        <v>80</v>
      </c>
      <c r="C89" s="7" t="n">
        <v>3878126000</v>
      </c>
      <c r="D89" s="7" t="n">
        <v>13484753.2347156</v>
      </c>
      <c r="E89" s="7" t="n">
        <v>128312000</v>
      </c>
      <c r="F89" s="7" t="n">
        <v>1634921.8889284</v>
      </c>
      <c r="G89" s="7" t="n">
        <v>15119675</v>
      </c>
      <c r="H89" s="7" t="n">
        <v>1415658.18417244</v>
      </c>
      <c r="I89" s="17" t="n">
        <v>10.6803147603308</v>
      </c>
      <c r="J89" s="7" t="n">
        <v>1167918</v>
      </c>
      <c r="K89" s="7" t="n">
        <v>1167918</v>
      </c>
      <c r="L89" s="0" t="n">
        <v>82.5</v>
      </c>
      <c r="N89" s="7" t="n">
        <v>1318475</v>
      </c>
      <c r="O89" s="17" t="n">
        <v>0.0544</v>
      </c>
      <c r="P89" s="7" t="n">
        <v>1390200</v>
      </c>
      <c r="Q89" s="17" t="n">
        <v>98.2016715293935</v>
      </c>
      <c r="R89" s="17" t="n">
        <v>0</v>
      </c>
      <c r="S89" s="17" t="n">
        <v>0</v>
      </c>
      <c r="T89" s="7" t="n">
        <v>0</v>
      </c>
      <c r="U89" s="7" t="n">
        <v>222282</v>
      </c>
      <c r="V89" s="7" t="n">
        <v>222282</v>
      </c>
      <c r="W89" s="0" t="n">
        <v>0</v>
      </c>
      <c r="X89" s="7" t="n">
        <v>1167918</v>
      </c>
      <c r="Y89" s="17" t="n">
        <v>82.4999998628012</v>
      </c>
      <c r="AA89" s="7" t="n">
        <v>0</v>
      </c>
      <c r="AB89" s="7" t="n">
        <v>0</v>
      </c>
      <c r="AC89" s="7" t="n">
        <v>0</v>
      </c>
      <c r="AD89" s="17" t="n">
        <v>-1.3719882474561E-007</v>
      </c>
    </row>
    <row r="90" customFormat="false" ht="14.5" hidden="false" customHeight="false" outlineLevel="0" collapsed="false">
      <c r="A90" s="0" t="n">
        <v>63</v>
      </c>
      <c r="B90" s="0" t="s">
        <v>81</v>
      </c>
      <c r="C90" s="7" t="n">
        <v>149674900</v>
      </c>
      <c r="D90" s="7" t="n">
        <v>520439.277096911</v>
      </c>
      <c r="E90" s="7" t="n">
        <v>48425000</v>
      </c>
      <c r="F90" s="7" t="n">
        <v>617020.173260162</v>
      </c>
      <c r="G90" s="7" t="n">
        <v>1137459</v>
      </c>
      <c r="H90" s="7" t="n">
        <v>4029768.9141683</v>
      </c>
      <c r="I90" s="17" t="n">
        <v>0.282264076235439</v>
      </c>
      <c r="J90" s="7" t="n">
        <v>3324559</v>
      </c>
      <c r="K90" s="7" t="n">
        <v>1137459</v>
      </c>
      <c r="L90" s="0" t="n">
        <v>28.23</v>
      </c>
      <c r="N90" s="7" t="n">
        <v>1088329</v>
      </c>
      <c r="O90" s="17" t="n">
        <v>0.0238</v>
      </c>
      <c r="P90" s="7" t="n">
        <v>1114231</v>
      </c>
      <c r="Q90" s="17" t="n">
        <v>27.6499974001603</v>
      </c>
      <c r="R90" s="17" t="n">
        <v>0.580002599839741</v>
      </c>
      <c r="S90" s="17" t="n">
        <v>0</v>
      </c>
      <c r="T90" s="7" t="n">
        <v>0</v>
      </c>
      <c r="U90" s="7" t="n">
        <v>0</v>
      </c>
      <c r="V90" s="7" t="n">
        <v>0</v>
      </c>
      <c r="W90" s="0" t="n">
        <v>0</v>
      </c>
      <c r="X90" s="7" t="n">
        <v>1114231</v>
      </c>
      <c r="Y90" s="17" t="n">
        <v>27.6499974001603</v>
      </c>
      <c r="AA90" s="7" t="n">
        <v>-23228</v>
      </c>
      <c r="AB90" s="7" t="n">
        <v>-23228</v>
      </c>
      <c r="AC90" s="7" t="n">
        <v>0</v>
      </c>
      <c r="AD90" s="17" t="n">
        <v>-0.580002599839741</v>
      </c>
    </row>
    <row r="91" customFormat="false" ht="14.5" hidden="false" customHeight="false" outlineLevel="0" collapsed="false">
      <c r="A91" s="0" t="n">
        <v>64</v>
      </c>
      <c r="B91" s="0" t="s">
        <v>82</v>
      </c>
      <c r="C91" s="7" t="n">
        <v>1853848200</v>
      </c>
      <c r="D91" s="7" t="n">
        <v>6446073.57048783</v>
      </c>
      <c r="E91" s="7" t="n">
        <v>541547000</v>
      </c>
      <c r="F91" s="7" t="n">
        <v>6900266.88215841</v>
      </c>
      <c r="G91" s="7" t="n">
        <v>13346340</v>
      </c>
      <c r="H91" s="7" t="n">
        <v>34438020.57</v>
      </c>
      <c r="I91" s="17" t="n">
        <v>0.387546664387163</v>
      </c>
      <c r="J91" s="7" t="n">
        <v>28411367</v>
      </c>
      <c r="K91" s="7" t="n">
        <v>13346340</v>
      </c>
      <c r="L91" s="0" t="n">
        <v>38.75</v>
      </c>
      <c r="N91" s="7" t="n">
        <v>13217258</v>
      </c>
      <c r="O91" s="17" t="n">
        <v>0.0511</v>
      </c>
      <c r="P91" s="7" t="n">
        <v>13892660</v>
      </c>
      <c r="Q91" s="17" t="n">
        <v>40.3410526216548</v>
      </c>
      <c r="R91" s="17" t="n">
        <v>0</v>
      </c>
      <c r="S91" s="17" t="n">
        <v>0</v>
      </c>
      <c r="T91" s="7" t="n">
        <v>0</v>
      </c>
      <c r="U91" s="7" t="n">
        <v>546320</v>
      </c>
      <c r="V91" s="7" t="n">
        <v>546320</v>
      </c>
      <c r="W91" s="0" t="n">
        <v>0</v>
      </c>
      <c r="X91" s="7" t="n">
        <v>13346340</v>
      </c>
      <c r="Y91" s="17" t="n">
        <v>38.7546664387163</v>
      </c>
      <c r="AA91" s="7" t="n">
        <v>0</v>
      </c>
      <c r="AB91" s="7" t="n">
        <v>0</v>
      </c>
      <c r="AC91" s="7" t="n">
        <v>0</v>
      </c>
      <c r="AD91" s="17" t="n">
        <v>0.00466643871628492</v>
      </c>
    </row>
    <row r="92" customFormat="false" ht="14.5" hidden="false" customHeight="false" outlineLevel="0" collapsed="false">
      <c r="A92" s="0" t="n">
        <v>65</v>
      </c>
      <c r="B92" s="0" t="s">
        <v>83</v>
      </c>
      <c r="C92" s="7" t="n">
        <v>3547050800</v>
      </c>
      <c r="D92" s="7" t="n">
        <v>12333561.2997104</v>
      </c>
      <c r="E92" s="7" t="n">
        <v>1547972000</v>
      </c>
      <c r="F92" s="7" t="n">
        <v>19723901.944076</v>
      </c>
      <c r="G92" s="7" t="n">
        <v>32057463</v>
      </c>
      <c r="H92" s="7" t="n">
        <v>18026879.0202587</v>
      </c>
      <c r="I92" s="17" t="n">
        <v>1.77831464692106</v>
      </c>
      <c r="J92" s="7" t="n">
        <v>14872175</v>
      </c>
      <c r="K92" s="7" t="n">
        <v>14872175</v>
      </c>
      <c r="L92" s="0" t="n">
        <v>82.5</v>
      </c>
      <c r="N92" s="7" t="n">
        <v>13956055</v>
      </c>
      <c r="O92" s="17" t="n">
        <v>0.0374</v>
      </c>
      <c r="P92" s="7" t="n">
        <v>14478011</v>
      </c>
      <c r="Q92" s="17" t="n">
        <v>80.3134640429412</v>
      </c>
      <c r="R92" s="17" t="n">
        <v>2.18653595705877</v>
      </c>
      <c r="S92" s="17" t="n">
        <v>0</v>
      </c>
      <c r="T92" s="7" t="n">
        <v>0</v>
      </c>
      <c r="U92" s="7" t="n">
        <v>0</v>
      </c>
      <c r="V92" s="7" t="n">
        <v>0</v>
      </c>
      <c r="W92" s="0" t="n">
        <v>394164</v>
      </c>
      <c r="X92" s="7" t="n">
        <v>14872175</v>
      </c>
      <c r="Y92" s="17" t="n">
        <v>82.4999989365134</v>
      </c>
      <c r="AA92" s="7" t="n">
        <v>-394164</v>
      </c>
      <c r="AB92" s="7" t="n">
        <v>0</v>
      </c>
      <c r="AC92" s="7" t="n">
        <v>0</v>
      </c>
      <c r="AD92" s="17" t="n">
        <v>-1.06348657880062E-006</v>
      </c>
    </row>
    <row r="93" customFormat="false" ht="14.5" hidden="false" customHeight="false" outlineLevel="0" collapsed="false">
      <c r="A93" s="0" t="n">
        <v>66</v>
      </c>
      <c r="B93" s="0" t="s">
        <v>84</v>
      </c>
      <c r="C93" s="7" t="n">
        <v>203121700</v>
      </c>
      <c r="D93" s="7" t="n">
        <v>706280.817362802</v>
      </c>
      <c r="E93" s="7" t="n">
        <v>52497000</v>
      </c>
      <c r="F93" s="7" t="n">
        <v>668904.657421553</v>
      </c>
      <c r="G93" s="7" t="n">
        <v>1375185</v>
      </c>
      <c r="H93" s="7" t="n">
        <v>2565115.18612812</v>
      </c>
      <c r="I93" s="17" t="n">
        <v>0.536110427881314</v>
      </c>
      <c r="J93" s="7" t="n">
        <v>2116220</v>
      </c>
      <c r="K93" s="7" t="n">
        <v>1375185</v>
      </c>
      <c r="L93" s="0" t="n">
        <v>53.61</v>
      </c>
      <c r="N93" s="7" t="n">
        <v>1416811</v>
      </c>
      <c r="O93" s="17" t="n">
        <v>0.0474</v>
      </c>
      <c r="P93" s="7" t="n">
        <v>1483968</v>
      </c>
      <c r="Q93" s="17" t="n">
        <v>57.8519049758525</v>
      </c>
      <c r="R93" s="17" t="n">
        <v>0</v>
      </c>
      <c r="S93" s="17" t="n">
        <v>0</v>
      </c>
      <c r="T93" s="7" t="n">
        <v>0</v>
      </c>
      <c r="U93" s="7" t="n">
        <v>108783</v>
      </c>
      <c r="V93" s="7" t="n">
        <v>108783</v>
      </c>
      <c r="W93" s="0" t="n">
        <v>0</v>
      </c>
      <c r="X93" s="7" t="n">
        <v>1375185</v>
      </c>
      <c r="Y93" s="17" t="n">
        <v>53.6110427881314</v>
      </c>
      <c r="AA93" s="7" t="n">
        <v>0</v>
      </c>
      <c r="AB93" s="7" t="n">
        <v>0</v>
      </c>
      <c r="AC93" s="7" t="n">
        <v>0</v>
      </c>
      <c r="AD93" s="17" t="n">
        <v>0.00104278813137171</v>
      </c>
    </row>
    <row r="94" customFormat="false" ht="14.5" hidden="false" customHeight="false" outlineLevel="0" collapsed="false">
      <c r="A94" s="0" t="n">
        <v>67</v>
      </c>
      <c r="B94" s="0" t="s">
        <v>85</v>
      </c>
      <c r="C94" s="7" t="n">
        <v>7337635800</v>
      </c>
      <c r="D94" s="7" t="n">
        <v>25513922.9847651</v>
      </c>
      <c r="E94" s="7" t="n">
        <v>4071649000</v>
      </c>
      <c r="F94" s="7" t="n">
        <v>51880011.800404</v>
      </c>
      <c r="G94" s="7" t="n">
        <v>77393935</v>
      </c>
      <c r="H94" s="7" t="n">
        <v>38590245.5235323</v>
      </c>
      <c r="I94" s="17" t="n">
        <v>2.0055310338154</v>
      </c>
      <c r="J94" s="7" t="n">
        <v>31836953</v>
      </c>
      <c r="K94" s="7" t="n">
        <v>31836953</v>
      </c>
      <c r="L94" s="0" t="n">
        <v>82.5</v>
      </c>
      <c r="N94" s="7" t="n">
        <v>31097056</v>
      </c>
      <c r="O94" s="17" t="n">
        <v>0.039</v>
      </c>
      <c r="P94" s="7" t="n">
        <v>32309841</v>
      </c>
      <c r="Q94" s="17" t="n">
        <v>83.7254092625493</v>
      </c>
      <c r="R94" s="17" t="n">
        <v>0</v>
      </c>
      <c r="S94" s="17" t="n">
        <v>0</v>
      </c>
      <c r="T94" s="7" t="n">
        <v>0</v>
      </c>
      <c r="U94" s="7" t="n">
        <v>472888</v>
      </c>
      <c r="V94" s="7" t="n">
        <v>472888</v>
      </c>
      <c r="W94" s="0" t="n">
        <v>0</v>
      </c>
      <c r="X94" s="7" t="n">
        <v>31836953</v>
      </c>
      <c r="Y94" s="17" t="n">
        <v>82.500001148181</v>
      </c>
      <c r="AA94" s="7" t="n">
        <v>0</v>
      </c>
      <c r="AB94" s="7" t="n">
        <v>0</v>
      </c>
      <c r="AC94" s="7" t="n">
        <v>0</v>
      </c>
      <c r="AD94" s="17" t="n">
        <v>1.14818101337733E-006</v>
      </c>
    </row>
    <row r="95" customFormat="false" ht="14.5" hidden="false" customHeight="false" outlineLevel="0" collapsed="false">
      <c r="A95" s="0" t="n">
        <v>68</v>
      </c>
      <c r="B95" s="0" t="s">
        <v>86</v>
      </c>
      <c r="C95" s="7" t="n">
        <v>298724500</v>
      </c>
      <c r="D95" s="7" t="n">
        <v>1038704.30400245</v>
      </c>
      <c r="E95" s="7" t="n">
        <v>84070000</v>
      </c>
      <c r="F95" s="7" t="n">
        <v>1071200.53621026</v>
      </c>
      <c r="G95" s="7" t="n">
        <v>2109905</v>
      </c>
      <c r="H95" s="7" t="n">
        <v>2365823.19503473</v>
      </c>
      <c r="I95" s="17" t="n">
        <v>0.891826998918668</v>
      </c>
      <c r="J95" s="7" t="n">
        <v>1951804</v>
      </c>
      <c r="K95" s="7" t="n">
        <v>1951804</v>
      </c>
      <c r="L95" s="0" t="n">
        <v>82.5</v>
      </c>
      <c r="N95" s="7" t="n">
        <v>1923294</v>
      </c>
      <c r="O95" s="17" t="n">
        <v>0.0503</v>
      </c>
      <c r="P95" s="7" t="n">
        <v>2020036</v>
      </c>
      <c r="Q95" s="17" t="n">
        <v>85.3840643814612</v>
      </c>
      <c r="R95" s="17" t="n">
        <v>0</v>
      </c>
      <c r="S95" s="17" t="n">
        <v>0</v>
      </c>
      <c r="T95" s="7" t="n">
        <v>0</v>
      </c>
      <c r="U95" s="7" t="n">
        <v>68232</v>
      </c>
      <c r="V95" s="7" t="n">
        <v>68232</v>
      </c>
      <c r="W95" s="0" t="n">
        <v>0</v>
      </c>
      <c r="X95" s="7" t="n">
        <v>1951804</v>
      </c>
      <c r="Y95" s="17" t="n">
        <v>82.4999942555447</v>
      </c>
      <c r="AA95" s="7" t="n">
        <v>0</v>
      </c>
      <c r="AB95" s="7" t="n">
        <v>0</v>
      </c>
      <c r="AC95" s="7" t="n">
        <v>0</v>
      </c>
      <c r="AD95" s="17" t="n">
        <v>-5.74445525103329E-006</v>
      </c>
    </row>
    <row r="96" customFormat="false" ht="14.5" hidden="false" customHeight="false" outlineLevel="0" collapsed="false">
      <c r="A96" s="0" t="n">
        <v>69</v>
      </c>
      <c r="B96" s="0" t="s">
        <v>87</v>
      </c>
      <c r="C96" s="7" t="n">
        <v>153578200</v>
      </c>
      <c r="D96" s="7" t="n">
        <v>534011.563634549</v>
      </c>
      <c r="E96" s="7" t="n">
        <v>53063000</v>
      </c>
      <c r="F96" s="7" t="n">
        <v>676116.498785833</v>
      </c>
      <c r="G96" s="7" t="n">
        <v>1210128</v>
      </c>
      <c r="H96" s="7" t="n">
        <v>794226.720595339</v>
      </c>
      <c r="I96" s="17" t="n">
        <v>1.52365561195537</v>
      </c>
      <c r="J96" s="7" t="n">
        <v>655237</v>
      </c>
      <c r="K96" s="7" t="n">
        <v>655237</v>
      </c>
      <c r="L96" s="0" t="n">
        <v>82.5</v>
      </c>
      <c r="N96" s="7" t="n">
        <v>650414</v>
      </c>
      <c r="O96" s="17" t="n">
        <v>0.0346</v>
      </c>
      <c r="P96" s="7" t="n">
        <v>672918</v>
      </c>
      <c r="Q96" s="17" t="n">
        <v>84.7261849230648</v>
      </c>
      <c r="R96" s="17" t="n">
        <v>0</v>
      </c>
      <c r="S96" s="17" t="n">
        <v>0</v>
      </c>
      <c r="T96" s="7" t="n">
        <v>0</v>
      </c>
      <c r="U96" s="7" t="n">
        <v>17681</v>
      </c>
      <c r="V96" s="7" t="n">
        <v>17681</v>
      </c>
      <c r="W96" s="0" t="n">
        <v>0</v>
      </c>
      <c r="X96" s="7" t="n">
        <v>655237</v>
      </c>
      <c r="Y96" s="17" t="n">
        <v>82.4999943981796</v>
      </c>
      <c r="AA96" s="7" t="n">
        <v>0</v>
      </c>
      <c r="AB96" s="7" t="n">
        <v>0</v>
      </c>
      <c r="AC96" s="7" t="n">
        <v>0</v>
      </c>
      <c r="AD96" s="17" t="n">
        <v>-5.60182040487689E-006</v>
      </c>
    </row>
    <row r="97" customFormat="false" ht="14.5" hidden="false" customHeight="false" outlineLevel="0" collapsed="false">
      <c r="A97" s="0" t="n">
        <v>70</v>
      </c>
      <c r="B97" s="0" t="s">
        <v>88</v>
      </c>
      <c r="C97" s="7" t="n">
        <v>732087000</v>
      </c>
      <c r="D97" s="7" t="n">
        <v>2545562.60970975</v>
      </c>
      <c r="E97" s="7" t="n">
        <v>247394000</v>
      </c>
      <c r="F97" s="7" t="n">
        <v>3152237.24818842</v>
      </c>
      <c r="G97" s="7" t="n">
        <v>5697800</v>
      </c>
      <c r="H97" s="7" t="n">
        <v>13379259.6452281</v>
      </c>
      <c r="I97" s="17" t="n">
        <v>0.425868108631272</v>
      </c>
      <c r="J97" s="7" t="n">
        <v>11037889</v>
      </c>
      <c r="K97" s="7" t="n">
        <v>5697800</v>
      </c>
      <c r="L97" s="0" t="n">
        <v>42.59</v>
      </c>
      <c r="N97" s="7" t="n">
        <v>5875937</v>
      </c>
      <c r="O97" s="17" t="n">
        <v>0.0355</v>
      </c>
      <c r="P97" s="7" t="n">
        <v>6084533</v>
      </c>
      <c r="Q97" s="17" t="n">
        <v>45.4773519711917</v>
      </c>
      <c r="R97" s="17" t="n">
        <v>0</v>
      </c>
      <c r="S97" s="17" t="n">
        <v>0</v>
      </c>
      <c r="T97" s="7" t="n">
        <v>0</v>
      </c>
      <c r="U97" s="7" t="n">
        <v>386733</v>
      </c>
      <c r="V97" s="7" t="n">
        <v>386733</v>
      </c>
      <c r="W97" s="0" t="n">
        <v>0</v>
      </c>
      <c r="X97" s="7" t="n">
        <v>5697800</v>
      </c>
      <c r="Y97" s="17" t="n">
        <v>42.5868108631272</v>
      </c>
      <c r="AA97" s="7" t="n">
        <v>0</v>
      </c>
      <c r="AB97" s="7" t="n">
        <v>0</v>
      </c>
      <c r="AC97" s="7" t="n">
        <v>0</v>
      </c>
      <c r="AD97" s="17" t="n">
        <v>-0.0031891368727841</v>
      </c>
    </row>
    <row r="98" customFormat="false" ht="14.5" hidden="false" customHeight="false" outlineLevel="0" collapsed="false">
      <c r="A98" s="0" t="n">
        <v>71</v>
      </c>
      <c r="B98" s="0" t="s">
        <v>89</v>
      </c>
      <c r="C98" s="7" t="n">
        <v>6417792300</v>
      </c>
      <c r="D98" s="7" t="n">
        <v>22315506.3752848</v>
      </c>
      <c r="E98" s="7" t="n">
        <v>1676555000</v>
      </c>
      <c r="F98" s="7" t="n">
        <v>21362276.8524562</v>
      </c>
      <c r="G98" s="7" t="n">
        <v>43677783</v>
      </c>
      <c r="H98" s="7" t="n">
        <v>49170689.7459595</v>
      </c>
      <c r="I98" s="17" t="n">
        <v>0.88828900358448</v>
      </c>
      <c r="J98" s="7" t="n">
        <v>40565819</v>
      </c>
      <c r="K98" s="7" t="n">
        <v>40565819</v>
      </c>
      <c r="L98" s="0" t="n">
        <v>82.5</v>
      </c>
      <c r="N98" s="7" t="n">
        <v>36825830</v>
      </c>
      <c r="O98" s="17" t="n">
        <v>0.0418</v>
      </c>
      <c r="P98" s="7" t="n">
        <v>38365150</v>
      </c>
      <c r="Q98" s="17" t="n">
        <v>78.0244291837549</v>
      </c>
      <c r="R98" s="17" t="n">
        <v>4.47557081624512</v>
      </c>
      <c r="S98" s="17" t="n">
        <v>0.01</v>
      </c>
      <c r="T98" s="7" t="n">
        <v>368258</v>
      </c>
      <c r="U98" s="7" t="n">
        <v>0</v>
      </c>
      <c r="V98" s="7" t="n">
        <v>0</v>
      </c>
      <c r="W98" s="0" t="n">
        <v>0</v>
      </c>
      <c r="X98" s="7" t="n">
        <v>38733408</v>
      </c>
      <c r="Y98" s="17" t="n">
        <v>78.7733672236779</v>
      </c>
      <c r="AA98" s="7" t="n">
        <v>-2200669</v>
      </c>
      <c r="AB98" s="7" t="n">
        <v>-1832411</v>
      </c>
      <c r="AC98" s="7" t="n">
        <v>0</v>
      </c>
      <c r="AD98" s="17" t="n">
        <v>-3.72663277632215</v>
      </c>
    </row>
    <row r="99" customFormat="false" ht="14.5" hidden="false" customHeight="false" outlineLevel="0" collapsed="false">
      <c r="A99" s="0" t="n">
        <v>72</v>
      </c>
      <c r="B99" s="0" t="s">
        <v>90</v>
      </c>
      <c r="C99" s="7" t="n">
        <v>6798935400</v>
      </c>
      <c r="D99" s="7" t="n">
        <v>23640790.9716632</v>
      </c>
      <c r="E99" s="7" t="n">
        <v>1647371000</v>
      </c>
      <c r="F99" s="7" t="n">
        <v>20990421.0602739</v>
      </c>
      <c r="G99" s="7" t="n">
        <v>44631212</v>
      </c>
      <c r="H99" s="7" t="n">
        <v>52407705.0485535</v>
      </c>
      <c r="I99" s="17" t="n">
        <v>0.851615463005889</v>
      </c>
      <c r="J99" s="7" t="n">
        <v>43236357</v>
      </c>
      <c r="K99" s="7" t="n">
        <v>43236357</v>
      </c>
      <c r="L99" s="0" t="n">
        <v>82.5</v>
      </c>
      <c r="N99" s="7" t="n">
        <v>40917000</v>
      </c>
      <c r="O99" s="17" t="n">
        <v>0.0368</v>
      </c>
      <c r="P99" s="7" t="n">
        <v>42422746</v>
      </c>
      <c r="Q99" s="17" t="n">
        <v>80.9475361699145</v>
      </c>
      <c r="R99" s="17" t="n">
        <v>1.55246383008547</v>
      </c>
      <c r="S99" s="17" t="n">
        <v>0</v>
      </c>
      <c r="T99" s="7" t="n">
        <v>0</v>
      </c>
      <c r="U99" s="7" t="n">
        <v>0</v>
      </c>
      <c r="V99" s="7" t="n">
        <v>0</v>
      </c>
      <c r="W99" s="0" t="n">
        <v>0</v>
      </c>
      <c r="X99" s="7" t="n">
        <v>42422746</v>
      </c>
      <c r="Y99" s="17" t="n">
        <v>80.9475361699145</v>
      </c>
      <c r="AA99" s="7" t="n">
        <v>-813611</v>
      </c>
      <c r="AB99" s="7" t="n">
        <v>-813611</v>
      </c>
      <c r="AC99" s="7" t="n">
        <v>0</v>
      </c>
      <c r="AD99" s="17" t="n">
        <v>-1.55246383008547</v>
      </c>
    </row>
    <row r="100" customFormat="false" ht="14.5" hidden="false" customHeight="false" outlineLevel="0" collapsed="false">
      <c r="A100" s="0" t="n">
        <v>73</v>
      </c>
      <c r="B100" s="0" t="s">
        <v>91</v>
      </c>
      <c r="C100" s="7" t="n">
        <v>6593838900</v>
      </c>
      <c r="D100" s="7" t="n">
        <v>22927643.5154424</v>
      </c>
      <c r="E100" s="7" t="n">
        <v>1947076000</v>
      </c>
      <c r="F100" s="7" t="n">
        <v>24809192.9968137</v>
      </c>
      <c r="G100" s="7" t="n">
        <v>47736837</v>
      </c>
      <c r="H100" s="7" t="n">
        <v>41593900.3880592</v>
      </c>
      <c r="I100" s="17" t="n">
        <v>1.14768840033344</v>
      </c>
      <c r="J100" s="7" t="n">
        <v>34314968</v>
      </c>
      <c r="K100" s="7" t="n">
        <v>34314968</v>
      </c>
      <c r="L100" s="0" t="n">
        <v>82.5</v>
      </c>
      <c r="N100" s="7" t="n">
        <v>29620340</v>
      </c>
      <c r="O100" s="17" t="n">
        <v>0.0341</v>
      </c>
      <c r="P100" s="7" t="n">
        <v>30630394</v>
      </c>
      <c r="Q100" s="17" t="n">
        <v>73.6415525214688</v>
      </c>
      <c r="R100" s="17" t="n">
        <v>8.8584474785312</v>
      </c>
      <c r="S100" s="17" t="n">
        <v>0.02</v>
      </c>
      <c r="T100" s="7" t="n">
        <v>592407</v>
      </c>
      <c r="U100" s="7" t="n">
        <v>0</v>
      </c>
      <c r="V100" s="7" t="n">
        <v>0</v>
      </c>
      <c r="W100" s="0" t="n">
        <v>0</v>
      </c>
      <c r="X100" s="7" t="n">
        <v>31222801</v>
      </c>
      <c r="Y100" s="17" t="n">
        <v>75.065816643066</v>
      </c>
      <c r="AA100" s="7" t="n">
        <v>-3684574</v>
      </c>
      <c r="AB100" s="7" t="n">
        <v>-3092167</v>
      </c>
      <c r="AC100" s="7" t="n">
        <v>0</v>
      </c>
      <c r="AD100" s="17" t="n">
        <v>-7.43418335693401</v>
      </c>
    </row>
    <row r="101" customFormat="false" ht="14.5" hidden="false" customHeight="false" outlineLevel="0" collapsed="false">
      <c r="A101" s="0" t="n">
        <v>74</v>
      </c>
      <c r="B101" s="0" t="s">
        <v>92</v>
      </c>
      <c r="C101" s="7" t="n">
        <v>869370900</v>
      </c>
      <c r="D101" s="7" t="n">
        <v>3022916.75307677</v>
      </c>
      <c r="E101" s="7" t="n">
        <v>279111000</v>
      </c>
      <c r="F101" s="7" t="n">
        <v>3556367.94174119</v>
      </c>
      <c r="G101" s="7" t="n">
        <v>6579285</v>
      </c>
      <c r="H101" s="7" t="n">
        <v>7435858.08216341</v>
      </c>
      <c r="I101" s="17" t="n">
        <v>0.884805079292988</v>
      </c>
      <c r="J101" s="7" t="n">
        <v>6134583</v>
      </c>
      <c r="K101" s="7" t="n">
        <v>6134583</v>
      </c>
      <c r="L101" s="0" t="n">
        <v>82.5</v>
      </c>
      <c r="N101" s="7" t="n">
        <v>5888626</v>
      </c>
      <c r="O101" s="17" t="n">
        <v>0.0489</v>
      </c>
      <c r="P101" s="7" t="n">
        <v>6176580</v>
      </c>
      <c r="Q101" s="17" t="n">
        <v>83.0647913361328</v>
      </c>
      <c r="R101" s="17" t="n">
        <v>0</v>
      </c>
      <c r="S101" s="17" t="n">
        <v>0</v>
      </c>
      <c r="T101" s="7" t="n">
        <v>0</v>
      </c>
      <c r="U101" s="7" t="n">
        <v>41997</v>
      </c>
      <c r="V101" s="7" t="n">
        <v>41997</v>
      </c>
      <c r="W101" s="0" t="n">
        <v>0</v>
      </c>
      <c r="X101" s="7" t="n">
        <v>6134583</v>
      </c>
      <c r="Y101" s="17" t="n">
        <v>82.5000011056584</v>
      </c>
      <c r="AA101" s="7" t="n">
        <v>0</v>
      </c>
      <c r="AB101" s="7" t="n">
        <v>0</v>
      </c>
      <c r="AC101" s="7" t="n">
        <v>0</v>
      </c>
      <c r="AD101" s="17" t="n">
        <v>1.1056583844038E-006</v>
      </c>
    </row>
    <row r="102" customFormat="false" ht="14.5" hidden="false" customHeight="false" outlineLevel="0" collapsed="false">
      <c r="A102" s="0" t="n">
        <v>75</v>
      </c>
      <c r="B102" s="0" t="s">
        <v>93</v>
      </c>
      <c r="C102" s="7" t="n">
        <v>8912902400</v>
      </c>
      <c r="D102" s="7" t="n">
        <v>30991331.7589744</v>
      </c>
      <c r="E102" s="7" t="n">
        <v>820126000</v>
      </c>
      <c r="F102" s="7" t="n">
        <v>10449856.2026879</v>
      </c>
      <c r="G102" s="7" t="n">
        <v>41441188</v>
      </c>
      <c r="H102" s="7" t="n">
        <v>17403948.2802096</v>
      </c>
      <c r="I102" s="17" t="n">
        <v>2.3811371611075</v>
      </c>
      <c r="J102" s="7" t="n">
        <v>14358257</v>
      </c>
      <c r="K102" s="7" t="n">
        <v>14358257</v>
      </c>
      <c r="L102" s="0" t="n">
        <v>82.5</v>
      </c>
      <c r="N102" s="7" t="n">
        <v>13779891</v>
      </c>
      <c r="O102" s="17" t="n">
        <v>0.0685</v>
      </c>
      <c r="P102" s="7" t="n">
        <v>14723814</v>
      </c>
      <c r="Q102" s="17" t="n">
        <v>84.6004237828194</v>
      </c>
      <c r="R102" s="17" t="n">
        <v>0</v>
      </c>
      <c r="S102" s="17" t="n">
        <v>0</v>
      </c>
      <c r="T102" s="7" t="n">
        <v>0</v>
      </c>
      <c r="U102" s="7" t="n">
        <v>365557</v>
      </c>
      <c r="V102" s="7" t="n">
        <v>365557</v>
      </c>
      <c r="W102" s="0" t="n">
        <v>0</v>
      </c>
      <c r="X102" s="7" t="n">
        <v>14358257</v>
      </c>
      <c r="Y102" s="17" t="n">
        <v>82.4999980971394</v>
      </c>
      <c r="AA102" s="7" t="n">
        <v>0</v>
      </c>
      <c r="AB102" s="7" t="n">
        <v>0</v>
      </c>
      <c r="AC102" s="7" t="n">
        <v>0</v>
      </c>
      <c r="AD102" s="17" t="n">
        <v>-1.90286064594147E-006</v>
      </c>
    </row>
    <row r="103" customFormat="false" ht="14.5" hidden="false" customHeight="false" outlineLevel="0" collapsed="false">
      <c r="A103" s="0" t="n">
        <v>76</v>
      </c>
      <c r="B103" s="0" t="s">
        <v>94</v>
      </c>
      <c r="C103" s="7" t="n">
        <v>1314856400</v>
      </c>
      <c r="D103" s="7" t="n">
        <v>4571928.32133007</v>
      </c>
      <c r="E103" s="7" t="n">
        <v>349022000</v>
      </c>
      <c r="F103" s="7" t="n">
        <v>4447157.7679217</v>
      </c>
      <c r="G103" s="7" t="n">
        <v>9019086</v>
      </c>
      <c r="H103" s="7" t="n">
        <v>18052022.6899614</v>
      </c>
      <c r="I103" s="17" t="n">
        <v>0.499616367367821</v>
      </c>
      <c r="J103" s="7" t="n">
        <v>14892919</v>
      </c>
      <c r="K103" s="7" t="n">
        <v>9019086</v>
      </c>
      <c r="L103" s="0" t="n">
        <v>49.96</v>
      </c>
      <c r="N103" s="7" t="n">
        <v>8745483</v>
      </c>
      <c r="O103" s="17" t="n">
        <v>0.0437</v>
      </c>
      <c r="P103" s="7" t="n">
        <v>9127661</v>
      </c>
      <c r="Q103" s="17" t="n">
        <v>50.5630928830808</v>
      </c>
      <c r="R103" s="17" t="n">
        <v>0</v>
      </c>
      <c r="S103" s="17" t="n">
        <v>0</v>
      </c>
      <c r="T103" s="7" t="n">
        <v>0</v>
      </c>
      <c r="U103" s="7" t="n">
        <v>108575</v>
      </c>
      <c r="V103" s="7" t="n">
        <v>108575</v>
      </c>
      <c r="W103" s="0" t="n">
        <v>0</v>
      </c>
      <c r="X103" s="7" t="n">
        <v>9019086</v>
      </c>
      <c r="Y103" s="17" t="n">
        <v>49.9616367367821</v>
      </c>
      <c r="AA103" s="7" t="n">
        <v>0</v>
      </c>
      <c r="AB103" s="7" t="n">
        <v>0</v>
      </c>
      <c r="AC103" s="7" t="n">
        <v>0</v>
      </c>
      <c r="AD103" s="17" t="n">
        <v>0.00163673678212461</v>
      </c>
    </row>
    <row r="104" customFormat="false" ht="14.5" hidden="false" customHeight="false" outlineLevel="0" collapsed="false">
      <c r="A104" s="0" t="n">
        <v>77</v>
      </c>
      <c r="B104" s="0" t="s">
        <v>95</v>
      </c>
      <c r="C104" s="7" t="n">
        <v>1302158500</v>
      </c>
      <c r="D104" s="7" t="n">
        <v>4527776.05600938</v>
      </c>
      <c r="E104" s="7" t="n">
        <v>438813000</v>
      </c>
      <c r="F104" s="7" t="n">
        <v>5591253.96569564</v>
      </c>
      <c r="G104" s="7" t="n">
        <v>10119030</v>
      </c>
      <c r="H104" s="7" t="n">
        <v>16678623.7362297</v>
      </c>
      <c r="I104" s="17" t="n">
        <v>0.606706534066069</v>
      </c>
      <c r="J104" s="7" t="n">
        <v>13759865</v>
      </c>
      <c r="K104" s="7" t="n">
        <v>10119030</v>
      </c>
      <c r="L104" s="0" t="n">
        <v>60.67</v>
      </c>
      <c r="N104" s="7" t="n">
        <v>9714500</v>
      </c>
      <c r="O104" s="17" t="n">
        <v>0.0573</v>
      </c>
      <c r="P104" s="7" t="n">
        <v>10271141</v>
      </c>
      <c r="Q104" s="17" t="n">
        <v>61.582665107366</v>
      </c>
      <c r="R104" s="17" t="n">
        <v>0</v>
      </c>
      <c r="S104" s="17" t="n">
        <v>0</v>
      </c>
      <c r="T104" s="7" t="n">
        <v>0</v>
      </c>
      <c r="U104" s="7" t="n">
        <v>152111</v>
      </c>
      <c r="V104" s="7" t="n">
        <v>152111</v>
      </c>
      <c r="W104" s="0" t="n">
        <v>0</v>
      </c>
      <c r="X104" s="7" t="n">
        <v>10119030</v>
      </c>
      <c r="Y104" s="17" t="n">
        <v>60.6706534066069</v>
      </c>
      <c r="AA104" s="7" t="n">
        <v>0</v>
      </c>
      <c r="AB104" s="7" t="n">
        <v>0</v>
      </c>
      <c r="AC104" s="7" t="n">
        <v>0</v>
      </c>
      <c r="AD104" s="17" t="n">
        <v>0.000653406606907936</v>
      </c>
    </row>
    <row r="105" customFormat="false" ht="14.5" hidden="false" customHeight="false" outlineLevel="0" collapsed="false">
      <c r="A105" s="0" t="n">
        <v>78</v>
      </c>
      <c r="B105" s="0" t="s">
        <v>96</v>
      </c>
      <c r="C105" s="7" t="n">
        <v>2854881300</v>
      </c>
      <c r="D105" s="7" t="n">
        <v>9926797.07799697</v>
      </c>
      <c r="E105" s="7" t="n">
        <v>2117733000</v>
      </c>
      <c r="F105" s="7" t="n">
        <v>26983665.1022976</v>
      </c>
      <c r="G105" s="7" t="n">
        <v>36910462</v>
      </c>
      <c r="H105" s="7" t="n">
        <v>14141431.5654489</v>
      </c>
      <c r="I105" s="17" t="n">
        <v>2.61009373974426</v>
      </c>
      <c r="J105" s="7" t="n">
        <v>11666681</v>
      </c>
      <c r="K105" s="7" t="n">
        <v>11666681</v>
      </c>
      <c r="L105" s="0" t="n">
        <v>82.5</v>
      </c>
      <c r="N105" s="7" t="n">
        <v>11620689</v>
      </c>
      <c r="O105" s="17" t="n">
        <v>0.044</v>
      </c>
      <c r="P105" s="7" t="n">
        <v>12131999</v>
      </c>
      <c r="Q105" s="17" t="n">
        <v>85.790458652302</v>
      </c>
      <c r="R105" s="17" t="n">
        <v>0</v>
      </c>
      <c r="S105" s="17" t="n">
        <v>0</v>
      </c>
      <c r="T105" s="7" t="n">
        <v>0</v>
      </c>
      <c r="U105" s="7" t="n">
        <v>465318</v>
      </c>
      <c r="V105" s="7" t="n">
        <v>465318</v>
      </c>
      <c r="W105" s="0" t="n">
        <v>0</v>
      </c>
      <c r="X105" s="7" t="n">
        <v>11666681</v>
      </c>
      <c r="Y105" s="17" t="n">
        <v>82.4999997065692</v>
      </c>
      <c r="AA105" s="7" t="n">
        <v>0</v>
      </c>
      <c r="AB105" s="7" t="n">
        <v>0</v>
      </c>
      <c r="AC105" s="7" t="n">
        <v>0</v>
      </c>
      <c r="AD105" s="17" t="n">
        <v>-2.93430801434624E-007</v>
      </c>
    </row>
    <row r="106" customFormat="false" ht="14.5" hidden="false" customHeight="false" outlineLevel="0" collapsed="false">
      <c r="A106" s="0" t="n">
        <v>79</v>
      </c>
      <c r="B106" s="0" t="s">
        <v>97</v>
      </c>
      <c r="C106" s="7" t="n">
        <v>4790569000</v>
      </c>
      <c r="D106" s="7" t="n">
        <v>16657437.3341347</v>
      </c>
      <c r="E106" s="7" t="n">
        <v>1366275000</v>
      </c>
      <c r="F106" s="7" t="n">
        <v>17408760.706681</v>
      </c>
      <c r="G106" s="7" t="n">
        <v>34066198</v>
      </c>
      <c r="H106" s="7" t="n">
        <v>65944723.222124</v>
      </c>
      <c r="I106" s="17" t="n">
        <v>0.516587170822654</v>
      </c>
      <c r="J106" s="7" t="n">
        <v>54404397</v>
      </c>
      <c r="K106" s="7" t="n">
        <v>34066198</v>
      </c>
      <c r="L106" s="0" t="n">
        <v>51.66</v>
      </c>
      <c r="N106" s="7" t="n">
        <v>32435218</v>
      </c>
      <c r="O106" s="17" t="n">
        <v>0.032</v>
      </c>
      <c r="P106" s="7" t="n">
        <v>33473145</v>
      </c>
      <c r="Q106" s="17" t="n">
        <v>50.7593987274027</v>
      </c>
      <c r="R106" s="17" t="n">
        <v>0.900601272597335</v>
      </c>
      <c r="S106" s="17" t="n">
        <v>0</v>
      </c>
      <c r="T106" s="7" t="n">
        <v>0</v>
      </c>
      <c r="U106" s="7" t="n">
        <v>0</v>
      </c>
      <c r="V106" s="7" t="n">
        <v>0</v>
      </c>
      <c r="W106" s="0" t="n">
        <v>0</v>
      </c>
      <c r="X106" s="7" t="n">
        <v>33473145</v>
      </c>
      <c r="Y106" s="17" t="n">
        <v>50.7593987274027</v>
      </c>
      <c r="AA106" s="7" t="n">
        <v>-593053</v>
      </c>
      <c r="AB106" s="7" t="n">
        <v>-593053</v>
      </c>
      <c r="AC106" s="7" t="n">
        <v>0</v>
      </c>
      <c r="AD106" s="17" t="n">
        <v>-0.900601272597335</v>
      </c>
    </row>
    <row r="107" customFormat="false" ht="14.5" hidden="false" customHeight="false" outlineLevel="0" collapsed="false">
      <c r="A107" s="0" t="n">
        <v>80</v>
      </c>
      <c r="B107" s="0" t="s">
        <v>98</v>
      </c>
      <c r="C107" s="7" t="n">
        <v>1305684900</v>
      </c>
      <c r="D107" s="7" t="n">
        <v>4540037.81176638</v>
      </c>
      <c r="E107" s="7" t="n">
        <v>403891000</v>
      </c>
      <c r="F107" s="7" t="n">
        <v>5146285.90187341</v>
      </c>
      <c r="G107" s="7" t="n">
        <v>9686324</v>
      </c>
      <c r="H107" s="7" t="n">
        <v>24346524.0421443</v>
      </c>
      <c r="I107" s="17" t="n">
        <v>0.3978524401772</v>
      </c>
      <c r="J107" s="7" t="n">
        <v>20085882</v>
      </c>
      <c r="K107" s="7" t="n">
        <v>9686324</v>
      </c>
      <c r="L107" s="0" t="n">
        <v>39.79</v>
      </c>
      <c r="N107" s="7" t="n">
        <v>8369257</v>
      </c>
      <c r="O107" s="17" t="n">
        <v>0.0649</v>
      </c>
      <c r="P107" s="7" t="n">
        <v>8912422</v>
      </c>
      <c r="Q107" s="17" t="n">
        <v>36.6065479596693</v>
      </c>
      <c r="R107" s="17" t="n">
        <v>3.18345204033065</v>
      </c>
      <c r="S107" s="17" t="n">
        <v>0.01</v>
      </c>
      <c r="T107" s="7" t="n">
        <v>83693</v>
      </c>
      <c r="U107" s="7" t="n">
        <v>0</v>
      </c>
      <c r="V107" s="7" t="n">
        <v>0</v>
      </c>
      <c r="W107" s="0" t="n">
        <v>0</v>
      </c>
      <c r="X107" s="7" t="n">
        <v>8996115</v>
      </c>
      <c r="Y107" s="17" t="n">
        <v>36.9503054498767</v>
      </c>
      <c r="AA107" s="7" t="n">
        <v>-773902</v>
      </c>
      <c r="AB107" s="7" t="n">
        <v>-690209</v>
      </c>
      <c r="AC107" s="7" t="n">
        <v>0</v>
      </c>
      <c r="AD107" s="17" t="n">
        <v>-2.83969455012332</v>
      </c>
    </row>
    <row r="108" customFormat="false" ht="14.5" hidden="false" customHeight="false" outlineLevel="0" collapsed="false">
      <c r="A108" s="0" t="n">
        <v>81</v>
      </c>
      <c r="B108" s="0" t="s">
        <v>99</v>
      </c>
      <c r="C108" s="7" t="n">
        <v>708127800</v>
      </c>
      <c r="D108" s="7" t="n">
        <v>2462253.32586977</v>
      </c>
      <c r="E108" s="7" t="n">
        <v>253941000</v>
      </c>
      <c r="F108" s="7" t="n">
        <v>3235657.61110705</v>
      </c>
      <c r="G108" s="7" t="n">
        <v>5697911</v>
      </c>
      <c r="H108" s="7" t="n">
        <v>6750893.18193559</v>
      </c>
      <c r="I108" s="17" t="n">
        <v>0.84402327905984</v>
      </c>
      <c r="J108" s="7" t="n">
        <v>5569487</v>
      </c>
      <c r="K108" s="7" t="n">
        <v>5569487</v>
      </c>
      <c r="L108" s="0" t="n">
        <v>82.5</v>
      </c>
      <c r="N108" s="7" t="n">
        <v>5265872</v>
      </c>
      <c r="O108" s="17" t="n">
        <v>0.0387</v>
      </c>
      <c r="P108" s="7" t="n">
        <v>5469661</v>
      </c>
      <c r="Q108" s="17" t="n">
        <v>81.021293813921</v>
      </c>
      <c r="R108" s="17" t="n">
        <v>1.47870618607897</v>
      </c>
      <c r="S108" s="17" t="n">
        <v>0</v>
      </c>
      <c r="T108" s="7" t="n">
        <v>0</v>
      </c>
      <c r="U108" s="7" t="n">
        <v>0</v>
      </c>
      <c r="V108" s="7" t="n">
        <v>0</v>
      </c>
      <c r="W108" s="0" t="n">
        <v>0</v>
      </c>
      <c r="X108" s="7" t="n">
        <v>5469661</v>
      </c>
      <c r="Y108" s="17" t="n">
        <v>81.021293813921</v>
      </c>
      <c r="AA108" s="7" t="n">
        <v>-99826</v>
      </c>
      <c r="AB108" s="7" t="n">
        <v>-99826</v>
      </c>
      <c r="AC108" s="7" t="n">
        <v>0</v>
      </c>
      <c r="AD108" s="17" t="n">
        <v>-1.47870618607897</v>
      </c>
    </row>
    <row r="109" customFormat="false" ht="14.5" hidden="false" customHeight="false" outlineLevel="0" collapsed="false">
      <c r="A109" s="0" t="n">
        <v>82</v>
      </c>
      <c r="B109" s="0" t="s">
        <v>100</v>
      </c>
      <c r="C109" s="7" t="n">
        <v>5389486400</v>
      </c>
      <c r="D109" s="7" t="n">
        <v>18739951.7617158</v>
      </c>
      <c r="E109" s="7" t="n">
        <v>2100585000</v>
      </c>
      <c r="F109" s="7" t="n">
        <v>26765169.2441445</v>
      </c>
      <c r="G109" s="7" t="n">
        <v>45505121</v>
      </c>
      <c r="H109" s="7" t="n">
        <v>33652713.4588</v>
      </c>
      <c r="I109" s="17" t="n">
        <v>1.3521976780776</v>
      </c>
      <c r="J109" s="7" t="n">
        <v>27763489</v>
      </c>
      <c r="K109" s="7" t="n">
        <v>27763489</v>
      </c>
      <c r="L109" s="0" t="n">
        <v>82.5</v>
      </c>
      <c r="N109" s="7" t="n">
        <v>26987503</v>
      </c>
      <c r="O109" s="17" t="n">
        <v>0.0363</v>
      </c>
      <c r="P109" s="7" t="n">
        <v>27967149</v>
      </c>
      <c r="Q109" s="17" t="n">
        <v>83.1051826897683</v>
      </c>
      <c r="R109" s="17" t="n">
        <v>0</v>
      </c>
      <c r="S109" s="17" t="n">
        <v>0</v>
      </c>
      <c r="T109" s="7" t="n">
        <v>0</v>
      </c>
      <c r="U109" s="7" t="n">
        <v>203660</v>
      </c>
      <c r="V109" s="7" t="n">
        <v>203660</v>
      </c>
      <c r="W109" s="0" t="n">
        <v>0</v>
      </c>
      <c r="X109" s="7" t="n">
        <v>27763489</v>
      </c>
      <c r="Y109" s="17" t="n">
        <v>82.5000011781814</v>
      </c>
      <c r="AA109" s="7" t="n">
        <v>0</v>
      </c>
      <c r="AB109" s="7" t="n">
        <v>0</v>
      </c>
      <c r="AC109" s="7" t="n">
        <v>0</v>
      </c>
      <c r="AD109" s="17" t="n">
        <v>1.17818136402548E-006</v>
      </c>
    </row>
    <row r="110" customFormat="false" ht="14.5" hidden="false" customHeight="false" outlineLevel="0" collapsed="false">
      <c r="A110" s="0" t="n">
        <v>83</v>
      </c>
      <c r="B110" s="0" t="s">
        <v>101</v>
      </c>
      <c r="C110" s="7" t="n">
        <v>2211733200</v>
      </c>
      <c r="D110" s="7" t="n">
        <v>7690486.69976888</v>
      </c>
      <c r="E110" s="7" t="n">
        <v>612754000</v>
      </c>
      <c r="F110" s="7" t="n">
        <v>7807570.04121543</v>
      </c>
      <c r="G110" s="7" t="n">
        <v>15498057</v>
      </c>
      <c r="H110" s="7" t="n">
        <v>28902881.6069995</v>
      </c>
      <c r="I110" s="17" t="n">
        <v>0.536211482672606</v>
      </c>
      <c r="J110" s="7" t="n">
        <v>23844877</v>
      </c>
      <c r="K110" s="7" t="n">
        <v>15498057</v>
      </c>
      <c r="L110" s="0" t="n">
        <v>53.62</v>
      </c>
      <c r="N110" s="7" t="n">
        <v>15105540</v>
      </c>
      <c r="O110" s="17" t="n">
        <v>0.0461</v>
      </c>
      <c r="P110" s="7" t="n">
        <v>15801905</v>
      </c>
      <c r="Q110" s="17" t="n">
        <v>54.6724206079618</v>
      </c>
      <c r="R110" s="17" t="n">
        <v>0</v>
      </c>
      <c r="S110" s="17" t="n">
        <v>0</v>
      </c>
      <c r="T110" s="7" t="n">
        <v>0</v>
      </c>
      <c r="U110" s="7" t="n">
        <v>303848</v>
      </c>
      <c r="V110" s="7" t="n">
        <v>303848</v>
      </c>
      <c r="W110" s="0" t="n">
        <v>0</v>
      </c>
      <c r="X110" s="7" t="n">
        <v>15498057</v>
      </c>
      <c r="Y110" s="17" t="n">
        <v>53.6211482672606</v>
      </c>
      <c r="AA110" s="7" t="n">
        <v>0</v>
      </c>
      <c r="AB110" s="7" t="n">
        <v>0</v>
      </c>
      <c r="AC110" s="7" t="n">
        <v>0</v>
      </c>
      <c r="AD110" s="17" t="n">
        <v>0.00114826726060357</v>
      </c>
    </row>
    <row r="111" customFormat="false" ht="14.5" hidden="false" customHeight="false" outlineLevel="0" collapsed="false">
      <c r="A111" s="0" t="n">
        <v>84</v>
      </c>
      <c r="B111" s="0" t="s">
        <v>102</v>
      </c>
      <c r="C111" s="7" t="n">
        <v>319420900</v>
      </c>
      <c r="D111" s="7" t="n">
        <v>1110668.40389167</v>
      </c>
      <c r="E111" s="7" t="n">
        <v>84306000</v>
      </c>
      <c r="F111" s="7" t="n">
        <v>1074207.59374024</v>
      </c>
      <c r="G111" s="7" t="n">
        <v>2184876</v>
      </c>
      <c r="H111" s="7" t="n">
        <v>4207786.02129792</v>
      </c>
      <c r="I111" s="17" t="n">
        <v>0.519245985642126</v>
      </c>
      <c r="J111" s="7" t="n">
        <v>3471423</v>
      </c>
      <c r="K111" s="7" t="n">
        <v>2184876</v>
      </c>
      <c r="L111" s="0" t="n">
        <v>51.92</v>
      </c>
      <c r="N111" s="7" t="n">
        <v>2129815</v>
      </c>
      <c r="O111" s="17" t="n">
        <v>0.0382</v>
      </c>
      <c r="P111" s="7" t="n">
        <v>2211174</v>
      </c>
      <c r="Q111" s="17" t="n">
        <v>52.5495828164272</v>
      </c>
      <c r="R111" s="17" t="n">
        <v>0</v>
      </c>
      <c r="S111" s="17" t="n">
        <v>0</v>
      </c>
      <c r="T111" s="7" t="n">
        <v>0</v>
      </c>
      <c r="U111" s="7" t="n">
        <v>26298</v>
      </c>
      <c r="V111" s="7" t="n">
        <v>26298</v>
      </c>
      <c r="W111" s="0" t="n">
        <v>0</v>
      </c>
      <c r="X111" s="7" t="n">
        <v>2184876</v>
      </c>
      <c r="Y111" s="17" t="n">
        <v>51.9245985642126</v>
      </c>
      <c r="AA111" s="7" t="n">
        <v>0</v>
      </c>
      <c r="AB111" s="7" t="n">
        <v>0</v>
      </c>
      <c r="AC111" s="7" t="n">
        <v>0</v>
      </c>
      <c r="AD111" s="17" t="n">
        <v>0.00459856421262117</v>
      </c>
    </row>
    <row r="112" customFormat="false" ht="14.5" hidden="false" customHeight="false" outlineLevel="0" collapsed="false">
      <c r="A112" s="0" t="n">
        <v>85</v>
      </c>
      <c r="B112" s="0" t="s">
        <v>103</v>
      </c>
      <c r="C112" s="7" t="n">
        <v>3597520100</v>
      </c>
      <c r="D112" s="7" t="n">
        <v>12509049.6815806</v>
      </c>
      <c r="E112" s="7" t="n">
        <v>292256000</v>
      </c>
      <c r="F112" s="7" t="n">
        <v>3723858.49780737</v>
      </c>
      <c r="G112" s="7" t="n">
        <v>16232908</v>
      </c>
      <c r="H112" s="7" t="n">
        <v>7069465.13277987</v>
      </c>
      <c r="I112" s="17" t="n">
        <v>2.29620030583797</v>
      </c>
      <c r="J112" s="7" t="n">
        <v>5832309</v>
      </c>
      <c r="K112" s="7" t="n">
        <v>5832309</v>
      </c>
      <c r="L112" s="0" t="n">
        <v>82.5</v>
      </c>
      <c r="N112" s="7" t="n">
        <v>5472129</v>
      </c>
      <c r="O112" s="17" t="n">
        <v>0.0595</v>
      </c>
      <c r="P112" s="7" t="n">
        <v>5797721</v>
      </c>
      <c r="Q112" s="17" t="n">
        <v>82.0107446759584</v>
      </c>
      <c r="R112" s="17" t="n">
        <v>0.489255324041622</v>
      </c>
      <c r="S112" s="17" t="n">
        <v>0</v>
      </c>
      <c r="T112" s="7" t="n">
        <v>0</v>
      </c>
      <c r="U112" s="7" t="n">
        <v>0</v>
      </c>
      <c r="V112" s="7" t="n">
        <v>0</v>
      </c>
      <c r="W112" s="0" t="n">
        <v>34588</v>
      </c>
      <c r="X112" s="7" t="n">
        <v>5832309</v>
      </c>
      <c r="Y112" s="17" t="n">
        <v>82.5000037549745</v>
      </c>
      <c r="AA112" s="7" t="n">
        <v>-34588</v>
      </c>
      <c r="AB112" s="7" t="n">
        <v>0</v>
      </c>
      <c r="AC112" s="7" t="n">
        <v>0</v>
      </c>
      <c r="AD112" s="17" t="n">
        <v>3.7549744433818E-006</v>
      </c>
    </row>
    <row r="113" customFormat="false" ht="14.5" hidden="false" customHeight="false" outlineLevel="0" collapsed="false">
      <c r="A113" s="0" t="n">
        <v>86</v>
      </c>
      <c r="B113" s="0" t="s">
        <v>104</v>
      </c>
      <c r="C113" s="7" t="n">
        <v>1916129500</v>
      </c>
      <c r="D113" s="7" t="n">
        <v>6662633.82707498</v>
      </c>
      <c r="E113" s="7" t="n">
        <v>579418000</v>
      </c>
      <c r="F113" s="7" t="n">
        <v>7382810.42333622</v>
      </c>
      <c r="G113" s="7" t="n">
        <v>14045444</v>
      </c>
      <c r="H113" s="7" t="n">
        <v>23097746.73</v>
      </c>
      <c r="I113" s="17" t="n">
        <v>0.608087194139911</v>
      </c>
      <c r="J113" s="7" t="n">
        <v>19055641</v>
      </c>
      <c r="K113" s="7" t="n">
        <v>14045444</v>
      </c>
      <c r="L113" s="0" t="n">
        <v>60.81</v>
      </c>
      <c r="N113" s="7" t="n">
        <v>13894543</v>
      </c>
      <c r="O113" s="17" t="n">
        <v>0.065</v>
      </c>
      <c r="P113" s="7" t="n">
        <v>14797688</v>
      </c>
      <c r="Q113" s="17" t="n">
        <v>64.065504626823</v>
      </c>
      <c r="R113" s="17" t="n">
        <v>0</v>
      </c>
      <c r="S113" s="17" t="n">
        <v>0</v>
      </c>
      <c r="T113" s="7" t="n">
        <v>0</v>
      </c>
      <c r="U113" s="7" t="n">
        <v>752244</v>
      </c>
      <c r="V113" s="7" t="n">
        <v>752244</v>
      </c>
      <c r="W113" s="0" t="n">
        <v>0</v>
      </c>
      <c r="X113" s="7" t="n">
        <v>14045444</v>
      </c>
      <c r="Y113" s="17" t="n">
        <v>60.8087194139911</v>
      </c>
      <c r="AA113" s="7" t="n">
        <v>0</v>
      </c>
      <c r="AB113" s="7" t="n">
        <v>0</v>
      </c>
      <c r="AC113" s="7" t="n">
        <v>0</v>
      </c>
      <c r="AD113" s="17" t="n">
        <v>-0.00128058600893155</v>
      </c>
    </row>
    <row r="114" customFormat="false" ht="14.5" hidden="false" customHeight="false" outlineLevel="0" collapsed="false">
      <c r="A114" s="0" t="n">
        <v>87</v>
      </c>
      <c r="B114" s="0" t="s">
        <v>105</v>
      </c>
      <c r="C114" s="7" t="n">
        <v>2311361300</v>
      </c>
      <c r="D114" s="7" t="n">
        <v>8036906.68296271</v>
      </c>
      <c r="E114" s="7" t="n">
        <v>853911000</v>
      </c>
      <c r="F114" s="7" t="n">
        <v>10880336.8749356</v>
      </c>
      <c r="G114" s="7" t="n">
        <v>18917244</v>
      </c>
      <c r="H114" s="7" t="n">
        <v>34416160.82</v>
      </c>
      <c r="I114" s="17" t="n">
        <v>0.549661657467813</v>
      </c>
      <c r="J114" s="7" t="n">
        <v>28393333</v>
      </c>
      <c r="K114" s="7" t="n">
        <v>18917244</v>
      </c>
      <c r="L114" s="0" t="n">
        <v>54.97</v>
      </c>
      <c r="N114" s="7" t="n">
        <v>18843898</v>
      </c>
      <c r="O114" s="17" t="n">
        <v>0.0335</v>
      </c>
      <c r="P114" s="7" t="n">
        <v>19475169</v>
      </c>
      <c r="Q114" s="17" t="n">
        <v>56.5872791618365</v>
      </c>
      <c r="R114" s="17" t="n">
        <v>0</v>
      </c>
      <c r="S114" s="17" t="n">
        <v>0</v>
      </c>
      <c r="T114" s="7" t="n">
        <v>0</v>
      </c>
      <c r="U114" s="7" t="n">
        <v>557925</v>
      </c>
      <c r="V114" s="7" t="n">
        <v>557925</v>
      </c>
      <c r="W114" s="0" t="n">
        <v>0</v>
      </c>
      <c r="X114" s="7" t="n">
        <v>18917244</v>
      </c>
      <c r="Y114" s="17" t="n">
        <v>54.9661657467813</v>
      </c>
      <c r="AA114" s="7" t="n">
        <v>0</v>
      </c>
      <c r="AB114" s="7" t="n">
        <v>0</v>
      </c>
      <c r="AC114" s="7" t="n">
        <v>0</v>
      </c>
      <c r="AD114" s="17" t="n">
        <v>-0.00383425321872011</v>
      </c>
    </row>
    <row r="115" customFormat="false" ht="14.5" hidden="false" customHeight="false" outlineLevel="0" collapsed="false">
      <c r="A115" s="0" t="n">
        <v>88</v>
      </c>
      <c r="B115" s="0" t="s">
        <v>106</v>
      </c>
      <c r="C115" s="7" t="n">
        <v>4412594900</v>
      </c>
      <c r="D115" s="7" t="n">
        <v>15343171.7667927</v>
      </c>
      <c r="E115" s="7" t="n">
        <v>1649668000</v>
      </c>
      <c r="F115" s="7" t="n">
        <v>21019688.9041145</v>
      </c>
      <c r="G115" s="7" t="n">
        <v>36362861</v>
      </c>
      <c r="H115" s="7" t="n">
        <v>46423185.2958395</v>
      </c>
      <c r="I115" s="17" t="n">
        <v>0.783290951886898</v>
      </c>
      <c r="J115" s="7" t="n">
        <v>38299128</v>
      </c>
      <c r="K115" s="7" t="n">
        <v>36362861</v>
      </c>
      <c r="L115" s="0" t="n">
        <v>78.33</v>
      </c>
      <c r="N115" s="7" t="n">
        <v>34739005</v>
      </c>
      <c r="O115" s="17" t="n">
        <v>0.0363</v>
      </c>
      <c r="P115" s="7" t="n">
        <v>36000031</v>
      </c>
      <c r="Q115" s="17" t="n">
        <v>77.5475245194482</v>
      </c>
      <c r="R115" s="17" t="n">
        <v>0.782475480551852</v>
      </c>
      <c r="S115" s="17" t="n">
        <v>0</v>
      </c>
      <c r="T115" s="7" t="n">
        <v>0</v>
      </c>
      <c r="U115" s="7" t="n">
        <v>0</v>
      </c>
      <c r="V115" s="7" t="n">
        <v>0</v>
      </c>
      <c r="W115" s="0" t="n">
        <v>0</v>
      </c>
      <c r="X115" s="7" t="n">
        <v>36000031</v>
      </c>
      <c r="Y115" s="17" t="n">
        <v>77.5475245194482</v>
      </c>
      <c r="AA115" s="7" t="n">
        <v>-362830</v>
      </c>
      <c r="AB115" s="7" t="n">
        <v>-362830</v>
      </c>
      <c r="AC115" s="7" t="n">
        <v>0</v>
      </c>
      <c r="AD115" s="17" t="n">
        <v>-0.782475480551852</v>
      </c>
    </row>
    <row r="116" customFormat="false" ht="14.5" hidden="false" customHeight="false" outlineLevel="0" collapsed="false">
      <c r="A116" s="0" t="n">
        <v>89</v>
      </c>
      <c r="B116" s="0" t="s">
        <v>107</v>
      </c>
      <c r="C116" s="7" t="n">
        <v>11072643200</v>
      </c>
      <c r="D116" s="7" t="n">
        <v>38501034.0582157</v>
      </c>
      <c r="E116" s="7" t="n">
        <v>488693000</v>
      </c>
      <c r="F116" s="7" t="n">
        <v>6226813.4131343</v>
      </c>
      <c r="G116" s="7" t="n">
        <v>44727847</v>
      </c>
      <c r="H116" s="7" t="n">
        <v>10676843.895998</v>
      </c>
      <c r="I116" s="17" t="n">
        <v>4.1892386397787</v>
      </c>
      <c r="J116" s="7" t="n">
        <v>8808396</v>
      </c>
      <c r="K116" s="7" t="n">
        <v>8808396</v>
      </c>
      <c r="L116" s="0" t="n">
        <v>82.5</v>
      </c>
      <c r="N116" s="7" t="n">
        <v>8277359</v>
      </c>
      <c r="O116" s="17" t="n">
        <v>0.0383</v>
      </c>
      <c r="P116" s="7" t="n">
        <v>8594382</v>
      </c>
      <c r="Q116" s="17" t="n">
        <v>80.4955292380126</v>
      </c>
      <c r="R116" s="17" t="n">
        <v>2.00447076198741</v>
      </c>
      <c r="S116" s="17" t="n">
        <v>0</v>
      </c>
      <c r="T116" s="7" t="n">
        <v>0</v>
      </c>
      <c r="U116" s="7" t="n">
        <v>0</v>
      </c>
      <c r="V116" s="7" t="n">
        <v>0</v>
      </c>
      <c r="W116" s="0" t="n">
        <v>214014</v>
      </c>
      <c r="X116" s="7" t="n">
        <v>8808396</v>
      </c>
      <c r="Y116" s="17" t="n">
        <v>82.4999979938049</v>
      </c>
      <c r="AA116" s="7" t="n">
        <v>-214014</v>
      </c>
      <c r="AB116" s="7" t="n">
        <v>0</v>
      </c>
      <c r="AC116" s="7" t="n">
        <v>0</v>
      </c>
      <c r="AD116" s="17" t="n">
        <v>-2.00619506074418E-006</v>
      </c>
    </row>
    <row r="117" customFormat="false" ht="14.5" hidden="false" customHeight="false" outlineLevel="0" collapsed="false">
      <c r="A117" s="0" t="n">
        <v>90</v>
      </c>
      <c r="B117" s="0" t="s">
        <v>108</v>
      </c>
      <c r="C117" s="7" t="n">
        <v>616396400</v>
      </c>
      <c r="D117" s="7" t="n">
        <v>2143291.20527983</v>
      </c>
      <c r="E117" s="7" t="n">
        <v>54717000</v>
      </c>
      <c r="F117" s="7" t="n">
        <v>697191.3850341</v>
      </c>
      <c r="G117" s="7" t="n">
        <v>2840483</v>
      </c>
      <c r="H117" s="7" t="n">
        <v>1269627.74681746</v>
      </c>
      <c r="I117" s="17" t="n">
        <v>2.23725655580556</v>
      </c>
      <c r="J117" s="7" t="n">
        <v>1047443</v>
      </c>
      <c r="K117" s="7" t="n">
        <v>1047443</v>
      </c>
      <c r="L117" s="0" t="n">
        <v>82.5</v>
      </c>
      <c r="N117" s="7" t="n">
        <v>1067474</v>
      </c>
      <c r="O117" s="17" t="n">
        <v>0.0429</v>
      </c>
      <c r="P117" s="7" t="n">
        <v>1113269</v>
      </c>
      <c r="Q117" s="17" t="n">
        <v>87.6846778743298</v>
      </c>
      <c r="R117" s="17" t="n">
        <v>0</v>
      </c>
      <c r="S117" s="17" t="n">
        <v>0</v>
      </c>
      <c r="T117" s="7" t="n">
        <v>0</v>
      </c>
      <c r="U117" s="7" t="n">
        <v>65826</v>
      </c>
      <c r="V117" s="7" t="n">
        <v>65826</v>
      </c>
      <c r="W117" s="0" t="n">
        <v>0</v>
      </c>
      <c r="X117" s="7" t="n">
        <v>1047443</v>
      </c>
      <c r="Y117" s="17" t="n">
        <v>82.5000085753952</v>
      </c>
      <c r="AA117" s="7" t="n">
        <v>0</v>
      </c>
      <c r="AB117" s="7" t="n">
        <v>0</v>
      </c>
      <c r="AC117" s="7" t="n">
        <v>0</v>
      </c>
      <c r="AD117" s="17" t="n">
        <v>8.57539519927286E-006</v>
      </c>
    </row>
    <row r="118" customFormat="false" ht="14.5" hidden="false" customHeight="false" outlineLevel="0" collapsed="false">
      <c r="A118" s="0" t="n">
        <v>91</v>
      </c>
      <c r="B118" s="0" t="s">
        <v>109</v>
      </c>
      <c r="C118" s="7" t="n">
        <v>969923800</v>
      </c>
      <c r="D118" s="7" t="n">
        <v>3372552.38728129</v>
      </c>
      <c r="E118" s="7" t="n">
        <v>60012000</v>
      </c>
      <c r="F118" s="7" t="n">
        <v>764659.052920781</v>
      </c>
      <c r="G118" s="7" t="n">
        <v>4137211</v>
      </c>
      <c r="H118" s="7" t="n">
        <v>3346288.9263638</v>
      </c>
      <c r="I118" s="17" t="n">
        <v>1.23635797477167</v>
      </c>
      <c r="J118" s="7" t="n">
        <v>2760688</v>
      </c>
      <c r="K118" s="7" t="n">
        <v>2760688</v>
      </c>
      <c r="L118" s="0" t="n">
        <v>82.5</v>
      </c>
      <c r="N118" s="7" t="n">
        <v>2588960</v>
      </c>
      <c r="O118" s="17" t="n">
        <v>0.0314</v>
      </c>
      <c r="P118" s="7" t="n">
        <v>2670253</v>
      </c>
      <c r="Q118" s="17" t="n">
        <v>79.797443040927</v>
      </c>
      <c r="R118" s="17" t="n">
        <v>2.70255695907296</v>
      </c>
      <c r="S118" s="17" t="n">
        <v>0.01</v>
      </c>
      <c r="T118" s="7" t="n">
        <v>25890</v>
      </c>
      <c r="U118" s="7" t="n">
        <v>0</v>
      </c>
      <c r="V118" s="7" t="n">
        <v>0</v>
      </c>
      <c r="W118" s="0" t="n">
        <v>0</v>
      </c>
      <c r="X118" s="7" t="n">
        <v>2696143</v>
      </c>
      <c r="Y118" s="17" t="n">
        <v>80.5711359458052</v>
      </c>
      <c r="AA118" s="7" t="n">
        <v>-90435</v>
      </c>
      <c r="AB118" s="7" t="n">
        <v>-64545</v>
      </c>
      <c r="AC118" s="7" t="n">
        <v>0</v>
      </c>
      <c r="AD118" s="17" t="n">
        <v>-1.92886405419482</v>
      </c>
    </row>
    <row r="119" customFormat="false" ht="14.5" hidden="false" customHeight="false" outlineLevel="0" collapsed="false">
      <c r="A119" s="0" t="n">
        <v>92</v>
      </c>
      <c r="B119" s="0" t="s">
        <v>110</v>
      </c>
      <c r="C119" s="7" t="n">
        <v>1081249700</v>
      </c>
      <c r="D119" s="7" t="n">
        <v>3759647.15679951</v>
      </c>
      <c r="E119" s="7" t="n">
        <v>465083000</v>
      </c>
      <c r="F119" s="7" t="n">
        <v>5925980.24244411</v>
      </c>
      <c r="G119" s="7" t="n">
        <v>9685627</v>
      </c>
      <c r="H119" s="7" t="n">
        <v>6762492.10074318</v>
      </c>
      <c r="I119" s="17" t="n">
        <v>1.43225705194326</v>
      </c>
      <c r="J119" s="7" t="n">
        <v>5579056</v>
      </c>
      <c r="K119" s="7" t="n">
        <v>5579056</v>
      </c>
      <c r="L119" s="0" t="n">
        <v>82.5</v>
      </c>
      <c r="N119" s="7" t="n">
        <v>5170162</v>
      </c>
      <c r="O119" s="17" t="n">
        <v>0.0411</v>
      </c>
      <c r="P119" s="7" t="n">
        <v>5382656</v>
      </c>
      <c r="Q119" s="17" t="n">
        <v>79.5957454709405</v>
      </c>
      <c r="R119" s="17" t="n">
        <v>2.90425452905954</v>
      </c>
      <c r="S119" s="17" t="n">
        <v>0.01</v>
      </c>
      <c r="T119" s="7" t="n">
        <v>51702</v>
      </c>
      <c r="U119" s="7" t="n">
        <v>0</v>
      </c>
      <c r="V119" s="7" t="n">
        <v>0</v>
      </c>
      <c r="W119" s="0" t="n">
        <v>0</v>
      </c>
      <c r="X119" s="7" t="n">
        <v>5434358</v>
      </c>
      <c r="Y119" s="17" t="n">
        <v>80.3602861052181</v>
      </c>
      <c r="AA119" s="7" t="n">
        <v>-196400</v>
      </c>
      <c r="AB119" s="7" t="n">
        <v>-144698</v>
      </c>
      <c r="AC119" s="7" t="n">
        <v>0</v>
      </c>
      <c r="AD119" s="17" t="n">
        <v>-2.13971389478186</v>
      </c>
    </row>
    <row r="120" customFormat="false" ht="14.5" hidden="false" customHeight="false" outlineLevel="0" collapsed="false">
      <c r="A120" s="0" t="n">
        <v>93</v>
      </c>
      <c r="B120" s="0" t="s">
        <v>111</v>
      </c>
      <c r="C120" s="7" t="n">
        <v>9500450600</v>
      </c>
      <c r="D120" s="7" t="n">
        <v>33034313.9855708</v>
      </c>
      <c r="E120" s="7" t="n">
        <v>1260524000</v>
      </c>
      <c r="F120" s="7" t="n">
        <v>16061305.8725574</v>
      </c>
      <c r="G120" s="7" t="n">
        <v>49095620</v>
      </c>
      <c r="H120" s="7" t="n">
        <v>161811104.85304</v>
      </c>
      <c r="I120" s="17" t="n">
        <v>0.303413168364369</v>
      </c>
      <c r="J120" s="7" t="n">
        <v>133494162</v>
      </c>
      <c r="K120" s="7" t="n">
        <v>49095620</v>
      </c>
      <c r="L120" s="0" t="n">
        <v>30.34</v>
      </c>
      <c r="N120" s="7" t="n">
        <v>40961068</v>
      </c>
      <c r="O120" s="17" t="n">
        <v>0.0578</v>
      </c>
      <c r="P120" s="7" t="n">
        <v>43328618</v>
      </c>
      <c r="Q120" s="17" t="n">
        <v>26.7772833263526</v>
      </c>
      <c r="R120" s="17" t="n">
        <v>3.56271667364741</v>
      </c>
      <c r="S120" s="17" t="n">
        <v>0.01</v>
      </c>
      <c r="T120" s="7" t="n">
        <v>409611</v>
      </c>
      <c r="U120" s="7" t="n">
        <v>0</v>
      </c>
      <c r="V120" s="7" t="n">
        <v>0</v>
      </c>
      <c r="W120" s="0" t="n">
        <v>0</v>
      </c>
      <c r="X120" s="7" t="n">
        <v>43738229</v>
      </c>
      <c r="Y120" s="17" t="n">
        <v>27.0304247905135</v>
      </c>
      <c r="AA120" s="7" t="n">
        <v>-5767002</v>
      </c>
      <c r="AB120" s="7" t="n">
        <v>-5357391</v>
      </c>
      <c r="AC120" s="7" t="n">
        <v>0</v>
      </c>
      <c r="AD120" s="17" t="n">
        <v>-3.30957520948645</v>
      </c>
    </row>
    <row r="121" customFormat="false" ht="14.5" hidden="false" customHeight="false" outlineLevel="0" collapsed="false">
      <c r="A121" s="0" t="n">
        <v>94</v>
      </c>
      <c r="B121" s="0" t="s">
        <v>112</v>
      </c>
      <c r="C121" s="7" t="n">
        <v>2882044000</v>
      </c>
      <c r="D121" s="7" t="n">
        <v>10021245.3519026</v>
      </c>
      <c r="E121" s="7" t="n">
        <v>662456000</v>
      </c>
      <c r="F121" s="7" t="n">
        <v>8440861.4537374</v>
      </c>
      <c r="G121" s="7" t="n">
        <v>18462107</v>
      </c>
      <c r="H121" s="7" t="n">
        <v>28223295.9587494</v>
      </c>
      <c r="I121" s="17" t="n">
        <v>0.654144258239146</v>
      </c>
      <c r="J121" s="7" t="n">
        <v>23284219</v>
      </c>
      <c r="K121" s="7" t="n">
        <v>18462107</v>
      </c>
      <c r="L121" s="0" t="n">
        <v>65.41</v>
      </c>
      <c r="N121" s="7" t="n">
        <v>16724054</v>
      </c>
      <c r="O121" s="17" t="n">
        <v>0.0448</v>
      </c>
      <c r="P121" s="7" t="n">
        <v>17473292</v>
      </c>
      <c r="Q121" s="17" t="n">
        <v>61.9108839220572</v>
      </c>
      <c r="R121" s="17" t="n">
        <v>3.49911607794279</v>
      </c>
      <c r="S121" s="17" t="n">
        <v>0.01</v>
      </c>
      <c r="T121" s="7" t="n">
        <v>167241</v>
      </c>
      <c r="U121" s="7" t="n">
        <v>0</v>
      </c>
      <c r="V121" s="7" t="n">
        <v>0</v>
      </c>
      <c r="W121" s="0" t="n">
        <v>0</v>
      </c>
      <c r="X121" s="7" t="n">
        <v>17640533</v>
      </c>
      <c r="Y121" s="17" t="n">
        <v>62.5034475979809</v>
      </c>
      <c r="AA121" s="7" t="n">
        <v>-988815</v>
      </c>
      <c r="AB121" s="7" t="n">
        <v>-821574</v>
      </c>
      <c r="AC121" s="7" t="n">
        <v>0</v>
      </c>
      <c r="AD121" s="17" t="n">
        <v>-2.90655240201906</v>
      </c>
    </row>
    <row r="122" customFormat="false" ht="14.5" hidden="false" customHeight="false" outlineLevel="0" collapsed="false">
      <c r="A122" s="0" t="n">
        <v>95</v>
      </c>
      <c r="B122" s="0" t="s">
        <v>113</v>
      </c>
      <c r="C122" s="7" t="n">
        <v>7843860400</v>
      </c>
      <c r="D122" s="7" t="n">
        <v>27274132.3777406</v>
      </c>
      <c r="E122" s="7" t="n">
        <v>2026895000</v>
      </c>
      <c r="F122" s="7" t="n">
        <v>25826228.2721767</v>
      </c>
      <c r="G122" s="7" t="n">
        <v>53100361</v>
      </c>
      <c r="H122" s="7" t="n">
        <v>267702805.830383</v>
      </c>
      <c r="I122" s="17" t="n">
        <v>0.198355638579465</v>
      </c>
      <c r="J122" s="7" t="n">
        <v>220854815</v>
      </c>
      <c r="K122" s="7" t="n">
        <v>53100361</v>
      </c>
      <c r="L122" s="0" t="n">
        <v>19.84</v>
      </c>
      <c r="N122" s="7" t="n">
        <v>42537361</v>
      </c>
      <c r="O122" s="17" t="n">
        <v>0.0444</v>
      </c>
      <c r="P122" s="7" t="n">
        <v>44426020</v>
      </c>
      <c r="Q122" s="17" t="n">
        <v>16.5952761915198</v>
      </c>
      <c r="R122" s="17" t="n">
        <v>3.24472380848019</v>
      </c>
      <c r="S122" s="17" t="n">
        <v>0.01</v>
      </c>
      <c r="T122" s="7" t="n">
        <v>425374</v>
      </c>
      <c r="U122" s="7" t="n">
        <v>0</v>
      </c>
      <c r="V122" s="7" t="n">
        <v>0</v>
      </c>
      <c r="W122" s="0" t="n">
        <v>0</v>
      </c>
      <c r="X122" s="7" t="n">
        <v>44851394</v>
      </c>
      <c r="Y122" s="17" t="n">
        <v>16.7541740404536</v>
      </c>
      <c r="AA122" s="7" t="n">
        <v>-8674341</v>
      </c>
      <c r="AB122" s="7" t="n">
        <v>-8248967</v>
      </c>
      <c r="AC122" s="7" t="n">
        <v>0</v>
      </c>
      <c r="AD122" s="17" t="n">
        <v>-3.08582595954635</v>
      </c>
    </row>
    <row r="123" customFormat="false" ht="14.5" hidden="false" customHeight="false" outlineLevel="0" collapsed="false">
      <c r="A123" s="0" t="n">
        <v>96</v>
      </c>
      <c r="B123" s="0" t="s">
        <v>114</v>
      </c>
      <c r="C123" s="7" t="n">
        <v>15449979300</v>
      </c>
      <c r="D123" s="7" t="n">
        <v>53721606.3485209</v>
      </c>
      <c r="E123" s="7" t="n">
        <v>2053402000</v>
      </c>
      <c r="F123" s="7" t="n">
        <v>26163974.3482243</v>
      </c>
      <c r="G123" s="7" t="n">
        <v>79885581</v>
      </c>
      <c r="H123" s="7" t="n">
        <v>47533272.5733394</v>
      </c>
      <c r="I123" s="17" t="n">
        <v>1.6806244694544</v>
      </c>
      <c r="J123" s="7" t="n">
        <v>39214950</v>
      </c>
      <c r="K123" s="7" t="n">
        <v>39214950</v>
      </c>
      <c r="L123" s="0" t="n">
        <v>82.5</v>
      </c>
      <c r="N123" s="7" t="n">
        <v>36602682</v>
      </c>
      <c r="O123" s="17" t="n">
        <v>0.0541</v>
      </c>
      <c r="P123" s="7" t="n">
        <v>38582887</v>
      </c>
      <c r="Q123" s="17" t="n">
        <v>81.1702727609807</v>
      </c>
      <c r="R123" s="17" t="n">
        <v>1.32972723901932</v>
      </c>
      <c r="S123" s="17" t="n">
        <v>0</v>
      </c>
      <c r="T123" s="7" t="n">
        <v>0</v>
      </c>
      <c r="U123" s="7" t="n">
        <v>0</v>
      </c>
      <c r="V123" s="7" t="n">
        <v>0</v>
      </c>
      <c r="W123" s="0" t="n">
        <v>0</v>
      </c>
      <c r="X123" s="7" t="n">
        <v>38582887</v>
      </c>
      <c r="Y123" s="17" t="n">
        <v>81.1702727609807</v>
      </c>
      <c r="AA123" s="7" t="n">
        <v>-632063</v>
      </c>
      <c r="AB123" s="7" t="n">
        <v>-632063</v>
      </c>
      <c r="AC123" s="7" t="n">
        <v>0</v>
      </c>
      <c r="AD123" s="17" t="n">
        <v>-1.32972723901932</v>
      </c>
    </row>
    <row r="124" customFormat="false" ht="14.5" hidden="false" customHeight="false" outlineLevel="0" collapsed="false">
      <c r="A124" s="0" t="n">
        <v>97</v>
      </c>
      <c r="B124" s="0" t="s">
        <v>115</v>
      </c>
      <c r="C124" s="7" t="n">
        <v>3678508500</v>
      </c>
      <c r="D124" s="7" t="n">
        <v>12790656.9807953</v>
      </c>
      <c r="E124" s="7" t="n">
        <v>1057088000</v>
      </c>
      <c r="F124" s="7" t="n">
        <v>13469171.3146358</v>
      </c>
      <c r="G124" s="7" t="n">
        <v>26259828</v>
      </c>
      <c r="H124" s="7" t="n">
        <v>108892707.931429</v>
      </c>
      <c r="I124" s="17" t="n">
        <v>0.241153227785795</v>
      </c>
      <c r="J124" s="7" t="n">
        <v>89836484</v>
      </c>
      <c r="K124" s="7" t="n">
        <v>26259828</v>
      </c>
      <c r="L124" s="0" t="n">
        <v>24.12</v>
      </c>
      <c r="N124" s="7" t="n">
        <v>23611394</v>
      </c>
      <c r="O124" s="17" t="n">
        <v>0.0449</v>
      </c>
      <c r="P124" s="7" t="n">
        <v>24671546</v>
      </c>
      <c r="Q124" s="17" t="n">
        <v>22.6567476084219</v>
      </c>
      <c r="R124" s="17" t="n">
        <v>1.46325239157809</v>
      </c>
      <c r="S124" s="17" t="n">
        <v>0</v>
      </c>
      <c r="T124" s="7" t="n">
        <v>0</v>
      </c>
      <c r="U124" s="7" t="n">
        <v>0</v>
      </c>
      <c r="V124" s="7" t="n">
        <v>0</v>
      </c>
      <c r="W124" s="0" t="n">
        <v>0</v>
      </c>
      <c r="X124" s="7" t="n">
        <v>24671546</v>
      </c>
      <c r="Y124" s="17" t="n">
        <v>22.6567476084219</v>
      </c>
      <c r="AA124" s="7" t="n">
        <v>-1588282</v>
      </c>
      <c r="AB124" s="7" t="n">
        <v>-1588282</v>
      </c>
      <c r="AC124" s="7" t="n">
        <v>0</v>
      </c>
      <c r="AD124" s="17" t="n">
        <v>-1.46325239157809</v>
      </c>
    </row>
    <row r="125" customFormat="false" ht="14.5" hidden="false" customHeight="false" outlineLevel="0" collapsed="false">
      <c r="A125" s="0" t="n">
        <v>98</v>
      </c>
      <c r="B125" s="0" t="s">
        <v>116</v>
      </c>
      <c r="C125" s="7" t="n">
        <v>185906300</v>
      </c>
      <c r="D125" s="7" t="n">
        <v>646420.611470336</v>
      </c>
      <c r="E125" s="7" t="n">
        <v>16498000</v>
      </c>
      <c r="F125" s="7" t="n">
        <v>210213.708176482</v>
      </c>
      <c r="G125" s="7" t="n">
        <v>856634</v>
      </c>
      <c r="H125" s="7" t="n">
        <v>1566636.00409515</v>
      </c>
      <c r="I125" s="17" t="n">
        <v>0.546798361432252</v>
      </c>
      <c r="J125" s="7" t="n">
        <v>1292475</v>
      </c>
      <c r="K125" s="7" t="n">
        <v>856634</v>
      </c>
      <c r="L125" s="0" t="n">
        <v>54.68</v>
      </c>
      <c r="N125" s="7" t="n">
        <v>748953</v>
      </c>
      <c r="O125" s="17" t="n">
        <v>0.0438</v>
      </c>
      <c r="P125" s="7" t="n">
        <v>781757</v>
      </c>
      <c r="Q125" s="17" t="n">
        <v>49.9003596212844</v>
      </c>
      <c r="R125" s="17" t="n">
        <v>4.77964037871561</v>
      </c>
      <c r="S125" s="17" t="n">
        <v>0.01</v>
      </c>
      <c r="T125" s="7" t="n">
        <v>7490</v>
      </c>
      <c r="U125" s="7" t="n">
        <v>0</v>
      </c>
      <c r="V125" s="7" t="n">
        <v>0</v>
      </c>
      <c r="W125" s="0" t="n">
        <v>0</v>
      </c>
      <c r="X125" s="7" t="n">
        <v>789247</v>
      </c>
      <c r="Y125" s="17" t="n">
        <v>50.3784540848625</v>
      </c>
      <c r="AA125" s="7" t="n">
        <v>-74877</v>
      </c>
      <c r="AB125" s="7" t="n">
        <v>-67387</v>
      </c>
      <c r="AC125" s="7" t="n">
        <v>0</v>
      </c>
      <c r="AD125" s="17" t="n">
        <v>-4.30154591513752</v>
      </c>
    </row>
    <row r="126" customFormat="false" ht="14.5" hidden="false" customHeight="false" outlineLevel="0" collapsed="false">
      <c r="A126" s="0" t="n">
        <v>99</v>
      </c>
      <c r="B126" s="0" t="s">
        <v>117</v>
      </c>
      <c r="C126" s="7" t="n">
        <v>3825226800</v>
      </c>
      <c r="D126" s="7" t="n">
        <v>13300815.7715404</v>
      </c>
      <c r="E126" s="7" t="n">
        <v>1381591000</v>
      </c>
      <c r="F126" s="7" t="n">
        <v>17603913.6436692</v>
      </c>
      <c r="G126" s="7" t="n">
        <v>30904729</v>
      </c>
      <c r="H126" s="7" t="n">
        <v>36787810.6931327</v>
      </c>
      <c r="I126" s="17" t="n">
        <v>0.840080679380278</v>
      </c>
      <c r="J126" s="7" t="n">
        <v>30349944</v>
      </c>
      <c r="K126" s="7" t="n">
        <v>30349944</v>
      </c>
      <c r="L126" s="0" t="n">
        <v>82.5</v>
      </c>
      <c r="N126" s="7" t="n">
        <v>28240512</v>
      </c>
      <c r="O126" s="17" t="n">
        <v>0.0358</v>
      </c>
      <c r="P126" s="7" t="n">
        <v>29251522</v>
      </c>
      <c r="Q126" s="17" t="n">
        <v>79.5141690925915</v>
      </c>
      <c r="R126" s="17" t="n">
        <v>2.9858309074085</v>
      </c>
      <c r="S126" s="17" t="n">
        <v>0.01</v>
      </c>
      <c r="T126" s="7" t="n">
        <v>282405</v>
      </c>
      <c r="U126" s="7" t="n">
        <v>0</v>
      </c>
      <c r="V126" s="7" t="n">
        <v>0</v>
      </c>
      <c r="W126" s="0" t="n">
        <v>0</v>
      </c>
      <c r="X126" s="7" t="n">
        <v>29533927</v>
      </c>
      <c r="Y126" s="17" t="n">
        <v>80.281828256535</v>
      </c>
      <c r="AA126" s="7" t="n">
        <v>-1098422</v>
      </c>
      <c r="AB126" s="7" t="n">
        <v>-816017</v>
      </c>
      <c r="AC126" s="7" t="n">
        <v>0</v>
      </c>
      <c r="AD126" s="17" t="n">
        <v>-2.21817174346505</v>
      </c>
    </row>
    <row r="127" customFormat="false" ht="14.5" hidden="false" customHeight="false" outlineLevel="0" collapsed="false">
      <c r="A127" s="0" t="n">
        <v>100</v>
      </c>
      <c r="B127" s="0" t="s">
        <v>118</v>
      </c>
      <c r="C127" s="7" t="n">
        <v>12640216800</v>
      </c>
      <c r="D127" s="7" t="n">
        <v>43951693.2614635</v>
      </c>
      <c r="E127" s="7" t="n">
        <v>3380098000</v>
      </c>
      <c r="F127" s="7" t="n">
        <v>43068428.5719427</v>
      </c>
      <c r="G127" s="7" t="n">
        <v>87020122</v>
      </c>
      <c r="H127" s="7" t="n">
        <v>179028186.64009</v>
      </c>
      <c r="I127" s="17" t="n">
        <v>0.486069392943923</v>
      </c>
      <c r="J127" s="7" t="n">
        <v>147698254</v>
      </c>
      <c r="K127" s="7" t="n">
        <v>87020122</v>
      </c>
      <c r="L127" s="0" t="n">
        <v>48.61</v>
      </c>
      <c r="N127" s="7" t="n">
        <v>81178259</v>
      </c>
      <c r="O127" s="17" t="n">
        <v>0.0388</v>
      </c>
      <c r="P127" s="7" t="n">
        <v>84327975</v>
      </c>
      <c r="Q127" s="17" t="n">
        <v>47.1031833492951</v>
      </c>
      <c r="R127" s="17" t="n">
        <v>1.50681665070488</v>
      </c>
      <c r="S127" s="17" t="n">
        <v>0</v>
      </c>
      <c r="T127" s="7" t="n">
        <v>0</v>
      </c>
      <c r="U127" s="7" t="n">
        <v>0</v>
      </c>
      <c r="V127" s="7" t="n">
        <v>0</v>
      </c>
      <c r="W127" s="0" t="n">
        <v>0</v>
      </c>
      <c r="X127" s="7" t="n">
        <v>84327975</v>
      </c>
      <c r="Y127" s="17" t="n">
        <v>47.1031833492951</v>
      </c>
      <c r="AA127" s="7" t="n">
        <v>-2692147</v>
      </c>
      <c r="AB127" s="7" t="n">
        <v>-2692147</v>
      </c>
      <c r="AC127" s="7" t="n">
        <v>0</v>
      </c>
      <c r="AD127" s="17" t="n">
        <v>-1.50681665070488</v>
      </c>
    </row>
    <row r="128" customFormat="false" ht="14.5" hidden="false" customHeight="false" outlineLevel="0" collapsed="false">
      <c r="A128" s="0" t="n">
        <v>101</v>
      </c>
      <c r="B128" s="0" t="s">
        <v>119</v>
      </c>
      <c r="C128" s="7" t="n">
        <v>6739455100</v>
      </c>
      <c r="D128" s="7" t="n">
        <v>23433970.1598003</v>
      </c>
      <c r="E128" s="7" t="n">
        <v>2160179000</v>
      </c>
      <c r="F128" s="7" t="n">
        <v>27524502.2375418</v>
      </c>
      <c r="G128" s="7" t="n">
        <v>50958472</v>
      </c>
      <c r="H128" s="7" t="n">
        <v>70532572.6678127</v>
      </c>
      <c r="I128" s="17" t="n">
        <v>0.722481402174271</v>
      </c>
      <c r="J128" s="7" t="n">
        <v>58189372</v>
      </c>
      <c r="K128" s="7" t="n">
        <v>50958472</v>
      </c>
      <c r="L128" s="0" t="n">
        <v>72.25</v>
      </c>
      <c r="N128" s="7" t="n">
        <v>49918273</v>
      </c>
      <c r="O128" s="17" t="n">
        <v>0.049</v>
      </c>
      <c r="P128" s="7" t="n">
        <v>52364268</v>
      </c>
      <c r="Q128" s="17" t="n">
        <v>74.2412562301109</v>
      </c>
      <c r="R128" s="17" t="n">
        <v>0</v>
      </c>
      <c r="S128" s="17" t="n">
        <v>0</v>
      </c>
      <c r="T128" s="7" t="n">
        <v>0</v>
      </c>
      <c r="U128" s="7" t="n">
        <v>1405796</v>
      </c>
      <c r="V128" s="7" t="n">
        <v>1405796</v>
      </c>
      <c r="W128" s="0" t="n">
        <v>0</v>
      </c>
      <c r="X128" s="7" t="n">
        <v>50958472</v>
      </c>
      <c r="Y128" s="17" t="n">
        <v>72.2481402174271</v>
      </c>
      <c r="AA128" s="7" t="n">
        <v>0</v>
      </c>
      <c r="AB128" s="7" t="n">
        <v>0</v>
      </c>
      <c r="AC128" s="7" t="n">
        <v>0</v>
      </c>
      <c r="AD128" s="17" t="n">
        <v>-0.00185978257289321</v>
      </c>
    </row>
    <row r="129" customFormat="false" ht="14.5" hidden="false" customHeight="false" outlineLevel="0" collapsed="false">
      <c r="A129" s="0" t="n">
        <v>102</v>
      </c>
      <c r="B129" s="0" t="s">
        <v>120</v>
      </c>
      <c r="C129" s="7" t="n">
        <v>1813071700</v>
      </c>
      <c r="D129" s="7" t="n">
        <v>6304288.32671922</v>
      </c>
      <c r="E129" s="7" t="n">
        <v>424218000</v>
      </c>
      <c r="F129" s="7" t="n">
        <v>5405287.84429694</v>
      </c>
      <c r="G129" s="7" t="n">
        <v>11709576</v>
      </c>
      <c r="H129" s="7" t="n">
        <v>16716218.1655646</v>
      </c>
      <c r="I129" s="17" t="n">
        <v>0.700491934480832</v>
      </c>
      <c r="J129" s="7" t="n">
        <v>13790880</v>
      </c>
      <c r="K129" s="7" t="n">
        <v>11709576</v>
      </c>
      <c r="L129" s="0" t="n">
        <v>70.05</v>
      </c>
      <c r="N129" s="7" t="n">
        <v>11618817</v>
      </c>
      <c r="O129" s="17" t="n">
        <v>0.0387</v>
      </c>
      <c r="P129" s="7" t="n">
        <v>12068465</v>
      </c>
      <c r="Q129" s="17" t="n">
        <v>72.196144369909</v>
      </c>
      <c r="R129" s="17" t="n">
        <v>0</v>
      </c>
      <c r="S129" s="17" t="n">
        <v>0</v>
      </c>
      <c r="T129" s="7" t="n">
        <v>0</v>
      </c>
      <c r="U129" s="7" t="n">
        <v>358889</v>
      </c>
      <c r="V129" s="7" t="n">
        <v>358889</v>
      </c>
      <c r="W129" s="0" t="n">
        <v>0</v>
      </c>
      <c r="X129" s="7" t="n">
        <v>11709576</v>
      </c>
      <c r="Y129" s="17" t="n">
        <v>70.0491934480832</v>
      </c>
      <c r="AA129" s="7" t="n">
        <v>0</v>
      </c>
      <c r="AB129" s="7" t="n">
        <v>0</v>
      </c>
      <c r="AC129" s="7" t="n">
        <v>0</v>
      </c>
      <c r="AD129" s="17" t="n">
        <v>-0.000806551916809894</v>
      </c>
    </row>
    <row r="130" customFormat="false" ht="14.5" hidden="false" customHeight="false" outlineLevel="0" collapsed="false">
      <c r="A130" s="0" t="n">
        <v>103</v>
      </c>
      <c r="B130" s="0" t="s">
        <v>121</v>
      </c>
      <c r="C130" s="7" t="n">
        <v>1722018500</v>
      </c>
      <c r="D130" s="7" t="n">
        <v>5987684.39656553</v>
      </c>
      <c r="E130" s="7" t="n">
        <v>538929000</v>
      </c>
      <c r="F130" s="7" t="n">
        <v>6866908.93040631</v>
      </c>
      <c r="G130" s="7" t="n">
        <v>12854593</v>
      </c>
      <c r="H130" s="7" t="n">
        <v>44949886.0389736</v>
      </c>
      <c r="I130" s="17" t="n">
        <v>0.285976097666955</v>
      </c>
      <c r="J130" s="7" t="n">
        <v>37083656</v>
      </c>
      <c r="K130" s="7" t="n">
        <v>12854593</v>
      </c>
      <c r="L130" s="0" t="n">
        <v>28.6</v>
      </c>
      <c r="N130" s="7" t="n">
        <v>12277046</v>
      </c>
      <c r="O130" s="17" t="n">
        <v>0.0385</v>
      </c>
      <c r="P130" s="7" t="n">
        <v>12749712</v>
      </c>
      <c r="Q130" s="17" t="n">
        <v>28.3642810327604</v>
      </c>
      <c r="R130" s="17" t="n">
        <v>0.235718967239585</v>
      </c>
      <c r="S130" s="17" t="n">
        <v>0</v>
      </c>
      <c r="T130" s="7" t="n">
        <v>0</v>
      </c>
      <c r="U130" s="7" t="n">
        <v>0</v>
      </c>
      <c r="V130" s="7" t="n">
        <v>0</v>
      </c>
      <c r="W130" s="0" t="n">
        <v>0</v>
      </c>
      <c r="X130" s="7" t="n">
        <v>12749712</v>
      </c>
      <c r="Y130" s="17" t="n">
        <v>28.3642810327604</v>
      </c>
      <c r="AA130" s="7" t="n">
        <v>-104881</v>
      </c>
      <c r="AB130" s="7" t="n">
        <v>-104881</v>
      </c>
      <c r="AC130" s="7" t="n">
        <v>0</v>
      </c>
      <c r="AD130" s="17" t="n">
        <v>-0.235718967239585</v>
      </c>
    </row>
    <row r="131" customFormat="false" ht="14.5" hidden="false" customHeight="false" outlineLevel="0" collapsed="false">
      <c r="A131" s="0" t="n">
        <v>104</v>
      </c>
      <c r="B131" s="0" t="s">
        <v>122</v>
      </c>
      <c r="C131" s="7" t="n">
        <v>860784100</v>
      </c>
      <c r="D131" s="7" t="n">
        <v>2993059.32217436</v>
      </c>
      <c r="E131" s="7" t="n">
        <v>28945000</v>
      </c>
      <c r="F131" s="7" t="n">
        <v>368810.509344665</v>
      </c>
      <c r="G131" s="7" t="n">
        <v>3361870</v>
      </c>
      <c r="H131" s="7" t="n">
        <v>843545.481651007</v>
      </c>
      <c r="I131" s="17" t="n">
        <v>3.98540454916559</v>
      </c>
      <c r="J131" s="7" t="n">
        <v>695925</v>
      </c>
      <c r="K131" s="7" t="n">
        <v>695925</v>
      </c>
      <c r="L131" s="0" t="n">
        <v>82.5</v>
      </c>
      <c r="N131" s="7" t="n">
        <v>730251</v>
      </c>
      <c r="O131" s="17" t="n">
        <v>0.0413</v>
      </c>
      <c r="P131" s="7" t="n">
        <v>760410</v>
      </c>
      <c r="Q131" s="17" t="n">
        <v>90.1445169870044</v>
      </c>
      <c r="R131" s="17" t="n">
        <v>0</v>
      </c>
      <c r="S131" s="17" t="n">
        <v>0</v>
      </c>
      <c r="T131" s="7" t="n">
        <v>0</v>
      </c>
      <c r="U131" s="7" t="n">
        <v>64485</v>
      </c>
      <c r="V131" s="7" t="n">
        <v>64485</v>
      </c>
      <c r="W131" s="0" t="n">
        <v>0</v>
      </c>
      <c r="X131" s="7" t="n">
        <v>695925</v>
      </c>
      <c r="Y131" s="17" t="n">
        <v>82.4999973490367</v>
      </c>
      <c r="AA131" s="7" t="n">
        <v>0</v>
      </c>
      <c r="AB131" s="7" t="n">
        <v>0</v>
      </c>
      <c r="AC131" s="7" t="n">
        <v>0</v>
      </c>
      <c r="AD131" s="17" t="n">
        <v>-2.6509632817806E-006</v>
      </c>
    </row>
    <row r="132" customFormat="false" ht="14.5" hidden="false" customHeight="false" outlineLevel="0" collapsed="false">
      <c r="A132" s="0" t="n">
        <v>105</v>
      </c>
      <c r="B132" s="0" t="s">
        <v>123</v>
      </c>
      <c r="C132" s="7" t="n">
        <v>1648088700</v>
      </c>
      <c r="D132" s="7" t="n">
        <v>5730620.77622626</v>
      </c>
      <c r="E132" s="7" t="n">
        <v>522538000</v>
      </c>
      <c r="F132" s="7" t="n">
        <v>6658058.59153368</v>
      </c>
      <c r="G132" s="7" t="n">
        <v>12388679</v>
      </c>
      <c r="H132" s="7" t="n">
        <v>16399936.2460322</v>
      </c>
      <c r="I132" s="17" t="n">
        <v>0.755410192707139</v>
      </c>
      <c r="J132" s="7" t="n">
        <v>13529947</v>
      </c>
      <c r="K132" s="7" t="n">
        <v>12388679</v>
      </c>
      <c r="L132" s="0" t="n">
        <v>75.54</v>
      </c>
      <c r="N132" s="7" t="n">
        <v>12244676</v>
      </c>
      <c r="O132" s="17" t="n">
        <v>0.0494</v>
      </c>
      <c r="P132" s="7" t="n">
        <v>12849563</v>
      </c>
      <c r="Q132" s="17" t="n">
        <v>78.3512984881804</v>
      </c>
      <c r="R132" s="17" t="n">
        <v>0</v>
      </c>
      <c r="S132" s="17" t="n">
        <v>0</v>
      </c>
      <c r="T132" s="7" t="n">
        <v>0</v>
      </c>
      <c r="U132" s="7" t="n">
        <v>460884</v>
      </c>
      <c r="V132" s="7" t="n">
        <v>460884</v>
      </c>
      <c r="W132" s="0" t="n">
        <v>0</v>
      </c>
      <c r="X132" s="7" t="n">
        <v>12388679</v>
      </c>
      <c r="Y132" s="17" t="n">
        <v>75.5410192707139</v>
      </c>
      <c r="AA132" s="7" t="n">
        <v>0</v>
      </c>
      <c r="AB132" s="7" t="n">
        <v>0</v>
      </c>
      <c r="AC132" s="7" t="n">
        <v>0</v>
      </c>
      <c r="AD132" s="17" t="n">
        <v>0.00101927071389696</v>
      </c>
    </row>
    <row r="133" customFormat="false" ht="14.5" hidden="false" customHeight="false" outlineLevel="0" collapsed="false">
      <c r="A133" s="0" t="n">
        <v>106</v>
      </c>
      <c r="B133" s="0" t="s">
        <v>124</v>
      </c>
      <c r="C133" s="7" t="n">
        <v>183855300</v>
      </c>
      <c r="D133" s="7" t="n">
        <v>639289.015208533</v>
      </c>
      <c r="E133" s="7" t="n">
        <v>43933000</v>
      </c>
      <c r="F133" s="7" t="n">
        <v>559784.146036937</v>
      </c>
      <c r="G133" s="7" t="n">
        <v>1199073</v>
      </c>
      <c r="H133" s="7" t="n">
        <v>1901189.42344809</v>
      </c>
      <c r="I133" s="17" t="n">
        <v>0.630696229008735</v>
      </c>
      <c r="J133" s="7" t="n">
        <v>1568481</v>
      </c>
      <c r="K133" s="7" t="n">
        <v>1199073</v>
      </c>
      <c r="L133" s="0" t="n">
        <v>63.07</v>
      </c>
      <c r="N133" s="7" t="n">
        <v>1215815</v>
      </c>
      <c r="O133" s="17" t="n">
        <v>0.0345</v>
      </c>
      <c r="P133" s="7" t="n">
        <v>1257761</v>
      </c>
      <c r="Q133" s="17" t="n">
        <v>66.1565325625925</v>
      </c>
      <c r="R133" s="17" t="n">
        <v>0</v>
      </c>
      <c r="S133" s="17" t="n">
        <v>0</v>
      </c>
      <c r="T133" s="7" t="n">
        <v>0</v>
      </c>
      <c r="U133" s="7" t="n">
        <v>58688</v>
      </c>
      <c r="V133" s="7" t="n">
        <v>58688</v>
      </c>
      <c r="W133" s="0" t="n">
        <v>0</v>
      </c>
      <c r="X133" s="7" t="n">
        <v>1199073</v>
      </c>
      <c r="Y133" s="17" t="n">
        <v>63.0696229008735</v>
      </c>
      <c r="AA133" s="7" t="n">
        <v>0</v>
      </c>
      <c r="AB133" s="7" t="n">
        <v>0</v>
      </c>
      <c r="AC133" s="7" t="n">
        <v>0</v>
      </c>
      <c r="AD133" s="17" t="n">
        <v>-0.000377099126538383</v>
      </c>
    </row>
    <row r="134" customFormat="false" ht="14.5" hidden="false" customHeight="false" outlineLevel="0" collapsed="false">
      <c r="A134" s="0" t="n">
        <v>107</v>
      </c>
      <c r="B134" s="0" t="s">
        <v>125</v>
      </c>
      <c r="C134" s="7" t="n">
        <v>8654554400</v>
      </c>
      <c r="D134" s="7" t="n">
        <v>30093021.8462273</v>
      </c>
      <c r="E134" s="7" t="n">
        <v>1755446000</v>
      </c>
      <c r="F134" s="7" t="n">
        <v>22367487.7660064</v>
      </c>
      <c r="G134" s="7" t="n">
        <v>52460510</v>
      </c>
      <c r="H134" s="7" t="n">
        <v>51373399.5166181</v>
      </c>
      <c r="I134" s="17" t="n">
        <v>1.02116096060628</v>
      </c>
      <c r="J134" s="7" t="n">
        <v>42383055</v>
      </c>
      <c r="K134" s="7" t="n">
        <v>42383055</v>
      </c>
      <c r="L134" s="0" t="n">
        <v>82.5</v>
      </c>
      <c r="N134" s="7" t="n">
        <v>37316013</v>
      </c>
      <c r="O134" s="17" t="n">
        <v>0.0402</v>
      </c>
      <c r="P134" s="7" t="n">
        <v>38816117</v>
      </c>
      <c r="Q134" s="17" t="n">
        <v>75.5568394640575</v>
      </c>
      <c r="R134" s="17" t="n">
        <v>6.94316053594253</v>
      </c>
      <c r="S134" s="17" t="n">
        <v>0.01</v>
      </c>
      <c r="T134" s="7" t="n">
        <v>373160</v>
      </c>
      <c r="U134" s="7" t="n">
        <v>0</v>
      </c>
      <c r="V134" s="7" t="n">
        <v>0</v>
      </c>
      <c r="W134" s="0" t="n">
        <v>0</v>
      </c>
      <c r="X134" s="7" t="n">
        <v>39189277</v>
      </c>
      <c r="Y134" s="17" t="n">
        <v>76.283207591359</v>
      </c>
      <c r="AA134" s="7" t="n">
        <v>-3566938</v>
      </c>
      <c r="AB134" s="7" t="n">
        <v>-3193778</v>
      </c>
      <c r="AC134" s="7" t="n">
        <v>0</v>
      </c>
      <c r="AD134" s="17" t="n">
        <v>-6.21679240864097</v>
      </c>
    </row>
    <row r="135" customFormat="false" ht="14.5" hidden="false" customHeight="false" outlineLevel="0" collapsed="false">
      <c r="A135" s="0" t="n">
        <v>108</v>
      </c>
      <c r="B135" s="0" t="s">
        <v>126</v>
      </c>
      <c r="C135" s="7" t="n">
        <v>175826700</v>
      </c>
      <c r="D135" s="7" t="n">
        <v>611372.51898839</v>
      </c>
      <c r="E135" s="7" t="n">
        <v>17600000</v>
      </c>
      <c r="F135" s="7" t="n">
        <v>224255.137829197</v>
      </c>
      <c r="G135" s="7" t="n">
        <v>835628</v>
      </c>
      <c r="H135" s="7" t="n">
        <v>1350599.76179517</v>
      </c>
      <c r="I135" s="17" t="n">
        <v>0.61870883117091</v>
      </c>
      <c r="J135" s="7" t="n">
        <v>1114245</v>
      </c>
      <c r="K135" s="7" t="n">
        <v>835628</v>
      </c>
      <c r="L135" s="0" t="n">
        <v>61.87</v>
      </c>
      <c r="N135" s="7" t="n">
        <v>850119</v>
      </c>
      <c r="O135" s="17" t="n">
        <v>0.0365</v>
      </c>
      <c r="P135" s="7" t="n">
        <v>881148</v>
      </c>
      <c r="Q135" s="17" t="n">
        <v>65.241237628297</v>
      </c>
      <c r="R135" s="17" t="n">
        <v>0</v>
      </c>
      <c r="S135" s="17" t="n">
        <v>0</v>
      </c>
      <c r="T135" s="7" t="n">
        <v>0</v>
      </c>
      <c r="U135" s="7" t="n">
        <v>45520</v>
      </c>
      <c r="V135" s="7" t="n">
        <v>45520</v>
      </c>
      <c r="W135" s="0" t="n">
        <v>0</v>
      </c>
      <c r="X135" s="7" t="n">
        <v>835628</v>
      </c>
      <c r="Y135" s="17" t="n">
        <v>61.870883117091</v>
      </c>
      <c r="AA135" s="7" t="n">
        <v>0</v>
      </c>
      <c r="AB135" s="7" t="n">
        <v>0</v>
      </c>
      <c r="AC135" s="7" t="n">
        <v>0</v>
      </c>
      <c r="AD135" s="17" t="n">
        <v>0.000883117091042607</v>
      </c>
    </row>
    <row r="136" customFormat="false" ht="14.5" hidden="false" customHeight="false" outlineLevel="0" collapsed="false">
      <c r="A136" s="0" t="n">
        <v>109</v>
      </c>
      <c r="B136" s="0" t="s">
        <v>127</v>
      </c>
      <c r="C136" s="7" t="n">
        <v>238470900</v>
      </c>
      <c r="D136" s="7" t="n">
        <v>829194.626518205</v>
      </c>
      <c r="E136" s="7" t="n">
        <v>900000</v>
      </c>
      <c r="F136" s="7" t="n">
        <v>11467.5922753566</v>
      </c>
      <c r="G136" s="7" t="n">
        <v>840662</v>
      </c>
      <c r="H136" s="7" t="n">
        <v>0</v>
      </c>
      <c r="I136" s="17" t="n">
        <v>0</v>
      </c>
      <c r="J136" s="7" t="n">
        <v>0</v>
      </c>
      <c r="K136" s="7" t="n">
        <v>0</v>
      </c>
      <c r="L136" s="0" t="n">
        <v>0</v>
      </c>
      <c r="N136" s="7" t="n">
        <v>0</v>
      </c>
      <c r="O136" s="17" t="n">
        <v>0.0453</v>
      </c>
      <c r="P136" s="7" t="n">
        <v>0</v>
      </c>
      <c r="Q136" s="17" t="n">
        <v>0</v>
      </c>
      <c r="R136" s="17" t="n">
        <v>0</v>
      </c>
      <c r="S136" s="17" t="n">
        <v>0</v>
      </c>
      <c r="T136" s="7" t="n">
        <v>0</v>
      </c>
      <c r="U136" s="7" t="n">
        <v>0</v>
      </c>
      <c r="V136" s="7" t="n">
        <v>0</v>
      </c>
      <c r="W136" s="0" t="n">
        <v>0</v>
      </c>
      <c r="X136" s="7" t="n">
        <v>0</v>
      </c>
      <c r="Y136" s="17" t="n">
        <v>0</v>
      </c>
      <c r="AA136" s="7" t="n">
        <v>0</v>
      </c>
      <c r="AB136" s="7" t="n">
        <v>0</v>
      </c>
      <c r="AC136" s="7" t="n">
        <v>0</v>
      </c>
      <c r="AD136" s="17" t="n">
        <v>0</v>
      </c>
    </row>
    <row r="137" customFormat="false" ht="14.5" hidden="false" customHeight="false" outlineLevel="0" collapsed="false">
      <c r="A137" s="0" t="n">
        <v>110</v>
      </c>
      <c r="B137" s="0" t="s">
        <v>128</v>
      </c>
      <c r="C137" s="7" t="n">
        <v>3144522000</v>
      </c>
      <c r="D137" s="7" t="n">
        <v>10933915.8168493</v>
      </c>
      <c r="E137" s="7" t="n">
        <v>1239803000</v>
      </c>
      <c r="F137" s="7" t="n">
        <v>15797283.6730711</v>
      </c>
      <c r="G137" s="7" t="n">
        <v>26731199</v>
      </c>
      <c r="H137" s="7" t="n">
        <v>39122318.0004147</v>
      </c>
      <c r="I137" s="17" t="n">
        <v>0.683272371532705</v>
      </c>
      <c r="J137" s="7" t="n">
        <v>32275912</v>
      </c>
      <c r="K137" s="7" t="n">
        <v>26731199</v>
      </c>
      <c r="L137" s="0" t="n">
        <v>68.33</v>
      </c>
      <c r="N137" s="7" t="n">
        <v>25650988</v>
      </c>
      <c r="O137" s="17" t="n">
        <v>0.0411</v>
      </c>
      <c r="P137" s="7" t="n">
        <v>26705244</v>
      </c>
      <c r="Q137" s="17" t="n">
        <v>68.2608939473293</v>
      </c>
      <c r="R137" s="17" t="n">
        <v>0.0691060526707474</v>
      </c>
      <c r="S137" s="17" t="n">
        <v>0</v>
      </c>
      <c r="T137" s="7" t="n">
        <v>0</v>
      </c>
      <c r="U137" s="7" t="n">
        <v>0</v>
      </c>
      <c r="V137" s="7" t="n">
        <v>0</v>
      </c>
      <c r="W137" s="0" t="n">
        <v>0</v>
      </c>
      <c r="X137" s="7" t="n">
        <v>26705244</v>
      </c>
      <c r="Y137" s="17" t="n">
        <v>68.2608939473293</v>
      </c>
      <c r="AA137" s="7" t="n">
        <v>-25955</v>
      </c>
      <c r="AB137" s="7" t="n">
        <v>-25955</v>
      </c>
      <c r="AC137" s="7" t="n">
        <v>0</v>
      </c>
      <c r="AD137" s="17" t="n">
        <v>-0.0691060526707474</v>
      </c>
    </row>
    <row r="138" customFormat="false" ht="14.5" hidden="false" customHeight="false" outlineLevel="0" collapsed="false">
      <c r="A138" s="0" t="n">
        <v>111</v>
      </c>
      <c r="B138" s="0" t="s">
        <v>129</v>
      </c>
      <c r="C138" s="7" t="n">
        <v>766960200</v>
      </c>
      <c r="D138" s="7" t="n">
        <v>2666821.30437436</v>
      </c>
      <c r="E138" s="7" t="n">
        <v>249386000</v>
      </c>
      <c r="F138" s="7" t="n">
        <v>3177618.85242455</v>
      </c>
      <c r="G138" s="7" t="n">
        <v>5844440</v>
      </c>
      <c r="H138" s="7" t="n">
        <v>10072212.1157293</v>
      </c>
      <c r="I138" s="17" t="n">
        <v>0.580253864081456</v>
      </c>
      <c r="J138" s="7" t="n">
        <v>8309575</v>
      </c>
      <c r="K138" s="7" t="n">
        <v>5844440</v>
      </c>
      <c r="L138" s="0" t="n">
        <v>58.03</v>
      </c>
      <c r="N138" s="7" t="n">
        <v>5880822</v>
      </c>
      <c r="O138" s="17" t="n">
        <v>0.0392</v>
      </c>
      <c r="P138" s="7" t="n">
        <v>6111350</v>
      </c>
      <c r="Q138" s="17" t="n">
        <v>60.6753504570876</v>
      </c>
      <c r="R138" s="17" t="n">
        <v>0</v>
      </c>
      <c r="S138" s="17" t="n">
        <v>0</v>
      </c>
      <c r="T138" s="7" t="n">
        <v>0</v>
      </c>
      <c r="U138" s="7" t="n">
        <v>266910</v>
      </c>
      <c r="V138" s="7" t="n">
        <v>266910</v>
      </c>
      <c r="W138" s="0" t="n">
        <v>0</v>
      </c>
      <c r="X138" s="7" t="n">
        <v>5844440</v>
      </c>
      <c r="Y138" s="17" t="n">
        <v>58.0253864081456</v>
      </c>
      <c r="AA138" s="7" t="n">
        <v>0</v>
      </c>
      <c r="AB138" s="7" t="n">
        <v>0</v>
      </c>
      <c r="AC138" s="7" t="n">
        <v>0</v>
      </c>
      <c r="AD138" s="17" t="n">
        <v>-0.00461359185435839</v>
      </c>
    </row>
    <row r="139" customFormat="false" ht="14.5" hidden="false" customHeight="false" outlineLevel="0" collapsed="false">
      <c r="A139" s="0" t="n">
        <v>112</v>
      </c>
      <c r="B139" s="0" t="s">
        <v>130</v>
      </c>
      <c r="C139" s="7" t="n">
        <v>236031700</v>
      </c>
      <c r="D139" s="7" t="n">
        <v>820713.207892271</v>
      </c>
      <c r="E139" s="7" t="n">
        <v>64167000</v>
      </c>
      <c r="F139" s="7" t="n">
        <v>817601.103925344</v>
      </c>
      <c r="G139" s="7" t="n">
        <v>1638314</v>
      </c>
      <c r="H139" s="7" t="n">
        <v>2355149.32718852</v>
      </c>
      <c r="I139" s="17" t="n">
        <v>0.695630625662176</v>
      </c>
      <c r="J139" s="7" t="n">
        <v>1942998</v>
      </c>
      <c r="K139" s="7" t="n">
        <v>1638314</v>
      </c>
      <c r="L139" s="0" t="n">
        <v>69.56</v>
      </c>
      <c r="N139" s="7" t="n">
        <v>1631275</v>
      </c>
      <c r="O139" s="17" t="n">
        <v>0.0623</v>
      </c>
      <c r="P139" s="7" t="n">
        <v>1732903</v>
      </c>
      <c r="Q139" s="17" t="n">
        <v>73.5793259473985</v>
      </c>
      <c r="R139" s="17" t="n">
        <v>0</v>
      </c>
      <c r="S139" s="17" t="n">
        <v>0</v>
      </c>
      <c r="T139" s="7" t="n">
        <v>0</v>
      </c>
      <c r="U139" s="7" t="n">
        <v>94589</v>
      </c>
      <c r="V139" s="7" t="n">
        <v>94589</v>
      </c>
      <c r="W139" s="0" t="n">
        <v>0</v>
      </c>
      <c r="X139" s="7" t="n">
        <v>1638314</v>
      </c>
      <c r="Y139" s="17" t="n">
        <v>69.5630625662176</v>
      </c>
      <c r="AA139" s="7" t="n">
        <v>0</v>
      </c>
      <c r="AB139" s="7" t="n">
        <v>0</v>
      </c>
      <c r="AC139" s="7" t="n">
        <v>0</v>
      </c>
      <c r="AD139" s="17" t="n">
        <v>0.00306256621757939</v>
      </c>
    </row>
    <row r="140" customFormat="false" ht="14.5" hidden="false" customHeight="false" outlineLevel="0" collapsed="false">
      <c r="A140" s="0" t="n">
        <v>113</v>
      </c>
      <c r="B140" s="0" t="s">
        <v>131</v>
      </c>
      <c r="C140" s="7" t="n">
        <v>1741152600</v>
      </c>
      <c r="D140" s="7" t="n">
        <v>6054216.17425104</v>
      </c>
      <c r="E140" s="7" t="n">
        <v>422825000</v>
      </c>
      <c r="F140" s="7" t="n">
        <v>5387538.55980853</v>
      </c>
      <c r="G140" s="7" t="n">
        <v>11441755</v>
      </c>
      <c r="H140" s="7" t="n">
        <v>11314564.9875165</v>
      </c>
      <c r="I140" s="17" t="n">
        <v>1.01124126403656</v>
      </c>
      <c r="J140" s="7" t="n">
        <v>9334516</v>
      </c>
      <c r="K140" s="7" t="n">
        <v>9334516</v>
      </c>
      <c r="L140" s="0" t="n">
        <v>82.5</v>
      </c>
      <c r="N140" s="7" t="n">
        <v>8090456</v>
      </c>
      <c r="O140" s="17" t="n">
        <v>0.0422</v>
      </c>
      <c r="P140" s="7" t="n">
        <v>8431873</v>
      </c>
      <c r="Q140" s="17" t="n">
        <v>74.5222905989139</v>
      </c>
      <c r="R140" s="17" t="n">
        <v>7.9777094010861</v>
      </c>
      <c r="S140" s="17" t="n">
        <v>0.02</v>
      </c>
      <c r="T140" s="7" t="n">
        <v>161809</v>
      </c>
      <c r="U140" s="7" t="n">
        <v>0</v>
      </c>
      <c r="V140" s="7" t="n">
        <v>0</v>
      </c>
      <c r="W140" s="0" t="n">
        <v>0</v>
      </c>
      <c r="X140" s="7" t="n">
        <v>8593682</v>
      </c>
      <c r="Y140" s="17" t="n">
        <v>75.9523853500469</v>
      </c>
      <c r="AA140" s="7" t="n">
        <v>-902643</v>
      </c>
      <c r="AB140" s="7" t="n">
        <v>-740834</v>
      </c>
      <c r="AC140" s="7" t="n">
        <v>0</v>
      </c>
      <c r="AD140" s="17" t="n">
        <v>-6.54761464995315</v>
      </c>
    </row>
    <row r="141" customFormat="false" ht="14.5" hidden="false" customHeight="false" outlineLevel="0" collapsed="false">
      <c r="A141" s="0" t="n">
        <v>114</v>
      </c>
      <c r="B141" s="0" t="s">
        <v>132</v>
      </c>
      <c r="C141" s="7" t="n">
        <v>1751876500</v>
      </c>
      <c r="D141" s="7" t="n">
        <v>6091504.58241874</v>
      </c>
      <c r="E141" s="7" t="n">
        <v>479053000</v>
      </c>
      <c r="F141" s="7" t="n">
        <v>6103982.75809603</v>
      </c>
      <c r="G141" s="7" t="n">
        <v>12195487</v>
      </c>
      <c r="H141" s="7" t="n">
        <v>30846065.586612</v>
      </c>
      <c r="I141" s="17" t="n">
        <v>0.395366046465685</v>
      </c>
      <c r="J141" s="7" t="n">
        <v>25448004</v>
      </c>
      <c r="K141" s="7" t="n">
        <v>12195487</v>
      </c>
      <c r="L141" s="0" t="n">
        <v>39.54</v>
      </c>
      <c r="N141" s="7" t="n">
        <v>12106499</v>
      </c>
      <c r="O141" s="17" t="n">
        <v>0.0348</v>
      </c>
      <c r="P141" s="7" t="n">
        <v>12527805</v>
      </c>
      <c r="Q141" s="17" t="n">
        <v>40.6139478787771</v>
      </c>
      <c r="R141" s="17" t="n">
        <v>0</v>
      </c>
      <c r="S141" s="17" t="n">
        <v>0</v>
      </c>
      <c r="T141" s="7" t="n">
        <v>0</v>
      </c>
      <c r="U141" s="7" t="n">
        <v>332318</v>
      </c>
      <c r="V141" s="7" t="n">
        <v>332318</v>
      </c>
      <c r="W141" s="0" t="n">
        <v>0</v>
      </c>
      <c r="X141" s="7" t="n">
        <v>12195487</v>
      </c>
      <c r="Y141" s="17" t="n">
        <v>39.5366046465685</v>
      </c>
      <c r="AA141" s="7" t="n">
        <v>0</v>
      </c>
      <c r="AB141" s="7" t="n">
        <v>0</v>
      </c>
      <c r="AC141" s="7" t="n">
        <v>0</v>
      </c>
      <c r="AD141" s="17" t="n">
        <v>-0.00339535343151454</v>
      </c>
    </row>
    <row r="142" customFormat="false" ht="14.5" hidden="false" customHeight="false" outlineLevel="0" collapsed="false">
      <c r="A142" s="0" t="n">
        <v>115</v>
      </c>
      <c r="B142" s="0" t="s">
        <v>133</v>
      </c>
      <c r="C142" s="7" t="n">
        <v>2199159100</v>
      </c>
      <c r="D142" s="7" t="n">
        <v>7646764.90330104</v>
      </c>
      <c r="E142" s="7" t="n">
        <v>977367000</v>
      </c>
      <c r="F142" s="7" t="n">
        <v>12453384.7326539</v>
      </c>
      <c r="G142" s="7" t="n">
        <v>20100150</v>
      </c>
      <c r="H142" s="7" t="n">
        <v>22263668.3302233</v>
      </c>
      <c r="I142" s="17" t="n">
        <v>0.902822917673173</v>
      </c>
      <c r="J142" s="7" t="n">
        <v>18367526</v>
      </c>
      <c r="K142" s="7" t="n">
        <v>18367526</v>
      </c>
      <c r="L142" s="0" t="n">
        <v>82.5</v>
      </c>
      <c r="N142" s="7" t="n">
        <v>17524894</v>
      </c>
      <c r="O142" s="17" t="n">
        <v>0.0463</v>
      </c>
      <c r="P142" s="7" t="n">
        <v>18336297</v>
      </c>
      <c r="Q142" s="17" t="n">
        <v>82.3597294391427</v>
      </c>
      <c r="R142" s="17" t="n">
        <v>0.140270560857303</v>
      </c>
      <c r="S142" s="17" t="n">
        <v>0</v>
      </c>
      <c r="T142" s="7" t="n">
        <v>0</v>
      </c>
      <c r="U142" s="7" t="n">
        <v>0</v>
      </c>
      <c r="V142" s="7" t="n">
        <v>0</v>
      </c>
      <c r="W142" s="0" t="n">
        <v>0</v>
      </c>
      <c r="X142" s="7" t="n">
        <v>18336297</v>
      </c>
      <c r="Y142" s="17" t="n">
        <v>82.3597294391427</v>
      </c>
      <c r="AA142" s="7" t="n">
        <v>-31229</v>
      </c>
      <c r="AB142" s="7" t="n">
        <v>-31229</v>
      </c>
      <c r="AC142" s="7" t="n">
        <v>0</v>
      </c>
      <c r="AD142" s="17" t="n">
        <v>-0.140270560857303</v>
      </c>
    </row>
    <row r="143" customFormat="false" ht="14.5" hidden="false" customHeight="false" outlineLevel="0" collapsed="false">
      <c r="A143" s="0" t="n">
        <v>116</v>
      </c>
      <c r="B143" s="0" t="s">
        <v>134</v>
      </c>
      <c r="C143" s="7" t="n">
        <v>1255397100</v>
      </c>
      <c r="D143" s="7" t="n">
        <v>4365180.52922406</v>
      </c>
      <c r="E143" s="7" t="n">
        <v>348319000</v>
      </c>
      <c r="F143" s="7" t="n">
        <v>4438200.30417772</v>
      </c>
      <c r="G143" s="7" t="n">
        <v>8803381</v>
      </c>
      <c r="H143" s="7" t="n">
        <v>12179566.2139758</v>
      </c>
      <c r="I143" s="17" t="n">
        <v>0.72279922333345</v>
      </c>
      <c r="J143" s="7" t="n">
        <v>10048142</v>
      </c>
      <c r="K143" s="7" t="n">
        <v>8803381</v>
      </c>
      <c r="L143" s="0" t="n">
        <v>72.28</v>
      </c>
      <c r="N143" s="7" t="n">
        <v>8476999</v>
      </c>
      <c r="O143" s="17" t="n">
        <v>0.0247</v>
      </c>
      <c r="P143" s="7" t="n">
        <v>8686381</v>
      </c>
      <c r="Q143" s="17" t="n">
        <v>71.3192969880371</v>
      </c>
      <c r="R143" s="17" t="n">
        <v>0.960703011962863</v>
      </c>
      <c r="S143" s="17" t="n">
        <v>0</v>
      </c>
      <c r="T143" s="7" t="n">
        <v>0</v>
      </c>
      <c r="U143" s="7" t="n">
        <v>0</v>
      </c>
      <c r="V143" s="7" t="n">
        <v>0</v>
      </c>
      <c r="W143" s="0" t="n">
        <v>0</v>
      </c>
      <c r="X143" s="7" t="n">
        <v>8686381</v>
      </c>
      <c r="Y143" s="17" t="n">
        <v>71.3192969880371</v>
      </c>
      <c r="AA143" s="7" t="n">
        <v>-117000</v>
      </c>
      <c r="AB143" s="7" t="n">
        <v>-117000</v>
      </c>
      <c r="AC143" s="7" t="n">
        <v>0</v>
      </c>
      <c r="AD143" s="17" t="n">
        <v>-0.960703011962863</v>
      </c>
    </row>
    <row r="144" customFormat="false" ht="14.5" hidden="false" customHeight="false" outlineLevel="0" collapsed="false">
      <c r="A144" s="0" t="n">
        <v>117</v>
      </c>
      <c r="B144" s="0" t="s">
        <v>135</v>
      </c>
      <c r="C144" s="7" t="n">
        <v>1161298900</v>
      </c>
      <c r="D144" s="7" t="n">
        <v>4037988.73431309</v>
      </c>
      <c r="E144" s="7" t="n">
        <v>223907000</v>
      </c>
      <c r="F144" s="7" t="n">
        <v>2852971.3151092</v>
      </c>
      <c r="G144" s="7" t="n">
        <v>6890960</v>
      </c>
      <c r="H144" s="7" t="n">
        <v>6210751.32</v>
      </c>
      <c r="I144" s="17" t="n">
        <v>1.10952115854479</v>
      </c>
      <c r="J144" s="7" t="n">
        <v>5123870</v>
      </c>
      <c r="K144" s="7" t="n">
        <v>5123870</v>
      </c>
      <c r="L144" s="0" t="n">
        <v>82.5</v>
      </c>
      <c r="N144" s="7" t="n">
        <v>5178613</v>
      </c>
      <c r="O144" s="17" t="n">
        <v>0.0537</v>
      </c>
      <c r="P144" s="7" t="n">
        <v>5456705</v>
      </c>
      <c r="Q144" s="17" t="n">
        <v>87.8590160650644</v>
      </c>
      <c r="R144" s="17" t="n">
        <v>0</v>
      </c>
      <c r="S144" s="17" t="n">
        <v>0</v>
      </c>
      <c r="T144" s="7" t="n">
        <v>0</v>
      </c>
      <c r="U144" s="7" t="n">
        <v>332835</v>
      </c>
      <c r="V144" s="7" t="n">
        <v>332835</v>
      </c>
      <c r="W144" s="0" t="n">
        <v>0</v>
      </c>
      <c r="X144" s="7" t="n">
        <v>5123870</v>
      </c>
      <c r="Y144" s="17" t="n">
        <v>82.500002592279</v>
      </c>
      <c r="AA144" s="7" t="n">
        <v>0</v>
      </c>
      <c r="AB144" s="7" t="n">
        <v>0</v>
      </c>
      <c r="AC144" s="7" t="n">
        <v>0</v>
      </c>
      <c r="AD144" s="17" t="n">
        <v>2.59227898879999E-006</v>
      </c>
    </row>
    <row r="145" customFormat="false" ht="14.5" hidden="false" customHeight="false" outlineLevel="0" collapsed="false">
      <c r="A145" s="0" t="n">
        <v>118</v>
      </c>
      <c r="B145" s="0" t="s">
        <v>136</v>
      </c>
      <c r="C145" s="7" t="n">
        <v>1210894200</v>
      </c>
      <c r="D145" s="7" t="n">
        <v>4210438.10344181</v>
      </c>
      <c r="E145" s="7" t="n">
        <v>320953000</v>
      </c>
      <c r="F145" s="7" t="n">
        <v>4089509.04839171</v>
      </c>
      <c r="G145" s="7" t="n">
        <v>8299947</v>
      </c>
      <c r="H145" s="7" t="n">
        <v>16031026.2154369</v>
      </c>
      <c r="I145" s="17" t="n">
        <v>0.517742712690948</v>
      </c>
      <c r="J145" s="7" t="n">
        <v>13225597</v>
      </c>
      <c r="K145" s="7" t="n">
        <v>8299947</v>
      </c>
      <c r="L145" s="0" t="n">
        <v>51.77</v>
      </c>
      <c r="N145" s="7" t="n">
        <v>8352708</v>
      </c>
      <c r="O145" s="17" t="n">
        <v>0.0249</v>
      </c>
      <c r="P145" s="7" t="n">
        <v>8560690</v>
      </c>
      <c r="Q145" s="17" t="n">
        <v>53.4007610302364</v>
      </c>
      <c r="R145" s="17" t="n">
        <v>0</v>
      </c>
      <c r="S145" s="17" t="n">
        <v>0</v>
      </c>
      <c r="T145" s="7" t="n">
        <v>0</v>
      </c>
      <c r="U145" s="7" t="n">
        <v>260743</v>
      </c>
      <c r="V145" s="7" t="n">
        <v>260743</v>
      </c>
      <c r="W145" s="0" t="n">
        <v>0</v>
      </c>
      <c r="X145" s="7" t="n">
        <v>8299947</v>
      </c>
      <c r="Y145" s="17" t="n">
        <v>51.7742712690948</v>
      </c>
      <c r="AA145" s="7" t="n">
        <v>0</v>
      </c>
      <c r="AB145" s="7" t="n">
        <v>0</v>
      </c>
      <c r="AC145" s="7" t="n">
        <v>0</v>
      </c>
      <c r="AD145" s="17" t="n">
        <v>0.00427126909478659</v>
      </c>
    </row>
    <row r="146" customFormat="false" ht="14.5" hidden="false" customHeight="false" outlineLevel="0" collapsed="false">
      <c r="A146" s="0" t="n">
        <v>119</v>
      </c>
      <c r="B146" s="0" t="s">
        <v>137</v>
      </c>
      <c r="C146" s="7" t="n">
        <v>1912849100</v>
      </c>
      <c r="D146" s="7" t="n">
        <v>6651227.44561364</v>
      </c>
      <c r="E146" s="7" t="n">
        <v>808275000</v>
      </c>
      <c r="F146" s="7" t="n">
        <v>10298853.4959599</v>
      </c>
      <c r="G146" s="7" t="n">
        <v>16950081</v>
      </c>
      <c r="H146" s="7" t="n">
        <v>13990537.5060269</v>
      </c>
      <c r="I146" s="17" t="n">
        <v>1.21153894142367</v>
      </c>
      <c r="J146" s="7" t="n">
        <v>11542193</v>
      </c>
      <c r="K146" s="7" t="n">
        <v>11542193</v>
      </c>
      <c r="L146" s="0" t="n">
        <v>82.5</v>
      </c>
      <c r="N146" s="7" t="n">
        <v>10868465</v>
      </c>
      <c r="O146" s="17" t="n">
        <v>0.0448</v>
      </c>
      <c r="P146" s="7" t="n">
        <v>11355372</v>
      </c>
      <c r="Q146" s="17" t="n">
        <v>81.1646585780444</v>
      </c>
      <c r="R146" s="17" t="n">
        <v>1.33534142195558</v>
      </c>
      <c r="S146" s="17" t="n">
        <v>0</v>
      </c>
      <c r="T146" s="7" t="n">
        <v>0</v>
      </c>
      <c r="U146" s="7" t="n">
        <v>0</v>
      </c>
      <c r="V146" s="7" t="n">
        <v>0</v>
      </c>
      <c r="W146" s="0" t="n">
        <v>0</v>
      </c>
      <c r="X146" s="7" t="n">
        <v>11355372</v>
      </c>
      <c r="Y146" s="17" t="n">
        <v>81.1646585780444</v>
      </c>
      <c r="AA146" s="7" t="n">
        <v>-186821</v>
      </c>
      <c r="AB146" s="7" t="n">
        <v>-186821</v>
      </c>
      <c r="AC146" s="7" t="n">
        <v>0</v>
      </c>
      <c r="AD146" s="17" t="n">
        <v>-1.33534142195558</v>
      </c>
    </row>
    <row r="147" customFormat="false" ht="14.5" hidden="false" customHeight="false" outlineLevel="0" collapsed="false">
      <c r="A147" s="0" t="n">
        <v>120</v>
      </c>
      <c r="B147" s="0" t="s">
        <v>138</v>
      </c>
      <c r="C147" s="7" t="n">
        <v>758719700</v>
      </c>
      <c r="D147" s="7" t="n">
        <v>2638168.00403531</v>
      </c>
      <c r="E147" s="7" t="n">
        <v>261909000</v>
      </c>
      <c r="F147" s="7" t="n">
        <v>3337184.02805154</v>
      </c>
      <c r="G147" s="7" t="n">
        <v>5975352</v>
      </c>
      <c r="H147" s="7" t="n">
        <v>7149072.55036496</v>
      </c>
      <c r="I147" s="17" t="n">
        <v>0.835821983607504</v>
      </c>
      <c r="J147" s="7" t="n">
        <v>5897985</v>
      </c>
      <c r="K147" s="7" t="n">
        <v>5897985</v>
      </c>
      <c r="L147" s="0" t="n">
        <v>82.5</v>
      </c>
      <c r="N147" s="7" t="n">
        <v>5737268</v>
      </c>
      <c r="O147" s="17" t="n">
        <v>0.0391</v>
      </c>
      <c r="P147" s="7" t="n">
        <v>5961595</v>
      </c>
      <c r="Q147" s="17" t="n">
        <v>83.3897678055548</v>
      </c>
      <c r="R147" s="17" t="n">
        <v>0</v>
      </c>
      <c r="S147" s="17" t="n">
        <v>0</v>
      </c>
      <c r="T147" s="7" t="n">
        <v>0</v>
      </c>
      <c r="U147" s="7" t="n">
        <v>63610</v>
      </c>
      <c r="V147" s="7" t="n">
        <v>63610</v>
      </c>
      <c r="W147" s="0" t="n">
        <v>0</v>
      </c>
      <c r="X147" s="7" t="n">
        <v>5897985</v>
      </c>
      <c r="Y147" s="17" t="n">
        <v>82.5000020415082</v>
      </c>
      <c r="AA147" s="7" t="n">
        <v>0</v>
      </c>
      <c r="AB147" s="7" t="n">
        <v>0</v>
      </c>
      <c r="AC147" s="7" t="n">
        <v>0</v>
      </c>
      <c r="AD147" s="17" t="n">
        <v>2.04150823890359E-006</v>
      </c>
    </row>
    <row r="148" customFormat="false" ht="14.5" hidden="false" customHeight="false" outlineLevel="0" collapsed="false">
      <c r="A148" s="0" t="n">
        <v>121</v>
      </c>
      <c r="B148" s="0" t="s">
        <v>139</v>
      </c>
      <c r="C148" s="7" t="n">
        <v>338870100</v>
      </c>
      <c r="D148" s="7" t="n">
        <v>1178295.8256445</v>
      </c>
      <c r="E148" s="7" t="n">
        <v>15945000</v>
      </c>
      <c r="F148" s="7" t="n">
        <v>203167.509811735</v>
      </c>
      <c r="G148" s="7" t="n">
        <v>1381463</v>
      </c>
      <c r="H148" s="7" t="n">
        <v>1270682.74</v>
      </c>
      <c r="I148" s="17" t="n">
        <v>1.08718168313201</v>
      </c>
      <c r="J148" s="7" t="n">
        <v>1048313</v>
      </c>
      <c r="K148" s="7" t="n">
        <v>1048313</v>
      </c>
      <c r="L148" s="0" t="n">
        <v>82.5</v>
      </c>
      <c r="N148" s="7" t="n">
        <v>780690</v>
      </c>
      <c r="O148" s="17" t="n">
        <v>0.0309</v>
      </c>
      <c r="P148" s="7" t="n">
        <v>804813</v>
      </c>
      <c r="Q148" s="17" t="n">
        <v>63.3370529609932</v>
      </c>
      <c r="R148" s="17" t="n">
        <v>19.1629470390068</v>
      </c>
      <c r="S148" s="17" t="n">
        <v>0.02</v>
      </c>
      <c r="T148" s="7" t="n">
        <v>15614</v>
      </c>
      <c r="U148" s="7" t="n">
        <v>0</v>
      </c>
      <c r="V148" s="7" t="n">
        <v>0</v>
      </c>
      <c r="W148" s="0" t="n">
        <v>0</v>
      </c>
      <c r="X148" s="7" t="n">
        <v>820427</v>
      </c>
      <c r="Y148" s="17" t="n">
        <v>64.5658411949469</v>
      </c>
      <c r="AA148" s="7" t="n">
        <v>-243500</v>
      </c>
      <c r="AB148" s="7" t="n">
        <v>-227886</v>
      </c>
      <c r="AC148" s="7" t="n">
        <v>0</v>
      </c>
      <c r="AD148" s="17" t="n">
        <v>-17.9341588050531</v>
      </c>
    </row>
    <row r="149" customFormat="false" ht="14.5" hidden="false" customHeight="false" outlineLevel="0" collapsed="false">
      <c r="A149" s="0" t="n">
        <v>122</v>
      </c>
      <c r="B149" s="0" t="s">
        <v>140</v>
      </c>
      <c r="C149" s="7" t="n">
        <v>3333802700</v>
      </c>
      <c r="D149" s="7" t="n">
        <v>11592069.6601216</v>
      </c>
      <c r="E149" s="7" t="n">
        <v>1092560000</v>
      </c>
      <c r="F149" s="7" t="n">
        <v>13921147.3515152</v>
      </c>
      <c r="G149" s="7" t="n">
        <v>25513217</v>
      </c>
      <c r="H149" s="7" t="n">
        <v>33531091.6372816</v>
      </c>
      <c r="I149" s="17" t="n">
        <v>0.760882385697012</v>
      </c>
      <c r="J149" s="7" t="n">
        <v>27663151</v>
      </c>
      <c r="K149" s="7" t="n">
        <v>25513217</v>
      </c>
      <c r="L149" s="0" t="n">
        <v>76.09</v>
      </c>
      <c r="N149" s="7" t="n">
        <v>24430560</v>
      </c>
      <c r="O149" s="17" t="n">
        <v>0.0393</v>
      </c>
      <c r="P149" s="7" t="n">
        <v>25390681</v>
      </c>
      <c r="Q149" s="17" t="n">
        <v>75.7227986331626</v>
      </c>
      <c r="R149" s="17" t="n">
        <v>0.367201366837406</v>
      </c>
      <c r="S149" s="17" t="n">
        <v>0</v>
      </c>
      <c r="T149" s="7" t="n">
        <v>0</v>
      </c>
      <c r="U149" s="7" t="n">
        <v>0</v>
      </c>
      <c r="V149" s="7" t="n">
        <v>0</v>
      </c>
      <c r="W149" s="0" t="n">
        <v>0</v>
      </c>
      <c r="X149" s="7" t="n">
        <v>25390681</v>
      </c>
      <c r="Y149" s="17" t="n">
        <v>75.7227986331626</v>
      </c>
      <c r="AA149" s="7" t="n">
        <v>-122536</v>
      </c>
      <c r="AB149" s="7" t="n">
        <v>-122536</v>
      </c>
      <c r="AC149" s="7" t="n">
        <v>0</v>
      </c>
      <c r="AD149" s="17" t="n">
        <v>-0.367201366837406</v>
      </c>
    </row>
    <row r="150" customFormat="false" ht="14.5" hidden="false" customHeight="false" outlineLevel="0" collapsed="false">
      <c r="A150" s="0" t="n">
        <v>123</v>
      </c>
      <c r="B150" s="0" t="s">
        <v>141</v>
      </c>
      <c r="C150" s="7" t="n">
        <v>1705096200</v>
      </c>
      <c r="D150" s="7" t="n">
        <v>5928843.33785217</v>
      </c>
      <c r="E150" s="7" t="n">
        <v>495883000</v>
      </c>
      <c r="F150" s="7" t="n">
        <v>6318426.7336452</v>
      </c>
      <c r="G150" s="7" t="n">
        <v>12247270</v>
      </c>
      <c r="H150" s="7" t="n">
        <v>20574270.9044898</v>
      </c>
      <c r="I150" s="17" t="n">
        <v>0.59527115477649</v>
      </c>
      <c r="J150" s="7" t="n">
        <v>16973773</v>
      </c>
      <c r="K150" s="7" t="n">
        <v>12247270</v>
      </c>
      <c r="L150" s="0" t="n">
        <v>59.53</v>
      </c>
      <c r="N150" s="7" t="n">
        <v>11669234</v>
      </c>
      <c r="O150" s="17" t="n">
        <v>0.0465</v>
      </c>
      <c r="P150" s="7" t="n">
        <v>12211853</v>
      </c>
      <c r="Q150" s="17" t="n">
        <v>59.3549732901352</v>
      </c>
      <c r="R150" s="17" t="n">
        <v>0.175026709864753</v>
      </c>
      <c r="S150" s="17" t="n">
        <v>0</v>
      </c>
      <c r="T150" s="7" t="n">
        <v>0</v>
      </c>
      <c r="U150" s="7" t="n">
        <v>0</v>
      </c>
      <c r="V150" s="7" t="n">
        <v>0</v>
      </c>
      <c r="W150" s="0" t="n">
        <v>0</v>
      </c>
      <c r="X150" s="7" t="n">
        <v>12211853</v>
      </c>
      <c r="Y150" s="17" t="n">
        <v>59.3549732901352</v>
      </c>
      <c r="AA150" s="7" t="n">
        <v>-35417</v>
      </c>
      <c r="AB150" s="7" t="n">
        <v>-35417</v>
      </c>
      <c r="AC150" s="7" t="n">
        <v>0</v>
      </c>
      <c r="AD150" s="17" t="n">
        <v>-0.175026709864753</v>
      </c>
    </row>
    <row r="151" customFormat="false" ht="14.5" hidden="false" customHeight="false" outlineLevel="0" collapsed="false">
      <c r="A151" s="0" t="n">
        <v>124</v>
      </c>
      <c r="B151" s="0" t="s">
        <v>142</v>
      </c>
      <c r="C151" s="7" t="n">
        <v>290003700</v>
      </c>
      <c r="D151" s="7" t="n">
        <v>1008380.93750809</v>
      </c>
      <c r="E151" s="7" t="n">
        <v>76213000</v>
      </c>
      <c r="F151" s="7" t="n">
        <v>971088.455646396</v>
      </c>
      <c r="G151" s="7" t="n">
        <v>1979469</v>
      </c>
      <c r="H151" s="7" t="n">
        <v>5029473.42028906</v>
      </c>
      <c r="I151" s="17" t="n">
        <v>0.393573806755745</v>
      </c>
      <c r="J151" s="7" t="n">
        <v>4149316</v>
      </c>
      <c r="K151" s="7" t="n">
        <v>1979469</v>
      </c>
      <c r="L151" s="0" t="n">
        <v>39.36</v>
      </c>
      <c r="N151" s="7" t="n">
        <v>1916056</v>
      </c>
      <c r="O151" s="17" t="n">
        <v>0.0298</v>
      </c>
      <c r="P151" s="7" t="n">
        <v>1973154</v>
      </c>
      <c r="Q151" s="17" t="n">
        <v>39.2318208113047</v>
      </c>
      <c r="R151" s="17" t="n">
        <v>0.128179188695327</v>
      </c>
      <c r="S151" s="17" t="n">
        <v>0</v>
      </c>
      <c r="T151" s="7" t="n">
        <v>0</v>
      </c>
      <c r="U151" s="7" t="n">
        <v>0</v>
      </c>
      <c r="V151" s="7" t="n">
        <v>0</v>
      </c>
      <c r="W151" s="0" t="n">
        <v>0</v>
      </c>
      <c r="X151" s="7" t="n">
        <v>1973154</v>
      </c>
      <c r="Y151" s="17" t="n">
        <v>39.2318208113047</v>
      </c>
      <c r="AA151" s="7" t="n">
        <v>-6315</v>
      </c>
      <c r="AB151" s="7" t="n">
        <v>-6315</v>
      </c>
      <c r="AC151" s="7" t="n">
        <v>0</v>
      </c>
      <c r="AD151" s="17" t="n">
        <v>-0.128179188695327</v>
      </c>
    </row>
    <row r="152" customFormat="false" ht="14.5" hidden="false" customHeight="false" outlineLevel="0" collapsed="false">
      <c r="A152" s="0" t="n">
        <v>125</v>
      </c>
      <c r="B152" s="0" t="s">
        <v>143</v>
      </c>
      <c r="C152" s="7" t="n">
        <v>1434003000</v>
      </c>
      <c r="D152" s="7" t="n">
        <v>4986216.69147467</v>
      </c>
      <c r="E152" s="7" t="n">
        <v>589660000</v>
      </c>
      <c r="F152" s="7" t="n">
        <v>7513311.62342978</v>
      </c>
      <c r="G152" s="7" t="n">
        <v>12499528</v>
      </c>
      <c r="H152" s="7" t="n">
        <v>11161202.9006801</v>
      </c>
      <c r="I152" s="17" t="n">
        <v>1.11990867930896</v>
      </c>
      <c r="J152" s="7" t="n">
        <v>9207992</v>
      </c>
      <c r="K152" s="7" t="n">
        <v>9207992</v>
      </c>
      <c r="L152" s="0" t="n">
        <v>82.5</v>
      </c>
      <c r="N152" s="7" t="n">
        <v>8475317</v>
      </c>
      <c r="O152" s="17" t="n">
        <v>0.0333</v>
      </c>
      <c r="P152" s="7" t="n">
        <v>8757545</v>
      </c>
      <c r="Q152" s="17" t="n">
        <v>78.464168046496</v>
      </c>
      <c r="R152" s="17" t="n">
        <v>4.035831953504</v>
      </c>
      <c r="S152" s="17" t="n">
        <v>0.01</v>
      </c>
      <c r="T152" s="7" t="n">
        <v>84753</v>
      </c>
      <c r="U152" s="7" t="n">
        <v>0</v>
      </c>
      <c r="V152" s="7" t="n">
        <v>0</v>
      </c>
      <c r="W152" s="0" t="n">
        <v>0</v>
      </c>
      <c r="X152" s="7" t="n">
        <v>8842298</v>
      </c>
      <c r="Y152" s="17" t="n">
        <v>79.2235216820691</v>
      </c>
      <c r="AA152" s="7" t="n">
        <v>-450447</v>
      </c>
      <c r="AB152" s="7" t="n">
        <v>-365694</v>
      </c>
      <c r="AC152" s="7" t="n">
        <v>0</v>
      </c>
      <c r="AD152" s="17" t="n">
        <v>-3.27647831793094</v>
      </c>
    </row>
    <row r="153" customFormat="false" ht="14.5" hidden="false" customHeight="false" outlineLevel="0" collapsed="false">
      <c r="A153" s="0" t="n">
        <v>126</v>
      </c>
      <c r="B153" s="0" t="s">
        <v>144</v>
      </c>
      <c r="C153" s="7" t="n">
        <v>7143004400</v>
      </c>
      <c r="D153" s="7" t="n">
        <v>24837164.0551359</v>
      </c>
      <c r="E153" s="7" t="n">
        <v>740161000</v>
      </c>
      <c r="F153" s="7" t="n">
        <v>9430960.6290225</v>
      </c>
      <c r="G153" s="7" t="n">
        <v>34268125</v>
      </c>
      <c r="H153" s="7" t="n">
        <v>20264873.3957755</v>
      </c>
      <c r="I153" s="17" t="n">
        <v>1.69101105793948</v>
      </c>
      <c r="J153" s="7" t="n">
        <v>16718521</v>
      </c>
      <c r="K153" s="7" t="n">
        <v>16718521</v>
      </c>
      <c r="L153" s="0" t="n">
        <v>82.5</v>
      </c>
      <c r="N153" s="7" t="n">
        <v>16248682</v>
      </c>
      <c r="O153" s="17" t="n">
        <v>0.0363</v>
      </c>
      <c r="P153" s="7" t="n">
        <v>16838509</v>
      </c>
      <c r="Q153" s="17" t="n">
        <v>83.0921006568452</v>
      </c>
      <c r="R153" s="17" t="n">
        <v>0</v>
      </c>
      <c r="S153" s="17" t="n">
        <v>0</v>
      </c>
      <c r="T153" s="7" t="n">
        <v>0</v>
      </c>
      <c r="U153" s="7" t="n">
        <v>119988</v>
      </c>
      <c r="V153" s="7" t="n">
        <v>119988</v>
      </c>
      <c r="W153" s="0" t="n">
        <v>0</v>
      </c>
      <c r="X153" s="7" t="n">
        <v>16718521</v>
      </c>
      <c r="Y153" s="17" t="n">
        <v>82.5000022131164</v>
      </c>
      <c r="AA153" s="7" t="n">
        <v>0</v>
      </c>
      <c r="AB153" s="7" t="n">
        <v>0</v>
      </c>
      <c r="AC153" s="7" t="n">
        <v>0</v>
      </c>
      <c r="AD153" s="17" t="n">
        <v>2.21311636039445E-006</v>
      </c>
    </row>
    <row r="154" customFormat="false" ht="14.5" hidden="false" customHeight="false" outlineLevel="0" collapsed="false">
      <c r="A154" s="0" t="n">
        <v>127</v>
      </c>
      <c r="B154" s="0" t="s">
        <v>145</v>
      </c>
      <c r="C154" s="7" t="n">
        <v>664037600</v>
      </c>
      <c r="D154" s="7" t="n">
        <v>2308945.91216809</v>
      </c>
      <c r="E154" s="7" t="n">
        <v>145276000</v>
      </c>
      <c r="F154" s="7" t="n">
        <v>1851073.26154968</v>
      </c>
      <c r="G154" s="7" t="n">
        <v>4160019</v>
      </c>
      <c r="H154" s="7" t="n">
        <v>4167872.81</v>
      </c>
      <c r="I154" s="17" t="n">
        <v>0.998115631076563</v>
      </c>
      <c r="J154" s="7" t="n">
        <v>3438495</v>
      </c>
      <c r="K154" s="7" t="n">
        <v>3438495</v>
      </c>
      <c r="L154" s="0" t="n">
        <v>82.5</v>
      </c>
      <c r="N154" s="7" t="n">
        <v>3472030</v>
      </c>
      <c r="O154" s="17" t="n">
        <v>0.0342</v>
      </c>
      <c r="P154" s="7" t="n">
        <v>3590773</v>
      </c>
      <c r="Q154" s="17" t="n">
        <v>86.1536127346458</v>
      </c>
      <c r="R154" s="17" t="n">
        <v>0</v>
      </c>
      <c r="S154" s="17" t="n">
        <v>0</v>
      </c>
      <c r="T154" s="7" t="n">
        <v>0</v>
      </c>
      <c r="U154" s="7" t="n">
        <v>152278</v>
      </c>
      <c r="V154" s="7" t="n">
        <v>152278</v>
      </c>
      <c r="W154" s="0" t="n">
        <v>0</v>
      </c>
      <c r="X154" s="7" t="n">
        <v>3438495</v>
      </c>
      <c r="Y154" s="17" t="n">
        <v>82.499998362474</v>
      </c>
      <c r="AA154" s="7" t="n">
        <v>0</v>
      </c>
      <c r="AB154" s="7" t="n">
        <v>0</v>
      </c>
      <c r="AC154" s="7" t="n">
        <v>0</v>
      </c>
      <c r="AD154" s="17" t="n">
        <v>-1.63752598325573E-006</v>
      </c>
    </row>
    <row r="155" customFormat="false" ht="14.5" hidden="false" customHeight="false" outlineLevel="0" collapsed="false">
      <c r="A155" s="0" t="n">
        <v>128</v>
      </c>
      <c r="B155" s="0" t="s">
        <v>146</v>
      </c>
      <c r="C155" s="7" t="n">
        <v>8774764300</v>
      </c>
      <c r="D155" s="7" t="n">
        <v>30511007.4500653</v>
      </c>
      <c r="E155" s="7" t="n">
        <v>2349091000</v>
      </c>
      <c r="F155" s="7" t="n">
        <v>29931575.3396776</v>
      </c>
      <c r="G155" s="7" t="n">
        <v>60442583</v>
      </c>
      <c r="H155" s="7" t="n">
        <v>159065671.857546</v>
      </c>
      <c r="I155" s="17" t="n">
        <v>0.379985085997251</v>
      </c>
      <c r="J155" s="7" t="n">
        <v>131229179</v>
      </c>
      <c r="K155" s="7" t="n">
        <v>60442583</v>
      </c>
      <c r="L155" s="0" t="n">
        <v>38</v>
      </c>
      <c r="N155" s="7" t="n">
        <v>56709246</v>
      </c>
      <c r="O155" s="17" t="n">
        <v>0.044</v>
      </c>
      <c r="P155" s="7" t="n">
        <v>59204453</v>
      </c>
      <c r="Q155" s="17" t="n">
        <v>37.2201319798414</v>
      </c>
      <c r="R155" s="17" t="n">
        <v>0.779868020158553</v>
      </c>
      <c r="S155" s="17" t="n">
        <v>0</v>
      </c>
      <c r="T155" s="7" t="n">
        <v>0</v>
      </c>
      <c r="U155" s="7" t="n">
        <v>0</v>
      </c>
      <c r="V155" s="7" t="n">
        <v>0</v>
      </c>
      <c r="W155" s="0" t="n">
        <v>0</v>
      </c>
      <c r="X155" s="7" t="n">
        <v>59204453</v>
      </c>
      <c r="Y155" s="17" t="n">
        <v>37.2201319798414</v>
      </c>
      <c r="AA155" s="7" t="n">
        <v>-1238130</v>
      </c>
      <c r="AB155" s="7" t="n">
        <v>-1238130</v>
      </c>
      <c r="AC155" s="7" t="n">
        <v>0</v>
      </c>
      <c r="AD155" s="17" t="n">
        <v>-0.779868020158553</v>
      </c>
    </row>
    <row r="156" customFormat="false" ht="14.5" hidden="false" customHeight="false" outlineLevel="0" collapsed="false">
      <c r="A156" s="0" t="n">
        <v>129</v>
      </c>
      <c r="B156" s="0" t="s">
        <v>147</v>
      </c>
      <c r="C156" s="7" t="n">
        <v>52571500</v>
      </c>
      <c r="D156" s="7" t="n">
        <v>182798.007253723</v>
      </c>
      <c r="E156" s="7" t="n">
        <v>9120000</v>
      </c>
      <c r="F156" s="7" t="n">
        <v>116204.935056947</v>
      </c>
      <c r="G156" s="7" t="n">
        <v>299003</v>
      </c>
      <c r="H156" s="7" t="n">
        <v>359824.339371503</v>
      </c>
      <c r="I156" s="17" t="n">
        <v>0.830969357220975</v>
      </c>
      <c r="J156" s="7" t="n">
        <v>296855</v>
      </c>
      <c r="K156" s="7" t="n">
        <v>296855</v>
      </c>
      <c r="L156" s="0" t="n">
        <v>82.5</v>
      </c>
      <c r="N156" s="7" t="n">
        <v>294808</v>
      </c>
      <c r="O156" s="17" t="n">
        <v>0.0342</v>
      </c>
      <c r="P156" s="7" t="n">
        <v>304890</v>
      </c>
      <c r="Q156" s="17" t="n">
        <v>84.7330118169728</v>
      </c>
      <c r="R156" s="17" t="n">
        <v>0</v>
      </c>
      <c r="S156" s="17" t="n">
        <v>0</v>
      </c>
      <c r="T156" s="7" t="n">
        <v>0</v>
      </c>
      <c r="U156" s="7" t="n">
        <v>8035</v>
      </c>
      <c r="V156" s="7" t="n">
        <v>8035</v>
      </c>
      <c r="W156" s="0" t="n">
        <v>0</v>
      </c>
      <c r="X156" s="7" t="n">
        <v>296855</v>
      </c>
      <c r="Y156" s="17" t="n">
        <v>82.4999777720734</v>
      </c>
      <c r="AA156" s="7" t="n">
        <v>0</v>
      </c>
      <c r="AB156" s="7" t="n">
        <v>0</v>
      </c>
      <c r="AC156" s="7" t="n">
        <v>0</v>
      </c>
      <c r="AD156" s="17" t="n">
        <v>-2.22279265784664E-005</v>
      </c>
    </row>
    <row r="157" customFormat="false" ht="14.5" hidden="false" customHeight="false" outlineLevel="0" collapsed="false">
      <c r="A157" s="0" t="n">
        <v>130</v>
      </c>
      <c r="B157" s="0" t="s">
        <v>148</v>
      </c>
      <c r="C157" s="7" t="n">
        <v>105196700</v>
      </c>
      <c r="D157" s="7" t="n">
        <v>365782.736457353</v>
      </c>
      <c r="E157" s="7" t="n">
        <v>13330000</v>
      </c>
      <c r="F157" s="7" t="n">
        <v>169847.783367227</v>
      </c>
      <c r="G157" s="7" t="n">
        <v>535631</v>
      </c>
      <c r="H157" s="7" t="n">
        <v>1425212.5346735</v>
      </c>
      <c r="I157" s="17" t="n">
        <v>0.375825350232908</v>
      </c>
      <c r="J157" s="7" t="n">
        <v>1175800</v>
      </c>
      <c r="K157" s="7" t="n">
        <v>535631</v>
      </c>
      <c r="L157" s="0" t="n">
        <v>37.58</v>
      </c>
      <c r="N157" s="7" t="n">
        <v>489726</v>
      </c>
      <c r="O157" s="17" t="n">
        <v>0.0357</v>
      </c>
      <c r="P157" s="7" t="n">
        <v>507209</v>
      </c>
      <c r="Q157" s="17" t="n">
        <v>35.5883061410342</v>
      </c>
      <c r="R157" s="17" t="n">
        <v>1.99169385896577</v>
      </c>
      <c r="S157" s="17" t="n">
        <v>0</v>
      </c>
      <c r="T157" s="7" t="n">
        <v>0</v>
      </c>
      <c r="U157" s="7" t="n">
        <v>0</v>
      </c>
      <c r="V157" s="7" t="n">
        <v>0</v>
      </c>
      <c r="W157" s="0" t="n">
        <v>0</v>
      </c>
      <c r="X157" s="7" t="n">
        <v>507209</v>
      </c>
      <c r="Y157" s="17" t="n">
        <v>35.5883061410342</v>
      </c>
      <c r="AA157" s="7" t="n">
        <v>-28422</v>
      </c>
      <c r="AB157" s="7" t="n">
        <v>-28422</v>
      </c>
      <c r="AC157" s="7" t="n">
        <v>0</v>
      </c>
      <c r="AD157" s="17" t="n">
        <v>-1.99169385896577</v>
      </c>
    </row>
    <row r="158" customFormat="false" ht="14.5" hidden="false" customHeight="false" outlineLevel="0" collapsed="false">
      <c r="A158" s="0" t="n">
        <v>131</v>
      </c>
      <c r="B158" s="0" t="s">
        <v>149</v>
      </c>
      <c r="C158" s="7" t="n">
        <v>8672525700</v>
      </c>
      <c r="D158" s="7" t="n">
        <v>30155510.4156567</v>
      </c>
      <c r="E158" s="7" t="n">
        <v>4528742000</v>
      </c>
      <c r="F158" s="7" t="n">
        <v>57704185.3069813</v>
      </c>
      <c r="G158" s="7" t="n">
        <v>87859696</v>
      </c>
      <c r="H158" s="7" t="n">
        <v>45884665.98895</v>
      </c>
      <c r="I158" s="17" t="n">
        <v>1.91479428053717</v>
      </c>
      <c r="J158" s="7" t="n">
        <v>37854849</v>
      </c>
      <c r="K158" s="7" t="n">
        <v>37854849</v>
      </c>
      <c r="L158" s="0" t="n">
        <v>82.5</v>
      </c>
      <c r="N158" s="7" t="n">
        <v>38822578</v>
      </c>
      <c r="O158" s="17" t="n">
        <v>0.0369</v>
      </c>
      <c r="P158" s="7" t="n">
        <v>40255131</v>
      </c>
      <c r="Q158" s="17" t="n">
        <v>87.7311191710414</v>
      </c>
      <c r="R158" s="17" t="n">
        <v>0</v>
      </c>
      <c r="S158" s="17" t="n">
        <v>0</v>
      </c>
      <c r="T158" s="7" t="n">
        <v>0</v>
      </c>
      <c r="U158" s="7" t="n">
        <v>2400282</v>
      </c>
      <c r="V158" s="7" t="n">
        <v>2400282</v>
      </c>
      <c r="W158" s="0" t="n">
        <v>0</v>
      </c>
      <c r="X158" s="7" t="n">
        <v>37854849</v>
      </c>
      <c r="Y158" s="17" t="n">
        <v>82.499999039148</v>
      </c>
      <c r="AA158" s="7" t="n">
        <v>0</v>
      </c>
      <c r="AB158" s="7" t="n">
        <v>0</v>
      </c>
      <c r="AC158" s="7" t="n">
        <v>0</v>
      </c>
      <c r="AD158" s="17" t="n">
        <v>-9.60852020170933E-007</v>
      </c>
    </row>
    <row r="159" customFormat="false" ht="14.5" hidden="false" customHeight="false" outlineLevel="0" collapsed="false">
      <c r="A159" s="0" t="n">
        <v>132</v>
      </c>
      <c r="B159" s="0" t="s">
        <v>150</v>
      </c>
      <c r="C159" s="7" t="n">
        <v>363382200</v>
      </c>
      <c r="D159" s="7" t="n">
        <v>1263527.61537095</v>
      </c>
      <c r="E159" s="7" t="n">
        <v>87188000</v>
      </c>
      <c r="F159" s="7" t="n">
        <v>1110929.37255977</v>
      </c>
      <c r="G159" s="7" t="n">
        <v>2374457</v>
      </c>
      <c r="H159" s="7" t="n">
        <v>3080744.91601003</v>
      </c>
      <c r="I159" s="17" t="n">
        <v>0.770741189139163</v>
      </c>
      <c r="J159" s="7" t="n">
        <v>2541615</v>
      </c>
      <c r="K159" s="7" t="n">
        <v>2374457</v>
      </c>
      <c r="L159" s="0" t="n">
        <v>77.07</v>
      </c>
      <c r="N159" s="7" t="n">
        <v>2107490</v>
      </c>
      <c r="O159" s="17" t="n">
        <v>0.038</v>
      </c>
      <c r="P159" s="7" t="n">
        <v>2187575</v>
      </c>
      <c r="Q159" s="17" t="n">
        <v>71.0079886403967</v>
      </c>
      <c r="R159" s="17" t="n">
        <v>6.06201135960329</v>
      </c>
      <c r="S159" s="17" t="n">
        <v>0.01</v>
      </c>
      <c r="T159" s="7" t="n">
        <v>21075</v>
      </c>
      <c r="U159" s="7" t="n">
        <v>0</v>
      </c>
      <c r="V159" s="7" t="n">
        <v>0</v>
      </c>
      <c r="W159" s="0" t="n">
        <v>0</v>
      </c>
      <c r="X159" s="7" t="n">
        <v>2208650</v>
      </c>
      <c r="Y159" s="17" t="n">
        <v>71.6920764365163</v>
      </c>
      <c r="AA159" s="7" t="n">
        <v>-186882</v>
      </c>
      <c r="AB159" s="7" t="n">
        <v>-165807</v>
      </c>
      <c r="AC159" s="7" t="n">
        <v>0</v>
      </c>
      <c r="AD159" s="17" t="n">
        <v>-5.37792356348368</v>
      </c>
    </row>
    <row r="160" customFormat="false" ht="14.5" hidden="false" customHeight="false" outlineLevel="0" collapsed="false">
      <c r="A160" s="0" t="n">
        <v>133</v>
      </c>
      <c r="B160" s="0" t="s">
        <v>151</v>
      </c>
      <c r="C160" s="7" t="n">
        <v>1670268000</v>
      </c>
      <c r="D160" s="7" t="n">
        <v>5807741.1140953</v>
      </c>
      <c r="E160" s="7" t="n">
        <v>421763000</v>
      </c>
      <c r="F160" s="7" t="n">
        <v>5374006.80092361</v>
      </c>
      <c r="G160" s="7" t="n">
        <v>11181748</v>
      </c>
      <c r="H160" s="7" t="n">
        <v>23923398.9790995</v>
      </c>
      <c r="I160" s="17" t="n">
        <v>0.467397965053748</v>
      </c>
      <c r="J160" s="7" t="n">
        <v>19736804</v>
      </c>
      <c r="K160" s="7" t="n">
        <v>11181748</v>
      </c>
      <c r="L160" s="0" t="n">
        <v>46.74</v>
      </c>
      <c r="N160" s="7" t="n">
        <v>10705706</v>
      </c>
      <c r="O160" s="17" t="n">
        <v>0.0411</v>
      </c>
      <c r="P160" s="7" t="n">
        <v>11145711</v>
      </c>
      <c r="Q160" s="17" t="n">
        <v>46.589161555753</v>
      </c>
      <c r="R160" s="17" t="n">
        <v>0.150838444247043</v>
      </c>
      <c r="S160" s="17" t="n">
        <v>0</v>
      </c>
      <c r="T160" s="7" t="n">
        <v>0</v>
      </c>
      <c r="U160" s="7" t="n">
        <v>0</v>
      </c>
      <c r="V160" s="7" t="n">
        <v>0</v>
      </c>
      <c r="W160" s="0" t="n">
        <v>0</v>
      </c>
      <c r="X160" s="7" t="n">
        <v>11145711</v>
      </c>
      <c r="Y160" s="17" t="n">
        <v>46.589161555753</v>
      </c>
      <c r="AA160" s="7" t="n">
        <v>-36037</v>
      </c>
      <c r="AB160" s="7" t="n">
        <v>-36037</v>
      </c>
      <c r="AC160" s="7" t="n">
        <v>0</v>
      </c>
      <c r="AD160" s="17" t="n">
        <v>-0.150838444247043</v>
      </c>
    </row>
    <row r="161" customFormat="false" ht="14.5" hidden="false" customHeight="false" outlineLevel="0" collapsed="false">
      <c r="A161" s="0" t="n">
        <v>134</v>
      </c>
      <c r="B161" s="0" t="s">
        <v>152</v>
      </c>
      <c r="C161" s="7" t="n">
        <v>2958213400</v>
      </c>
      <c r="D161" s="7" t="n">
        <v>10286096.3554637</v>
      </c>
      <c r="E161" s="7" t="n">
        <v>1123903000</v>
      </c>
      <c r="F161" s="7" t="n">
        <v>14320512.6233891</v>
      </c>
      <c r="G161" s="7" t="n">
        <v>24606609</v>
      </c>
      <c r="H161" s="7" t="n">
        <v>43668934.8535363</v>
      </c>
      <c r="I161" s="17" t="n">
        <v>0.563480860765886</v>
      </c>
      <c r="J161" s="7" t="n">
        <v>36026871</v>
      </c>
      <c r="K161" s="7" t="n">
        <v>24606609</v>
      </c>
      <c r="L161" s="0" t="n">
        <v>56.35</v>
      </c>
      <c r="N161" s="7" t="n">
        <v>23651517</v>
      </c>
      <c r="O161" s="17" t="n">
        <v>0.0413</v>
      </c>
      <c r="P161" s="7" t="n">
        <v>24628325</v>
      </c>
      <c r="Q161" s="17" t="n">
        <v>56.3978147912294</v>
      </c>
      <c r="R161" s="17" t="n">
        <v>0</v>
      </c>
      <c r="S161" s="17" t="n">
        <v>0</v>
      </c>
      <c r="T161" s="7" t="n">
        <v>0</v>
      </c>
      <c r="U161" s="7" t="n">
        <v>21716</v>
      </c>
      <c r="V161" s="7" t="n">
        <v>21716</v>
      </c>
      <c r="W161" s="0" t="n">
        <v>0</v>
      </c>
      <c r="X161" s="7" t="n">
        <v>24606609</v>
      </c>
      <c r="Y161" s="17" t="n">
        <v>56.3480860765886</v>
      </c>
      <c r="AA161" s="7" t="n">
        <v>0</v>
      </c>
      <c r="AB161" s="7" t="n">
        <v>0</v>
      </c>
      <c r="AC161" s="7" t="n">
        <v>0</v>
      </c>
      <c r="AD161" s="17" t="n">
        <v>-0.00191392341145047</v>
      </c>
    </row>
    <row r="162" customFormat="false" ht="14.5" hidden="false" customHeight="false" outlineLevel="0" collapsed="false">
      <c r="A162" s="0" t="n">
        <v>135</v>
      </c>
      <c r="B162" s="0" t="s">
        <v>153</v>
      </c>
      <c r="C162" s="7" t="n">
        <v>412648100</v>
      </c>
      <c r="D162" s="7" t="n">
        <v>1434831.61745499</v>
      </c>
      <c r="E162" s="7" t="n">
        <v>95625000</v>
      </c>
      <c r="F162" s="7" t="n">
        <v>1218431.67925664</v>
      </c>
      <c r="G162" s="7" t="n">
        <v>2653263</v>
      </c>
      <c r="H162" s="7" t="n">
        <v>4388256.88650179</v>
      </c>
      <c r="I162" s="17" t="n">
        <v>0.604628003470215</v>
      </c>
      <c r="J162" s="7" t="n">
        <v>3620312</v>
      </c>
      <c r="K162" s="7" t="n">
        <v>2653263</v>
      </c>
      <c r="L162" s="0" t="n">
        <v>60.46</v>
      </c>
      <c r="N162" s="7" t="n">
        <v>2678179</v>
      </c>
      <c r="O162" s="17" t="n">
        <v>0.0368</v>
      </c>
      <c r="P162" s="7" t="n">
        <v>2776736</v>
      </c>
      <c r="Q162" s="17" t="n">
        <v>63.2765143841327</v>
      </c>
      <c r="R162" s="17" t="n">
        <v>0</v>
      </c>
      <c r="S162" s="17" t="n">
        <v>0</v>
      </c>
      <c r="T162" s="7" t="n">
        <v>0</v>
      </c>
      <c r="U162" s="7" t="n">
        <v>123473</v>
      </c>
      <c r="V162" s="7" t="n">
        <v>123473</v>
      </c>
      <c r="W162" s="0" t="n">
        <v>0</v>
      </c>
      <c r="X162" s="7" t="n">
        <v>2653263</v>
      </c>
      <c r="Y162" s="17" t="n">
        <v>60.4628003470215</v>
      </c>
      <c r="AA162" s="7" t="n">
        <v>0</v>
      </c>
      <c r="AB162" s="7" t="n">
        <v>0</v>
      </c>
      <c r="AC162" s="7" t="n">
        <v>0</v>
      </c>
      <c r="AD162" s="17" t="n">
        <v>0.00280034702150544</v>
      </c>
    </row>
    <row r="163" customFormat="false" ht="14.5" hidden="false" customHeight="false" outlineLevel="0" collapsed="false">
      <c r="A163" s="0" t="n">
        <v>136</v>
      </c>
      <c r="B163" s="0" t="s">
        <v>154</v>
      </c>
      <c r="C163" s="7" t="n">
        <v>3243894200</v>
      </c>
      <c r="D163" s="7" t="n">
        <v>11279446.0021477</v>
      </c>
      <c r="E163" s="7" t="n">
        <v>1190746000</v>
      </c>
      <c r="F163" s="7" t="n">
        <v>15172210.7016798</v>
      </c>
      <c r="G163" s="7" t="n">
        <v>26451657</v>
      </c>
      <c r="H163" s="7" t="n">
        <v>35356451.7173047</v>
      </c>
      <c r="I163" s="17" t="n">
        <v>0.748142296956049</v>
      </c>
      <c r="J163" s="7" t="n">
        <v>29169073</v>
      </c>
      <c r="K163" s="7" t="n">
        <v>26451657</v>
      </c>
      <c r="L163" s="0" t="n">
        <v>74.81</v>
      </c>
      <c r="N163" s="7" t="n">
        <v>25123536</v>
      </c>
      <c r="O163" s="17" t="n">
        <v>0.0512</v>
      </c>
      <c r="P163" s="7" t="n">
        <v>26409861</v>
      </c>
      <c r="Q163" s="17" t="n">
        <v>74.6960164757542</v>
      </c>
      <c r="R163" s="17" t="n">
        <v>0.113983524245839</v>
      </c>
      <c r="S163" s="17" t="n">
        <v>0</v>
      </c>
      <c r="T163" s="7" t="n">
        <v>0</v>
      </c>
      <c r="U163" s="7" t="n">
        <v>0</v>
      </c>
      <c r="V163" s="7" t="n">
        <v>0</v>
      </c>
      <c r="W163" s="0" t="n">
        <v>0</v>
      </c>
      <c r="X163" s="7" t="n">
        <v>26409861</v>
      </c>
      <c r="Y163" s="17" t="n">
        <v>74.6960164757542</v>
      </c>
      <c r="AA163" s="7" t="n">
        <v>-41796</v>
      </c>
      <c r="AB163" s="7" t="n">
        <v>-41796</v>
      </c>
      <c r="AC163" s="7" t="n">
        <v>0</v>
      </c>
      <c r="AD163" s="17" t="n">
        <v>-0.113983524245839</v>
      </c>
    </row>
    <row r="164" customFormat="false" ht="14.5" hidden="false" customHeight="false" outlineLevel="0" collapsed="false">
      <c r="A164" s="0" t="n">
        <v>137</v>
      </c>
      <c r="B164" s="0" t="s">
        <v>155</v>
      </c>
      <c r="C164" s="7" t="n">
        <v>2572663000</v>
      </c>
      <c r="D164" s="7" t="n">
        <v>8945486.99838096</v>
      </c>
      <c r="E164" s="7" t="n">
        <v>843705000</v>
      </c>
      <c r="F164" s="7" t="n">
        <v>10750294.3785331</v>
      </c>
      <c r="G164" s="7" t="n">
        <v>19695781</v>
      </c>
      <c r="H164" s="7" t="n">
        <v>114374878.07</v>
      </c>
      <c r="I164" s="17" t="n">
        <v>0.172203733305366</v>
      </c>
      <c r="J164" s="7" t="n">
        <v>94359274</v>
      </c>
      <c r="K164" s="7" t="n">
        <v>19695781</v>
      </c>
      <c r="L164" s="0" t="n">
        <v>17.22</v>
      </c>
      <c r="N164" s="7" t="n">
        <v>12452771</v>
      </c>
      <c r="O164" s="17" t="n">
        <v>0.0387</v>
      </c>
      <c r="P164" s="7" t="n">
        <v>12934693</v>
      </c>
      <c r="Q164" s="17" t="n">
        <v>11.3090332582332</v>
      </c>
      <c r="R164" s="17" t="n">
        <v>5.91096674176678</v>
      </c>
      <c r="S164" s="17" t="n">
        <v>0.01</v>
      </c>
      <c r="T164" s="7" t="n">
        <v>124528</v>
      </c>
      <c r="U164" s="7" t="n">
        <v>0</v>
      </c>
      <c r="V164" s="7" t="n">
        <v>0</v>
      </c>
      <c r="W164" s="0" t="n">
        <v>0</v>
      </c>
      <c r="X164" s="7" t="n">
        <v>13059221</v>
      </c>
      <c r="Y164" s="17" t="n">
        <v>11.4179103141928</v>
      </c>
      <c r="AA164" s="7" t="n">
        <v>-6761088</v>
      </c>
      <c r="AB164" s="7" t="n">
        <v>-6636560</v>
      </c>
      <c r="AC164" s="7" t="n">
        <v>0</v>
      </c>
      <c r="AD164" s="17" t="n">
        <v>-5.80208968580717</v>
      </c>
    </row>
    <row r="165" customFormat="false" ht="14.5" hidden="false" customHeight="false" outlineLevel="0" collapsed="false">
      <c r="A165" s="0" t="n">
        <v>138</v>
      </c>
      <c r="B165" s="0" t="s">
        <v>156</v>
      </c>
      <c r="C165" s="7" t="n">
        <v>929315000</v>
      </c>
      <c r="D165" s="7" t="n">
        <v>3231350.25842887</v>
      </c>
      <c r="E165" s="7" t="n">
        <v>295074000</v>
      </c>
      <c r="F165" s="7" t="n">
        <v>3759764.80339843</v>
      </c>
      <c r="G165" s="7" t="n">
        <v>6991115</v>
      </c>
      <c r="H165" s="7" t="n">
        <v>13032985.3569365</v>
      </c>
      <c r="I165" s="17" t="n">
        <v>0.536417007196215</v>
      </c>
      <c r="J165" s="7" t="n">
        <v>10752213</v>
      </c>
      <c r="K165" s="7" t="n">
        <v>6991115</v>
      </c>
      <c r="L165" s="0" t="n">
        <v>53.64</v>
      </c>
      <c r="N165" s="7" t="n">
        <v>7268126</v>
      </c>
      <c r="O165" s="17" t="n">
        <v>0.0525</v>
      </c>
      <c r="P165" s="7" t="n">
        <v>7649703</v>
      </c>
      <c r="Q165" s="17" t="n">
        <v>58.6949404951844</v>
      </c>
      <c r="R165" s="17" t="n">
        <v>0</v>
      </c>
      <c r="S165" s="17" t="n">
        <v>0</v>
      </c>
      <c r="T165" s="7" t="n">
        <v>0</v>
      </c>
      <c r="U165" s="7" t="n">
        <v>658588</v>
      </c>
      <c r="V165" s="7" t="n">
        <v>658588</v>
      </c>
      <c r="W165" s="0" t="n">
        <v>0</v>
      </c>
      <c r="X165" s="7" t="n">
        <v>6991115</v>
      </c>
      <c r="Y165" s="17" t="n">
        <v>53.6417007196216</v>
      </c>
      <c r="AA165" s="7" t="n">
        <v>0</v>
      </c>
      <c r="AB165" s="7" t="n">
        <v>0</v>
      </c>
      <c r="AC165" s="7" t="n">
        <v>0</v>
      </c>
      <c r="AD165" s="17" t="n">
        <v>0.00170071962154594</v>
      </c>
    </row>
    <row r="166" customFormat="false" ht="14.5" hidden="false" customHeight="false" outlineLevel="0" collapsed="false">
      <c r="A166" s="0" t="n">
        <v>139</v>
      </c>
      <c r="B166" s="0" t="s">
        <v>157</v>
      </c>
      <c r="C166" s="7" t="n">
        <v>5173582300</v>
      </c>
      <c r="D166" s="7" t="n">
        <v>17989224.8614388</v>
      </c>
      <c r="E166" s="7" t="n">
        <v>2217371000</v>
      </c>
      <c r="F166" s="7" t="n">
        <v>28253229.5013332</v>
      </c>
      <c r="G166" s="7" t="n">
        <v>46242454</v>
      </c>
      <c r="H166" s="7" t="n">
        <v>53281588.3704702</v>
      </c>
      <c r="I166" s="17" t="n">
        <v>0.867888053157751</v>
      </c>
      <c r="J166" s="7" t="n">
        <v>43957310</v>
      </c>
      <c r="K166" s="7" t="n">
        <v>43957310</v>
      </c>
      <c r="L166" s="0" t="n">
        <v>82.5</v>
      </c>
      <c r="N166" s="7" t="n">
        <v>41517729</v>
      </c>
      <c r="O166" s="17" t="n">
        <v>0.0774</v>
      </c>
      <c r="P166" s="7" t="n">
        <v>44731201</v>
      </c>
      <c r="Q166" s="17" t="n">
        <v>83.9524540615816</v>
      </c>
      <c r="R166" s="17" t="n">
        <v>0</v>
      </c>
      <c r="S166" s="17" t="n">
        <v>0</v>
      </c>
      <c r="T166" s="7" t="n">
        <v>0</v>
      </c>
      <c r="U166" s="7" t="n">
        <v>773891</v>
      </c>
      <c r="V166" s="7" t="n">
        <v>773891</v>
      </c>
      <c r="W166" s="0" t="n">
        <v>0</v>
      </c>
      <c r="X166" s="7" t="n">
        <v>43957310</v>
      </c>
      <c r="Y166" s="17" t="n">
        <v>82.4999992386903</v>
      </c>
      <c r="AA166" s="7" t="n">
        <v>0</v>
      </c>
      <c r="AB166" s="7" t="n">
        <v>0</v>
      </c>
      <c r="AC166" s="7" t="n">
        <v>0</v>
      </c>
      <c r="AD166" s="17" t="n">
        <v>-7.61309692620671E-007</v>
      </c>
    </row>
    <row r="167" customFormat="false" ht="14.5" hidden="false" customHeight="false" outlineLevel="0" collapsed="false">
      <c r="A167" s="0" t="n">
        <v>140</v>
      </c>
      <c r="B167" s="0" t="s">
        <v>158</v>
      </c>
      <c r="C167" s="7" t="n">
        <v>587783900</v>
      </c>
      <c r="D167" s="7" t="n">
        <v>2043801.78643983</v>
      </c>
      <c r="E167" s="7" t="n">
        <v>194653000</v>
      </c>
      <c r="F167" s="7" t="n">
        <v>2480223.59908333</v>
      </c>
      <c r="G167" s="7" t="n">
        <v>4524025</v>
      </c>
      <c r="H167" s="7" t="n">
        <v>8698595.5503098</v>
      </c>
      <c r="I167" s="17" t="n">
        <v>0.520086831699961</v>
      </c>
      <c r="J167" s="7" t="n">
        <v>7176341</v>
      </c>
      <c r="K167" s="7" t="n">
        <v>4524025</v>
      </c>
      <c r="L167" s="0" t="n">
        <v>52.01</v>
      </c>
      <c r="N167" s="7" t="n">
        <v>4357140</v>
      </c>
      <c r="O167" s="17" t="n">
        <v>0.0379</v>
      </c>
      <c r="P167" s="7" t="n">
        <v>4522276</v>
      </c>
      <c r="Q167" s="17" t="n">
        <v>51.9885764758765</v>
      </c>
      <c r="R167" s="17" t="n">
        <v>0.0214235241235272</v>
      </c>
      <c r="S167" s="17" t="n">
        <v>0</v>
      </c>
      <c r="T167" s="7" t="n">
        <v>0</v>
      </c>
      <c r="U167" s="7" t="n">
        <v>0</v>
      </c>
      <c r="V167" s="7" t="n">
        <v>0</v>
      </c>
      <c r="W167" s="0" t="n">
        <v>0</v>
      </c>
      <c r="X167" s="7" t="n">
        <v>4522276</v>
      </c>
      <c r="Y167" s="17" t="n">
        <v>51.9885764758765</v>
      </c>
      <c r="AA167" s="7" t="n">
        <v>-1749</v>
      </c>
      <c r="AB167" s="7" t="n">
        <v>-1749</v>
      </c>
      <c r="AC167" s="7" t="n">
        <v>0</v>
      </c>
      <c r="AD167" s="17" t="n">
        <v>-0.0214235241235272</v>
      </c>
    </row>
    <row r="168" customFormat="false" ht="14.5" hidden="false" customHeight="false" outlineLevel="0" collapsed="false">
      <c r="A168" s="0" t="n">
        <v>141</v>
      </c>
      <c r="B168" s="0" t="s">
        <v>159</v>
      </c>
      <c r="C168" s="7" t="n">
        <v>3508853900</v>
      </c>
      <c r="D168" s="7" t="n">
        <v>12200745.6637999</v>
      </c>
      <c r="E168" s="7" t="n">
        <v>984288000</v>
      </c>
      <c r="F168" s="7" t="n">
        <v>12541570.5172514</v>
      </c>
      <c r="G168" s="7" t="n">
        <v>24742316</v>
      </c>
      <c r="H168" s="7" t="n">
        <v>39806108.8484087</v>
      </c>
      <c r="I168" s="17" t="n">
        <v>0.621570827086485</v>
      </c>
      <c r="J168" s="7" t="n">
        <v>32840040</v>
      </c>
      <c r="K168" s="7" t="n">
        <v>24742316</v>
      </c>
      <c r="L168" s="0" t="n">
        <v>62.16</v>
      </c>
      <c r="N168" s="7" t="n">
        <v>24014966</v>
      </c>
      <c r="O168" s="17" t="n">
        <v>0.0408</v>
      </c>
      <c r="P168" s="7" t="n">
        <v>24994777</v>
      </c>
      <c r="Q168" s="17" t="n">
        <v>62.7913094826379</v>
      </c>
      <c r="R168" s="17" t="n">
        <v>0</v>
      </c>
      <c r="S168" s="17" t="n">
        <v>0</v>
      </c>
      <c r="T168" s="7" t="n">
        <v>0</v>
      </c>
      <c r="U168" s="7" t="n">
        <v>252461</v>
      </c>
      <c r="V168" s="7" t="n">
        <v>252461</v>
      </c>
      <c r="W168" s="0" t="n">
        <v>0</v>
      </c>
      <c r="X168" s="7" t="n">
        <v>24742316</v>
      </c>
      <c r="Y168" s="17" t="n">
        <v>62.1570827086485</v>
      </c>
      <c r="AA168" s="7" t="n">
        <v>0</v>
      </c>
      <c r="AB168" s="7" t="n">
        <v>0</v>
      </c>
      <c r="AC168" s="7" t="n">
        <v>0</v>
      </c>
      <c r="AD168" s="17" t="n">
        <v>-0.00291729135153673</v>
      </c>
    </row>
    <row r="169" customFormat="false" ht="14.5" hidden="false" customHeight="false" outlineLevel="0" collapsed="false">
      <c r="A169" s="0" t="n">
        <v>142</v>
      </c>
      <c r="B169" s="0" t="s">
        <v>160</v>
      </c>
      <c r="C169" s="7" t="n">
        <v>2851555900</v>
      </c>
      <c r="D169" s="7" t="n">
        <v>9915234.22562788</v>
      </c>
      <c r="E169" s="7" t="n">
        <v>604391000</v>
      </c>
      <c r="F169" s="7" t="n">
        <v>7701010.62543898</v>
      </c>
      <c r="G169" s="7" t="n">
        <v>17616245</v>
      </c>
      <c r="H169" s="7" t="n">
        <v>10813118.21188</v>
      </c>
      <c r="I169" s="17" t="n">
        <v>1.62915494446788</v>
      </c>
      <c r="J169" s="7" t="n">
        <v>8920823</v>
      </c>
      <c r="K169" s="7" t="n">
        <v>8920823</v>
      </c>
      <c r="L169" s="0" t="n">
        <v>82.5</v>
      </c>
      <c r="N169" s="7" t="n">
        <v>9052274</v>
      </c>
      <c r="O169" s="17" t="n">
        <v>0.0405</v>
      </c>
      <c r="P169" s="7" t="n">
        <v>9418891</v>
      </c>
      <c r="Q169" s="17" t="n">
        <v>87.1061502837525</v>
      </c>
      <c r="R169" s="17" t="n">
        <v>0</v>
      </c>
      <c r="S169" s="17" t="n">
        <v>0</v>
      </c>
      <c r="T169" s="7" t="n">
        <v>0</v>
      </c>
      <c r="U169" s="7" t="n">
        <v>498068</v>
      </c>
      <c r="V169" s="7" t="n">
        <v>498068</v>
      </c>
      <c r="W169" s="0" t="n">
        <v>0</v>
      </c>
      <c r="X169" s="7" t="n">
        <v>8920823</v>
      </c>
      <c r="Y169" s="17" t="n">
        <v>82.5000043946528</v>
      </c>
      <c r="AA169" s="7" t="n">
        <v>0</v>
      </c>
      <c r="AB169" s="7" t="n">
        <v>0</v>
      </c>
      <c r="AC169" s="7" t="n">
        <v>0</v>
      </c>
      <c r="AD169" s="17" t="n">
        <v>4.39465279100659E-006</v>
      </c>
    </row>
    <row r="170" customFormat="false" ht="14.5" hidden="false" customHeight="false" outlineLevel="0" collapsed="false">
      <c r="A170" s="0" t="n">
        <v>143</v>
      </c>
      <c r="B170" s="0" t="s">
        <v>161</v>
      </c>
      <c r="C170" s="7" t="n">
        <v>255469400</v>
      </c>
      <c r="D170" s="7" t="n">
        <v>888300.642635349</v>
      </c>
      <c r="E170" s="7" t="n">
        <v>75187000</v>
      </c>
      <c r="F170" s="7" t="n">
        <v>958015.400452489</v>
      </c>
      <c r="G170" s="7" t="n">
        <v>1846316</v>
      </c>
      <c r="H170" s="7" t="n">
        <v>4842580.92089178</v>
      </c>
      <c r="I170" s="17" t="n">
        <v>0.381266938056658</v>
      </c>
      <c r="J170" s="7" t="n">
        <v>3995129</v>
      </c>
      <c r="K170" s="7" t="n">
        <v>1846316</v>
      </c>
      <c r="L170" s="0" t="n">
        <v>38.13</v>
      </c>
      <c r="N170" s="7" t="n">
        <v>1791647</v>
      </c>
      <c r="O170" s="17" t="n">
        <v>0.0346</v>
      </c>
      <c r="P170" s="7" t="n">
        <v>1853638</v>
      </c>
      <c r="Q170" s="17" t="n">
        <v>38.2778941700916</v>
      </c>
      <c r="R170" s="17" t="n">
        <v>0</v>
      </c>
      <c r="S170" s="17" t="n">
        <v>0</v>
      </c>
      <c r="T170" s="7" t="n">
        <v>0</v>
      </c>
      <c r="U170" s="7" t="n">
        <v>7322</v>
      </c>
      <c r="V170" s="7" t="n">
        <v>7322</v>
      </c>
      <c r="W170" s="0" t="n">
        <v>0</v>
      </c>
      <c r="X170" s="7" t="n">
        <v>1846316</v>
      </c>
      <c r="Y170" s="17" t="n">
        <v>38.1266938056658</v>
      </c>
      <c r="AA170" s="7" t="n">
        <v>0</v>
      </c>
      <c r="AB170" s="7" t="n">
        <v>0</v>
      </c>
      <c r="AC170" s="7" t="n">
        <v>0</v>
      </c>
      <c r="AD170" s="17" t="n">
        <v>-0.00330619433417922</v>
      </c>
    </row>
    <row r="171" customFormat="false" ht="14.5" hidden="false" customHeight="false" outlineLevel="0" collapsed="false">
      <c r="A171" s="0" t="n">
        <v>144</v>
      </c>
      <c r="B171" s="0" t="s">
        <v>162</v>
      </c>
      <c r="C171" s="7" t="n">
        <v>3651224100</v>
      </c>
      <c r="D171" s="7" t="n">
        <v>12695785.5400125</v>
      </c>
      <c r="E171" s="7" t="n">
        <v>1121767000</v>
      </c>
      <c r="F171" s="7" t="n">
        <v>14293296.2043889</v>
      </c>
      <c r="G171" s="7" t="n">
        <v>26989082</v>
      </c>
      <c r="H171" s="7" t="n">
        <v>21613223.0588616</v>
      </c>
      <c r="I171" s="17" t="n">
        <v>1.24873009113438</v>
      </c>
      <c r="J171" s="7" t="n">
        <v>17830909</v>
      </c>
      <c r="K171" s="7" t="n">
        <v>17830909</v>
      </c>
      <c r="L171" s="0" t="n">
        <v>82.5</v>
      </c>
      <c r="N171" s="7" t="n">
        <v>16917853</v>
      </c>
      <c r="O171" s="17" t="n">
        <v>0.0442</v>
      </c>
      <c r="P171" s="7" t="n">
        <v>17665622</v>
      </c>
      <c r="Q171" s="17" t="n">
        <v>81.7352504616702</v>
      </c>
      <c r="R171" s="17" t="n">
        <v>0.764749538329824</v>
      </c>
      <c r="S171" s="17" t="n">
        <v>0</v>
      </c>
      <c r="T171" s="7" t="n">
        <v>0</v>
      </c>
      <c r="U171" s="7" t="n">
        <v>0</v>
      </c>
      <c r="V171" s="7" t="n">
        <v>0</v>
      </c>
      <c r="W171" s="0" t="n">
        <v>0</v>
      </c>
      <c r="X171" s="7" t="n">
        <v>17665622</v>
      </c>
      <c r="Y171" s="17" t="n">
        <v>81.7352504616702</v>
      </c>
      <c r="AA171" s="7" t="n">
        <v>-165287</v>
      </c>
      <c r="AB171" s="7" t="n">
        <v>-165287</v>
      </c>
      <c r="AC171" s="7" t="n">
        <v>0</v>
      </c>
      <c r="AD171" s="17" t="n">
        <v>-0.764749538329824</v>
      </c>
    </row>
    <row r="172" customFormat="false" ht="14.5" hidden="false" customHeight="false" outlineLevel="0" collapsed="false">
      <c r="A172" s="0" t="n">
        <v>145</v>
      </c>
      <c r="B172" s="0" t="s">
        <v>163</v>
      </c>
      <c r="C172" s="7" t="n">
        <v>2686343300</v>
      </c>
      <c r="D172" s="7" t="n">
        <v>9340768.3257923</v>
      </c>
      <c r="E172" s="7" t="n">
        <v>721415000</v>
      </c>
      <c r="F172" s="7" t="n">
        <v>9192103.42369601</v>
      </c>
      <c r="G172" s="7" t="n">
        <v>18532872</v>
      </c>
      <c r="H172" s="7" t="n">
        <v>30267505.2614537</v>
      </c>
      <c r="I172" s="17" t="n">
        <v>0.612302594479169</v>
      </c>
      <c r="J172" s="7" t="n">
        <v>24970692</v>
      </c>
      <c r="K172" s="7" t="n">
        <v>18532872</v>
      </c>
      <c r="L172" s="0" t="n">
        <v>61.23</v>
      </c>
      <c r="N172" s="7" t="n">
        <v>17876514</v>
      </c>
      <c r="O172" s="17" t="n">
        <v>0.0602</v>
      </c>
      <c r="P172" s="7" t="n">
        <v>18952680</v>
      </c>
      <c r="Q172" s="17" t="n">
        <v>62.6172518556944</v>
      </c>
      <c r="R172" s="17" t="n">
        <v>0</v>
      </c>
      <c r="S172" s="17" t="n">
        <v>0</v>
      </c>
      <c r="T172" s="7" t="n">
        <v>0</v>
      </c>
      <c r="U172" s="7" t="n">
        <v>419808</v>
      </c>
      <c r="V172" s="7" t="n">
        <v>419808</v>
      </c>
      <c r="W172" s="0" t="n">
        <v>0</v>
      </c>
      <c r="X172" s="7" t="n">
        <v>18532872</v>
      </c>
      <c r="Y172" s="17" t="n">
        <v>61.2302594479169</v>
      </c>
      <c r="AA172" s="7" t="n">
        <v>0</v>
      </c>
      <c r="AB172" s="7" t="n">
        <v>0</v>
      </c>
      <c r="AC172" s="7" t="n">
        <v>0</v>
      </c>
      <c r="AD172" s="17" t="n">
        <v>0.000259447916931776</v>
      </c>
    </row>
    <row r="173" customFormat="false" ht="14.5" hidden="false" customHeight="false" outlineLevel="0" collapsed="false">
      <c r="A173" s="0" t="n">
        <v>146</v>
      </c>
      <c r="B173" s="0" t="s">
        <v>164</v>
      </c>
      <c r="C173" s="7" t="n">
        <v>2334757300</v>
      </c>
      <c r="D173" s="7" t="n">
        <v>8118257.64646401</v>
      </c>
      <c r="E173" s="7" t="n">
        <v>627678000</v>
      </c>
      <c r="F173" s="7" t="n">
        <v>7997728.20467923</v>
      </c>
      <c r="G173" s="7" t="n">
        <v>16115986</v>
      </c>
      <c r="H173" s="7" t="n">
        <v>23555125.0799639</v>
      </c>
      <c r="I173" s="17" t="n">
        <v>0.684181720338575</v>
      </c>
      <c r="J173" s="7" t="n">
        <v>19432978</v>
      </c>
      <c r="K173" s="7" t="n">
        <v>16115986</v>
      </c>
      <c r="L173" s="0" t="n">
        <v>68.42</v>
      </c>
      <c r="N173" s="7" t="n">
        <v>15151628</v>
      </c>
      <c r="O173" s="17" t="n">
        <v>0.0458</v>
      </c>
      <c r="P173" s="7" t="n">
        <v>15845573</v>
      </c>
      <c r="Q173" s="17" t="n">
        <v>67.2701713372702</v>
      </c>
      <c r="R173" s="17" t="n">
        <v>1.14982866272982</v>
      </c>
      <c r="S173" s="17" t="n">
        <v>0</v>
      </c>
      <c r="T173" s="7" t="n">
        <v>0</v>
      </c>
      <c r="U173" s="7" t="n">
        <v>0</v>
      </c>
      <c r="V173" s="7" t="n">
        <v>0</v>
      </c>
      <c r="W173" s="0" t="n">
        <v>0</v>
      </c>
      <c r="X173" s="7" t="n">
        <v>15845573</v>
      </c>
      <c r="Y173" s="17" t="n">
        <v>67.2701713372702</v>
      </c>
      <c r="AA173" s="7" t="n">
        <v>-270413</v>
      </c>
      <c r="AB173" s="7" t="n">
        <v>-270413</v>
      </c>
      <c r="AC173" s="7" t="n">
        <v>0</v>
      </c>
      <c r="AD173" s="17" t="n">
        <v>-1.14982866272982</v>
      </c>
    </row>
    <row r="174" customFormat="false" ht="14.5" hidden="false" customHeight="false" outlineLevel="0" collapsed="false">
      <c r="A174" s="0" t="n">
        <v>147</v>
      </c>
      <c r="B174" s="0" t="s">
        <v>165</v>
      </c>
      <c r="C174" s="7" t="n">
        <v>1181869900</v>
      </c>
      <c r="D174" s="7" t="n">
        <v>4109516.80193939</v>
      </c>
      <c r="E174" s="7" t="n">
        <v>395641000</v>
      </c>
      <c r="F174" s="7" t="n">
        <v>5041166.30601598</v>
      </c>
      <c r="G174" s="7" t="n">
        <v>9150683</v>
      </c>
      <c r="H174" s="7" t="n">
        <v>14303427.739698</v>
      </c>
      <c r="I174" s="17" t="n">
        <v>0.639754551603253</v>
      </c>
      <c r="J174" s="7" t="n">
        <v>11800328</v>
      </c>
      <c r="K174" s="7" t="n">
        <v>9150683</v>
      </c>
      <c r="L174" s="0" t="n">
        <v>63.98</v>
      </c>
      <c r="N174" s="7" t="n">
        <v>8983193</v>
      </c>
      <c r="O174" s="17" t="n">
        <v>0.0336</v>
      </c>
      <c r="P174" s="7" t="n">
        <v>9285028</v>
      </c>
      <c r="Q174" s="17" t="n">
        <v>64.9147055445331</v>
      </c>
      <c r="R174" s="17" t="n">
        <v>0</v>
      </c>
      <c r="S174" s="17" t="n">
        <v>0</v>
      </c>
      <c r="T174" s="7" t="n">
        <v>0</v>
      </c>
      <c r="U174" s="7" t="n">
        <v>134345</v>
      </c>
      <c r="V174" s="7" t="n">
        <v>134345</v>
      </c>
      <c r="W174" s="0" t="n">
        <v>0</v>
      </c>
      <c r="X174" s="7" t="n">
        <v>9150683</v>
      </c>
      <c r="Y174" s="17" t="n">
        <v>63.9754551603253</v>
      </c>
      <c r="AA174" s="7" t="n">
        <v>0</v>
      </c>
      <c r="AB174" s="7" t="n">
        <v>0</v>
      </c>
      <c r="AC174" s="7" t="n">
        <v>0</v>
      </c>
      <c r="AD174" s="17" t="n">
        <v>-0.00454483967471475</v>
      </c>
    </row>
    <row r="175" customFormat="false" ht="14.5" hidden="false" customHeight="false" outlineLevel="0" collapsed="false">
      <c r="A175" s="0" t="n">
        <v>148</v>
      </c>
      <c r="B175" s="0" t="s">
        <v>166</v>
      </c>
      <c r="C175" s="7" t="n">
        <v>475467900</v>
      </c>
      <c r="D175" s="7" t="n">
        <v>1653264.30923813</v>
      </c>
      <c r="E175" s="7" t="n">
        <v>115070000</v>
      </c>
      <c r="F175" s="7" t="n">
        <v>1466195.38125032</v>
      </c>
      <c r="G175" s="7" t="n">
        <v>3119460</v>
      </c>
      <c r="H175" s="7" t="n">
        <v>5792958.38637264</v>
      </c>
      <c r="I175" s="17" t="n">
        <v>0.538491698358859</v>
      </c>
      <c r="J175" s="7" t="n">
        <v>4779191</v>
      </c>
      <c r="K175" s="7" t="n">
        <v>3119460</v>
      </c>
      <c r="L175" s="0" t="n">
        <v>53.85</v>
      </c>
      <c r="N175" s="7" t="n">
        <v>2878989</v>
      </c>
      <c r="O175" s="17" t="n">
        <v>0.0733</v>
      </c>
      <c r="P175" s="7" t="n">
        <v>3090019</v>
      </c>
      <c r="Q175" s="17" t="n">
        <v>53.3409493717228</v>
      </c>
      <c r="R175" s="17" t="n">
        <v>0.509050628277215</v>
      </c>
      <c r="S175" s="17" t="n">
        <v>0</v>
      </c>
      <c r="T175" s="7" t="n">
        <v>0</v>
      </c>
      <c r="U175" s="7" t="n">
        <v>0</v>
      </c>
      <c r="V175" s="7" t="n">
        <v>0</v>
      </c>
      <c r="W175" s="0" t="n">
        <v>0</v>
      </c>
      <c r="X175" s="7" t="n">
        <v>3090019</v>
      </c>
      <c r="Y175" s="17" t="n">
        <v>53.3409493717228</v>
      </c>
      <c r="AA175" s="7" t="n">
        <v>-29441</v>
      </c>
      <c r="AB175" s="7" t="n">
        <v>-29441</v>
      </c>
      <c r="AC175" s="7" t="n">
        <v>0</v>
      </c>
      <c r="AD175" s="17" t="n">
        <v>-0.509050628277215</v>
      </c>
    </row>
    <row r="176" customFormat="false" ht="14.5" hidden="false" customHeight="false" outlineLevel="0" collapsed="false">
      <c r="A176" s="0" t="n">
        <v>149</v>
      </c>
      <c r="B176" s="0" t="s">
        <v>167</v>
      </c>
      <c r="C176" s="7" t="n">
        <v>6494397200</v>
      </c>
      <c r="D176" s="7" t="n">
        <v>22581871.6695197</v>
      </c>
      <c r="E176" s="7" t="n">
        <v>1839598000</v>
      </c>
      <c r="F176" s="7" t="n">
        <v>23439733.1272906</v>
      </c>
      <c r="G176" s="7" t="n">
        <v>46021605</v>
      </c>
      <c r="H176" s="7" t="n">
        <v>334523209.005637</v>
      </c>
      <c r="I176" s="17" t="n">
        <v>0.137573728103345</v>
      </c>
      <c r="J176" s="7" t="n">
        <v>275981647</v>
      </c>
      <c r="K176" s="7" t="n">
        <v>46021605</v>
      </c>
      <c r="L176" s="0" t="n">
        <v>13.76</v>
      </c>
      <c r="N176" s="7" t="n">
        <v>15225269</v>
      </c>
      <c r="O176" s="17" t="n">
        <v>0.0881</v>
      </c>
      <c r="P176" s="7" t="n">
        <v>16566615</v>
      </c>
      <c r="Q176" s="17" t="n">
        <v>4.95230661251992</v>
      </c>
      <c r="R176" s="17" t="n">
        <v>8.80769338748008</v>
      </c>
      <c r="S176" s="17" t="n">
        <v>0.02</v>
      </c>
      <c r="T176" s="7" t="n">
        <v>304505</v>
      </c>
      <c r="U176" s="7" t="n">
        <v>0</v>
      </c>
      <c r="V176" s="7" t="n">
        <v>0</v>
      </c>
      <c r="W176" s="0" t="n">
        <v>0</v>
      </c>
      <c r="X176" s="7" t="n">
        <v>16871120</v>
      </c>
      <c r="Y176" s="17" t="n">
        <v>5.04333318161961</v>
      </c>
      <c r="AA176" s="7" t="n">
        <v>-29454990</v>
      </c>
      <c r="AB176" s="7" t="n">
        <v>-29150485</v>
      </c>
      <c r="AC176" s="7" t="n">
        <v>0</v>
      </c>
      <c r="AD176" s="17" t="n">
        <v>-8.71666681838039</v>
      </c>
    </row>
    <row r="177" customFormat="false" ht="14.5" hidden="false" customHeight="false" outlineLevel="0" collapsed="false">
      <c r="A177" s="0" t="n">
        <v>150</v>
      </c>
      <c r="B177" s="0" t="s">
        <v>168</v>
      </c>
      <c r="C177" s="7" t="n">
        <v>1176406900</v>
      </c>
      <c r="D177" s="7" t="n">
        <v>4090521.23373938</v>
      </c>
      <c r="E177" s="7" t="n">
        <v>225800000</v>
      </c>
      <c r="F177" s="7" t="n">
        <v>2877091.48419503</v>
      </c>
      <c r="G177" s="7" t="n">
        <v>6967613</v>
      </c>
      <c r="H177" s="7" t="n">
        <v>8566370.2</v>
      </c>
      <c r="I177" s="17" t="n">
        <v>0.813368187146523</v>
      </c>
      <c r="J177" s="7" t="n">
        <v>7067255</v>
      </c>
      <c r="K177" s="7" t="n">
        <v>6967613</v>
      </c>
      <c r="L177" s="0" t="n">
        <v>81.34</v>
      </c>
      <c r="N177" s="7" t="n">
        <v>6760874</v>
      </c>
      <c r="O177" s="17" t="n">
        <v>0.0559</v>
      </c>
      <c r="P177" s="7" t="n">
        <v>7138807</v>
      </c>
      <c r="Q177" s="17" t="n">
        <v>83.3352614156227</v>
      </c>
      <c r="R177" s="17" t="n">
        <v>0</v>
      </c>
      <c r="S177" s="17" t="n">
        <v>0</v>
      </c>
      <c r="T177" s="7" t="n">
        <v>0</v>
      </c>
      <c r="U177" s="7" t="n">
        <v>171194</v>
      </c>
      <c r="V177" s="7" t="n">
        <v>171194</v>
      </c>
      <c r="W177" s="0" t="n">
        <v>0</v>
      </c>
      <c r="X177" s="7" t="n">
        <v>6967613</v>
      </c>
      <c r="Y177" s="17" t="n">
        <v>81.3368187146524</v>
      </c>
      <c r="AA177" s="7" t="n">
        <v>0</v>
      </c>
      <c r="AB177" s="7" t="n">
        <v>0</v>
      </c>
      <c r="AC177" s="7" t="n">
        <v>0</v>
      </c>
      <c r="AD177" s="17" t="n">
        <v>-0.00318128534765094</v>
      </c>
    </row>
    <row r="178" customFormat="false" ht="14.5" hidden="false" customHeight="false" outlineLevel="0" collapsed="false">
      <c r="A178" s="0" t="n">
        <v>151</v>
      </c>
      <c r="B178" s="0" t="s">
        <v>169</v>
      </c>
      <c r="C178" s="7" t="n">
        <v>1309322100</v>
      </c>
      <c r="D178" s="7" t="n">
        <v>4552684.83366957</v>
      </c>
      <c r="E178" s="7" t="n">
        <v>426901000</v>
      </c>
      <c r="F178" s="7" t="n">
        <v>5439474.0110467</v>
      </c>
      <c r="G178" s="7" t="n">
        <v>9992159</v>
      </c>
      <c r="H178" s="7" t="n">
        <v>21380842.22</v>
      </c>
      <c r="I178" s="17" t="n">
        <v>0.467341692959745</v>
      </c>
      <c r="J178" s="7" t="n">
        <v>17639195</v>
      </c>
      <c r="K178" s="7" t="n">
        <v>9992159</v>
      </c>
      <c r="L178" s="0" t="n">
        <v>46.73</v>
      </c>
      <c r="N178" s="7" t="n">
        <v>9660962</v>
      </c>
      <c r="O178" s="17" t="n">
        <v>0.0883</v>
      </c>
      <c r="P178" s="7" t="n">
        <v>10514025</v>
      </c>
      <c r="Q178" s="17" t="n">
        <v>49.1749805354487</v>
      </c>
      <c r="R178" s="17" t="n">
        <v>0</v>
      </c>
      <c r="S178" s="17" t="n">
        <v>0</v>
      </c>
      <c r="T178" s="7" t="n">
        <v>0</v>
      </c>
      <c r="U178" s="7" t="n">
        <v>521866</v>
      </c>
      <c r="V178" s="7" t="n">
        <v>521866</v>
      </c>
      <c r="W178" s="0" t="n">
        <v>0</v>
      </c>
      <c r="X178" s="7" t="n">
        <v>9992159</v>
      </c>
      <c r="Y178" s="17" t="n">
        <v>46.7341692959745</v>
      </c>
      <c r="AA178" s="7" t="n">
        <v>0</v>
      </c>
      <c r="AB178" s="7" t="n">
        <v>0</v>
      </c>
      <c r="AC178" s="7" t="n">
        <v>0</v>
      </c>
      <c r="AD178" s="17" t="n">
        <v>0.00416929597454185</v>
      </c>
    </row>
    <row r="179" customFormat="false" ht="14.5" hidden="false" customHeight="false" outlineLevel="0" collapsed="false">
      <c r="A179" s="0" t="n">
        <v>152</v>
      </c>
      <c r="B179" s="0" t="s">
        <v>170</v>
      </c>
      <c r="C179" s="7" t="n">
        <v>1497427400</v>
      </c>
      <c r="D179" s="7" t="n">
        <v>5206751.65683162</v>
      </c>
      <c r="E179" s="7" t="n">
        <v>361190000</v>
      </c>
      <c r="F179" s="7" t="n">
        <v>4602199.61548452</v>
      </c>
      <c r="G179" s="7" t="n">
        <v>9808951</v>
      </c>
      <c r="H179" s="7" t="n">
        <v>6823610.07</v>
      </c>
      <c r="I179" s="17" t="n">
        <v>1.43750168889706</v>
      </c>
      <c r="J179" s="7" t="n">
        <v>5629478</v>
      </c>
      <c r="K179" s="7" t="n">
        <v>5629478</v>
      </c>
      <c r="L179" s="0" t="n">
        <v>82.5</v>
      </c>
      <c r="N179" s="7" t="n">
        <v>5422289</v>
      </c>
      <c r="O179" s="17" t="n">
        <v>0.0468</v>
      </c>
      <c r="P179" s="7" t="n">
        <v>5676052</v>
      </c>
      <c r="Q179" s="17" t="n">
        <v>83.1825374218665</v>
      </c>
      <c r="R179" s="17" t="n">
        <v>0</v>
      </c>
      <c r="S179" s="17" t="n">
        <v>0</v>
      </c>
      <c r="T179" s="7" t="n">
        <v>0</v>
      </c>
      <c r="U179" s="7" t="n">
        <v>46574</v>
      </c>
      <c r="V179" s="7" t="n">
        <v>46574</v>
      </c>
      <c r="W179" s="0" t="n">
        <v>0</v>
      </c>
      <c r="X179" s="7" t="n">
        <v>5629478</v>
      </c>
      <c r="Y179" s="17" t="n">
        <v>82.499995489924</v>
      </c>
      <c r="AA179" s="7" t="n">
        <v>0</v>
      </c>
      <c r="AB179" s="7" t="n">
        <v>0</v>
      </c>
      <c r="AC179" s="7" t="n">
        <v>0</v>
      </c>
      <c r="AD179" s="17" t="n">
        <v>-4.51007599622244E-006</v>
      </c>
    </row>
    <row r="180" customFormat="false" ht="14.5" hidden="false" customHeight="false" outlineLevel="0" collapsed="false">
      <c r="A180" s="0" t="n">
        <v>153</v>
      </c>
      <c r="B180" s="0" t="s">
        <v>171</v>
      </c>
      <c r="C180" s="7" t="n">
        <v>5149133300</v>
      </c>
      <c r="D180" s="7" t="n">
        <v>17904212.4786964</v>
      </c>
      <c r="E180" s="7" t="n">
        <v>1514293000</v>
      </c>
      <c r="F180" s="7" t="n">
        <v>19294771.8993629</v>
      </c>
      <c r="G180" s="7" t="n">
        <v>37198984</v>
      </c>
      <c r="H180" s="7" t="n">
        <v>103734761.66</v>
      </c>
      <c r="I180" s="17" t="n">
        <v>0.358597093247517</v>
      </c>
      <c r="J180" s="7" t="n">
        <v>85581178</v>
      </c>
      <c r="K180" s="7" t="n">
        <v>37198984</v>
      </c>
      <c r="L180" s="0" t="n">
        <v>35.86</v>
      </c>
      <c r="N180" s="7" t="n">
        <v>35204065</v>
      </c>
      <c r="O180" s="17" t="n">
        <v>0.04</v>
      </c>
      <c r="P180" s="7" t="n">
        <v>36612228</v>
      </c>
      <c r="Q180" s="17" t="n">
        <v>35.2940782955668</v>
      </c>
      <c r="R180" s="17" t="n">
        <v>0.565921704433215</v>
      </c>
      <c r="S180" s="17" t="n">
        <v>0</v>
      </c>
      <c r="T180" s="7" t="n">
        <v>0</v>
      </c>
      <c r="U180" s="7" t="n">
        <v>0</v>
      </c>
      <c r="V180" s="7" t="n">
        <v>0</v>
      </c>
      <c r="W180" s="0" t="n">
        <v>0</v>
      </c>
      <c r="X180" s="7" t="n">
        <v>36612228</v>
      </c>
      <c r="Y180" s="17" t="n">
        <v>35.2940782955668</v>
      </c>
      <c r="AA180" s="7" t="n">
        <v>-586756</v>
      </c>
      <c r="AB180" s="7" t="n">
        <v>-586756</v>
      </c>
      <c r="AC180" s="7" t="n">
        <v>0</v>
      </c>
      <c r="AD180" s="17" t="n">
        <v>-0.565921704433215</v>
      </c>
    </row>
    <row r="181" customFormat="false" ht="14.5" hidden="false" customHeight="false" outlineLevel="0" collapsed="false">
      <c r="A181" s="0" t="n">
        <v>154</v>
      </c>
      <c r="B181" s="0" t="s">
        <v>172</v>
      </c>
      <c r="C181" s="7" t="n">
        <v>338579700</v>
      </c>
      <c r="D181" s="7" t="n">
        <v>1177286.06671986</v>
      </c>
      <c r="E181" s="7" t="n">
        <v>93938000</v>
      </c>
      <c r="F181" s="7" t="n">
        <v>1196936.31462495</v>
      </c>
      <c r="G181" s="7" t="n">
        <v>2374222</v>
      </c>
      <c r="H181" s="7" t="n">
        <v>2838165.02839587</v>
      </c>
      <c r="I181" s="17" t="n">
        <v>0.836534160715069</v>
      </c>
      <c r="J181" s="7" t="n">
        <v>2341486</v>
      </c>
      <c r="K181" s="7" t="n">
        <v>2341486</v>
      </c>
      <c r="L181" s="0" t="n">
        <v>82.5</v>
      </c>
      <c r="N181" s="7" t="n">
        <v>2055731</v>
      </c>
      <c r="O181" s="17" t="n">
        <v>0.0535</v>
      </c>
      <c r="P181" s="7" t="n">
        <v>2165713</v>
      </c>
      <c r="Q181" s="17" t="n">
        <v>76.3068031045418</v>
      </c>
      <c r="R181" s="17" t="n">
        <v>6.19319689545823</v>
      </c>
      <c r="S181" s="17" t="n">
        <v>0.01</v>
      </c>
      <c r="T181" s="7" t="n">
        <v>20557</v>
      </c>
      <c r="U181" s="7" t="n">
        <v>0</v>
      </c>
      <c r="V181" s="7" t="n">
        <v>0</v>
      </c>
      <c r="W181" s="0" t="n">
        <v>0</v>
      </c>
      <c r="X181" s="7" t="n">
        <v>2186270</v>
      </c>
      <c r="Y181" s="17" t="n">
        <v>77.0311091189675</v>
      </c>
      <c r="AA181" s="7" t="n">
        <v>-175773</v>
      </c>
      <c r="AB181" s="7" t="n">
        <v>-155216</v>
      </c>
      <c r="AC181" s="7" t="n">
        <v>0</v>
      </c>
      <c r="AD181" s="17" t="n">
        <v>-5.46889088103247</v>
      </c>
    </row>
    <row r="182" customFormat="false" ht="14.5" hidden="false" customHeight="false" outlineLevel="0" collapsed="false">
      <c r="A182" s="0" t="n">
        <v>155</v>
      </c>
      <c r="B182" s="0" t="s">
        <v>173</v>
      </c>
      <c r="C182" s="7" t="n">
        <v>15034185600</v>
      </c>
      <c r="D182" s="7" t="n">
        <v>52275837.0669016</v>
      </c>
      <c r="E182" s="7" t="n">
        <v>5936265000</v>
      </c>
      <c r="F182" s="7" t="n">
        <v>75638518.5094111</v>
      </c>
      <c r="G182" s="7" t="n">
        <v>127914356</v>
      </c>
      <c r="H182" s="7" t="n">
        <v>93150537.4380517</v>
      </c>
      <c r="I182" s="17" t="n">
        <v>1.37320040783519</v>
      </c>
      <c r="J182" s="7" t="n">
        <v>76849193</v>
      </c>
      <c r="K182" s="7" t="n">
        <v>76849193</v>
      </c>
      <c r="L182" s="0" t="n">
        <v>82.5</v>
      </c>
      <c r="N182" s="7" t="n">
        <v>74332213</v>
      </c>
      <c r="O182" s="17" t="n">
        <v>0.0533</v>
      </c>
      <c r="P182" s="7" t="n">
        <v>78294120</v>
      </c>
      <c r="Q182" s="17" t="n">
        <v>84.0511736736552</v>
      </c>
      <c r="R182" s="17" t="n">
        <v>0</v>
      </c>
      <c r="S182" s="17" t="n">
        <v>0</v>
      </c>
      <c r="T182" s="7" t="n">
        <v>0</v>
      </c>
      <c r="U182" s="7" t="n">
        <v>1444927</v>
      </c>
      <c r="V182" s="7" t="n">
        <v>1444927</v>
      </c>
      <c r="W182" s="0" t="n">
        <v>0</v>
      </c>
      <c r="X182" s="7" t="n">
        <v>76849193</v>
      </c>
      <c r="Y182" s="17" t="n">
        <v>82.4999995851955</v>
      </c>
      <c r="AA182" s="7" t="n">
        <v>0</v>
      </c>
      <c r="AB182" s="7" t="n">
        <v>0</v>
      </c>
      <c r="AC182" s="7" t="n">
        <v>0</v>
      </c>
      <c r="AD182" s="17" t="n">
        <v>-4.14804489423659E-007</v>
      </c>
    </row>
    <row r="183" customFormat="false" ht="14.5" hidden="false" customHeight="false" outlineLevel="0" collapsed="false">
      <c r="A183" s="0" t="n">
        <v>156</v>
      </c>
      <c r="B183" s="0" t="s">
        <v>174</v>
      </c>
      <c r="C183" s="7" t="n">
        <v>104479300</v>
      </c>
      <c r="D183" s="7" t="n">
        <v>363288.242474799</v>
      </c>
      <c r="E183" s="7" t="n">
        <v>37072000</v>
      </c>
      <c r="F183" s="7" t="n">
        <v>472362.867591135</v>
      </c>
      <c r="G183" s="7" t="n">
        <v>835651</v>
      </c>
      <c r="H183" s="7" t="n">
        <v>1061261.84043636</v>
      </c>
      <c r="I183" s="17" t="n">
        <v>0.78741265176971</v>
      </c>
      <c r="J183" s="7" t="n">
        <v>875541</v>
      </c>
      <c r="K183" s="7" t="n">
        <v>835651</v>
      </c>
      <c r="L183" s="0" t="n">
        <v>78.74</v>
      </c>
      <c r="N183" s="7" t="n">
        <v>565499</v>
      </c>
      <c r="O183" s="17" t="n">
        <v>0.0323</v>
      </c>
      <c r="P183" s="7" t="n">
        <v>583765</v>
      </c>
      <c r="Q183" s="17" t="n">
        <v>55.0066889958062</v>
      </c>
      <c r="R183" s="17" t="n">
        <v>23.7333110041938</v>
      </c>
      <c r="S183" s="17" t="n">
        <v>0.02</v>
      </c>
      <c r="T183" s="7" t="n">
        <v>11310</v>
      </c>
      <c r="U183" s="7" t="n">
        <v>0</v>
      </c>
      <c r="V183" s="7" t="n">
        <v>0</v>
      </c>
      <c r="W183" s="0" t="n">
        <v>0</v>
      </c>
      <c r="X183" s="7" t="n">
        <v>595075</v>
      </c>
      <c r="Y183" s="17" t="n">
        <v>56.072401487207</v>
      </c>
      <c r="AA183" s="7" t="n">
        <v>-251886</v>
      </c>
      <c r="AB183" s="7" t="n">
        <v>-240576</v>
      </c>
      <c r="AC183" s="7" t="n">
        <v>0</v>
      </c>
      <c r="AD183" s="17" t="n">
        <v>-22.667598512793</v>
      </c>
    </row>
    <row r="184" customFormat="false" ht="14.5" hidden="false" customHeight="false" outlineLevel="0" collapsed="false">
      <c r="A184" s="0" t="n">
        <v>157</v>
      </c>
      <c r="B184" s="0" t="s">
        <v>175</v>
      </c>
      <c r="C184" s="7" t="n">
        <v>2475327700</v>
      </c>
      <c r="D184" s="7" t="n">
        <v>8607039.3817932</v>
      </c>
      <c r="E184" s="7" t="n">
        <v>1428344000</v>
      </c>
      <c r="F184" s="7" t="n">
        <v>18199629.5788356</v>
      </c>
      <c r="G184" s="7" t="n">
        <v>26806669</v>
      </c>
      <c r="H184" s="7" t="n">
        <v>10198078.4514476</v>
      </c>
      <c r="I184" s="17" t="n">
        <v>2.62859999828642</v>
      </c>
      <c r="J184" s="7" t="n">
        <v>8413415</v>
      </c>
      <c r="K184" s="7" t="n">
        <v>8413415</v>
      </c>
      <c r="L184" s="0" t="n">
        <v>82.5</v>
      </c>
      <c r="N184" s="7" t="n">
        <v>8136480</v>
      </c>
      <c r="O184" s="17" t="n">
        <v>0.0456</v>
      </c>
      <c r="P184" s="7" t="n">
        <v>8507503</v>
      </c>
      <c r="Q184" s="17" t="n">
        <v>83.4226079011225</v>
      </c>
      <c r="R184" s="17" t="n">
        <v>0</v>
      </c>
      <c r="S184" s="17" t="n">
        <v>0</v>
      </c>
      <c r="T184" s="7" t="n">
        <v>0</v>
      </c>
      <c r="U184" s="7" t="n">
        <v>94088</v>
      </c>
      <c r="V184" s="7" t="n">
        <v>94088</v>
      </c>
      <c r="W184" s="0" t="n">
        <v>0</v>
      </c>
      <c r="X184" s="7" t="n">
        <v>8413415</v>
      </c>
      <c r="Y184" s="17" t="n">
        <v>82.5000027216472</v>
      </c>
      <c r="AA184" s="7" t="n">
        <v>0</v>
      </c>
      <c r="AB184" s="7" t="n">
        <v>0</v>
      </c>
      <c r="AC184" s="7" t="n">
        <v>0</v>
      </c>
      <c r="AD184" s="17" t="n">
        <v>2.72164724890445E-006</v>
      </c>
    </row>
    <row r="185" customFormat="false" ht="14.5" hidden="false" customHeight="false" outlineLevel="0" collapsed="false">
      <c r="A185" s="0" t="n">
        <v>158</v>
      </c>
      <c r="B185" s="0" t="s">
        <v>176</v>
      </c>
      <c r="C185" s="7" t="n">
        <v>2447845900</v>
      </c>
      <c r="D185" s="7" t="n">
        <v>8511481.55529509</v>
      </c>
      <c r="E185" s="7" t="n">
        <v>763859000</v>
      </c>
      <c r="F185" s="7" t="n">
        <v>9732915.07540183</v>
      </c>
      <c r="G185" s="7" t="n">
        <v>18244397</v>
      </c>
      <c r="H185" s="7" t="n">
        <v>21174806.4942969</v>
      </c>
      <c r="I185" s="17" t="n">
        <v>0.861608676561642</v>
      </c>
      <c r="J185" s="7" t="n">
        <v>17469215</v>
      </c>
      <c r="K185" s="7" t="n">
        <v>17469215</v>
      </c>
      <c r="L185" s="0" t="n">
        <v>82.5</v>
      </c>
      <c r="N185" s="7" t="n">
        <v>15886824</v>
      </c>
      <c r="O185" s="17" t="n">
        <v>0.0427</v>
      </c>
      <c r="P185" s="7" t="n">
        <v>16565191</v>
      </c>
      <c r="Q185" s="17" t="n">
        <v>78.2306605940488</v>
      </c>
      <c r="R185" s="17" t="n">
        <v>4.26933940595119</v>
      </c>
      <c r="S185" s="17" t="n">
        <v>0.01</v>
      </c>
      <c r="T185" s="7" t="n">
        <v>158868</v>
      </c>
      <c r="U185" s="7" t="n">
        <v>0</v>
      </c>
      <c r="V185" s="7" t="n">
        <v>0</v>
      </c>
      <c r="W185" s="0" t="n">
        <v>0</v>
      </c>
      <c r="X185" s="7" t="n">
        <v>16724059</v>
      </c>
      <c r="Y185" s="17" t="n">
        <v>78.9809295518444</v>
      </c>
      <c r="AA185" s="7" t="n">
        <v>-904024</v>
      </c>
      <c r="AB185" s="7" t="n">
        <v>-745156</v>
      </c>
      <c r="AC185" s="7" t="n">
        <v>0</v>
      </c>
      <c r="AD185" s="17" t="n">
        <v>-3.51907044815557</v>
      </c>
    </row>
    <row r="186" customFormat="false" ht="14.5" hidden="false" customHeight="false" outlineLevel="0" collapsed="false">
      <c r="A186" s="0" t="n">
        <v>159</v>
      </c>
      <c r="B186" s="0" t="s">
        <v>177</v>
      </c>
      <c r="C186" s="7" t="n">
        <v>2458304800</v>
      </c>
      <c r="D186" s="7" t="n">
        <v>8547848.52367275</v>
      </c>
      <c r="E186" s="7" t="n">
        <v>1796501000</v>
      </c>
      <c r="F186" s="7" t="n">
        <v>22890601.1003005</v>
      </c>
      <c r="G186" s="7" t="n">
        <v>31438450</v>
      </c>
      <c r="H186" s="7" t="n">
        <v>34218165.74</v>
      </c>
      <c r="I186" s="17" t="n">
        <v>0.918764910979708</v>
      </c>
      <c r="J186" s="7" t="n">
        <v>28229987</v>
      </c>
      <c r="K186" s="7" t="n">
        <v>28229987</v>
      </c>
      <c r="L186" s="0" t="n">
        <v>82.5</v>
      </c>
      <c r="N186" s="7" t="n">
        <v>26093332</v>
      </c>
      <c r="O186" s="17" t="n">
        <v>0.0373</v>
      </c>
      <c r="P186" s="7" t="n">
        <v>27066613</v>
      </c>
      <c r="Q186" s="17" t="n">
        <v>79.1001282934344</v>
      </c>
      <c r="R186" s="17" t="n">
        <v>3.39987170656563</v>
      </c>
      <c r="S186" s="17" t="n">
        <v>0.01</v>
      </c>
      <c r="T186" s="7" t="n">
        <v>260933</v>
      </c>
      <c r="U186" s="7" t="n">
        <v>0</v>
      </c>
      <c r="V186" s="7" t="n">
        <v>0</v>
      </c>
      <c r="W186" s="0" t="n">
        <v>0</v>
      </c>
      <c r="X186" s="7" t="n">
        <v>27327546</v>
      </c>
      <c r="Y186" s="17" t="n">
        <v>79.8626852404743</v>
      </c>
      <c r="AA186" s="7" t="n">
        <v>-1163374</v>
      </c>
      <c r="AB186" s="7" t="n">
        <v>-902441</v>
      </c>
      <c r="AC186" s="7" t="n">
        <v>0</v>
      </c>
      <c r="AD186" s="17" t="n">
        <v>-2.63731475952572</v>
      </c>
    </row>
    <row r="187" customFormat="false" ht="14.5" hidden="false" customHeight="false" outlineLevel="0" collapsed="false">
      <c r="A187" s="0" t="n">
        <v>160</v>
      </c>
      <c r="B187" s="0" t="s">
        <v>178</v>
      </c>
      <c r="C187" s="7" t="n">
        <v>11375052400</v>
      </c>
      <c r="D187" s="7" t="n">
        <v>39552550.5478573</v>
      </c>
      <c r="E187" s="7" t="n">
        <v>3043181000</v>
      </c>
      <c r="F187" s="7" t="n">
        <v>38775509.9201246</v>
      </c>
      <c r="G187" s="7" t="n">
        <v>78328060</v>
      </c>
      <c r="H187" s="7" t="n">
        <v>347861659.377571</v>
      </c>
      <c r="I187" s="17" t="n">
        <v>0.225170144189366</v>
      </c>
      <c r="J187" s="7" t="n">
        <v>286985869</v>
      </c>
      <c r="K187" s="7" t="n">
        <v>78328060</v>
      </c>
      <c r="L187" s="0" t="n">
        <v>22.52</v>
      </c>
      <c r="N187" s="7" t="n">
        <v>68340513</v>
      </c>
      <c r="O187" s="17" t="n">
        <v>0.0639</v>
      </c>
      <c r="P187" s="7" t="n">
        <v>72707472</v>
      </c>
      <c r="Q187" s="17" t="n">
        <v>20.9012606132264</v>
      </c>
      <c r="R187" s="17" t="n">
        <v>1.61873938677362</v>
      </c>
      <c r="S187" s="17" t="n">
        <v>0</v>
      </c>
      <c r="T187" s="7" t="n">
        <v>0</v>
      </c>
      <c r="U187" s="7" t="n">
        <v>0</v>
      </c>
      <c r="V187" s="7" t="n">
        <v>0</v>
      </c>
      <c r="W187" s="0" t="n">
        <v>0</v>
      </c>
      <c r="X187" s="7" t="n">
        <v>72707472</v>
      </c>
      <c r="Y187" s="17" t="n">
        <v>20.9012606132264</v>
      </c>
      <c r="AA187" s="7" t="n">
        <v>-5620588</v>
      </c>
      <c r="AB187" s="7" t="n">
        <v>-5620588</v>
      </c>
      <c r="AC187" s="7" t="n">
        <v>0</v>
      </c>
      <c r="AD187" s="17" t="n">
        <v>-1.61873938677362</v>
      </c>
    </row>
    <row r="188" customFormat="false" ht="14.5" hidden="false" customHeight="false" outlineLevel="0" collapsed="false">
      <c r="A188" s="0" t="n">
        <v>161</v>
      </c>
      <c r="B188" s="0" t="s">
        <v>179</v>
      </c>
      <c r="C188" s="7" t="n">
        <v>2411393900</v>
      </c>
      <c r="D188" s="7" t="n">
        <v>8384733.1657606</v>
      </c>
      <c r="E188" s="7" t="n">
        <v>749441000</v>
      </c>
      <c r="F188" s="7" t="n">
        <v>9549204.24715062</v>
      </c>
      <c r="G188" s="7" t="n">
        <v>17933937</v>
      </c>
      <c r="H188" s="7" t="n">
        <v>33328396.51</v>
      </c>
      <c r="I188" s="17" t="n">
        <v>0.538097804813953</v>
      </c>
      <c r="J188" s="7" t="n">
        <v>27495927</v>
      </c>
      <c r="K188" s="7" t="n">
        <v>17933937</v>
      </c>
      <c r="L188" s="0" t="n">
        <v>53.81</v>
      </c>
      <c r="N188" s="7" t="n">
        <v>18168773</v>
      </c>
      <c r="O188" s="17" t="n">
        <v>0.029</v>
      </c>
      <c r="P188" s="7" t="n">
        <v>18695667</v>
      </c>
      <c r="Q188" s="17" t="n">
        <v>56.0953089789077</v>
      </c>
      <c r="R188" s="17" t="n">
        <v>0</v>
      </c>
      <c r="S188" s="17" t="n">
        <v>0</v>
      </c>
      <c r="T188" s="7" t="n">
        <v>0</v>
      </c>
      <c r="U188" s="7" t="n">
        <v>761730</v>
      </c>
      <c r="V188" s="7" t="n">
        <v>761730</v>
      </c>
      <c r="W188" s="0" t="n">
        <v>0</v>
      </c>
      <c r="X188" s="7" t="n">
        <v>17933937</v>
      </c>
      <c r="Y188" s="17" t="n">
        <v>53.8097804813953</v>
      </c>
      <c r="AA188" s="7" t="n">
        <v>0</v>
      </c>
      <c r="AB188" s="7" t="n">
        <v>0</v>
      </c>
      <c r="AC188" s="7" t="n">
        <v>0</v>
      </c>
      <c r="AD188" s="17" t="n">
        <v>-0.00021951860473024</v>
      </c>
    </row>
    <row r="189" customFormat="false" ht="14.5" hidden="false" customHeight="false" outlineLevel="0" collapsed="false">
      <c r="A189" s="0" t="n">
        <v>162</v>
      </c>
      <c r="B189" s="0" t="s">
        <v>180</v>
      </c>
      <c r="C189" s="7" t="n">
        <v>1855455700</v>
      </c>
      <c r="D189" s="7" t="n">
        <v>6451663.05902555</v>
      </c>
      <c r="E189" s="7" t="n">
        <v>576297000</v>
      </c>
      <c r="F189" s="7" t="n">
        <v>7343043.36167912</v>
      </c>
      <c r="G189" s="7" t="n">
        <v>13794706</v>
      </c>
      <c r="H189" s="7" t="n">
        <v>23559120.1259855</v>
      </c>
      <c r="I189" s="17" t="n">
        <v>0.585535704484334</v>
      </c>
      <c r="J189" s="7" t="n">
        <v>19436274</v>
      </c>
      <c r="K189" s="7" t="n">
        <v>13794706</v>
      </c>
      <c r="L189" s="0" t="n">
        <v>58.55</v>
      </c>
      <c r="N189" s="7" t="n">
        <v>13038099</v>
      </c>
      <c r="O189" s="17" t="n">
        <v>0.036</v>
      </c>
      <c r="P189" s="7" t="n">
        <v>13507471</v>
      </c>
      <c r="Q189" s="17" t="n">
        <v>57.3343610787118</v>
      </c>
      <c r="R189" s="17" t="n">
        <v>1.21563892128822</v>
      </c>
      <c r="S189" s="17" t="n">
        <v>0</v>
      </c>
      <c r="T189" s="7" t="n">
        <v>0</v>
      </c>
      <c r="U189" s="7" t="n">
        <v>0</v>
      </c>
      <c r="V189" s="7" t="n">
        <v>0</v>
      </c>
      <c r="W189" s="0" t="n">
        <v>0</v>
      </c>
      <c r="X189" s="7" t="n">
        <v>13507471</v>
      </c>
      <c r="Y189" s="17" t="n">
        <v>57.3343610787118</v>
      </c>
      <c r="AA189" s="7" t="n">
        <v>-287235</v>
      </c>
      <c r="AB189" s="7" t="n">
        <v>-287235</v>
      </c>
      <c r="AC189" s="7" t="n">
        <v>0</v>
      </c>
      <c r="AD189" s="17" t="n">
        <v>-1.21563892128822</v>
      </c>
    </row>
    <row r="190" customFormat="false" ht="14.5" hidden="false" customHeight="false" outlineLevel="0" collapsed="false">
      <c r="A190" s="0" t="n">
        <v>163</v>
      </c>
      <c r="B190" s="0" t="s">
        <v>181</v>
      </c>
      <c r="C190" s="7" t="n">
        <v>11636407900</v>
      </c>
      <c r="D190" s="7" t="n">
        <v>40461317.9329385</v>
      </c>
      <c r="E190" s="7" t="n">
        <v>2554529000</v>
      </c>
      <c r="F190" s="7" t="n">
        <v>32549218.9195273</v>
      </c>
      <c r="G190" s="7" t="n">
        <v>73010537</v>
      </c>
      <c r="H190" s="7" t="n">
        <v>351967448.88</v>
      </c>
      <c r="I190" s="17" t="n">
        <v>0.207435480844401</v>
      </c>
      <c r="J190" s="7" t="n">
        <v>290373145</v>
      </c>
      <c r="K190" s="7" t="n">
        <v>73010537</v>
      </c>
      <c r="L190" s="0" t="n">
        <v>20.74</v>
      </c>
      <c r="N190" s="7" t="n">
        <v>60851330</v>
      </c>
      <c r="O190" s="17" t="n">
        <v>0.0483</v>
      </c>
      <c r="P190" s="7" t="n">
        <v>63790449</v>
      </c>
      <c r="Q190" s="17" t="n">
        <v>18.1239626570549</v>
      </c>
      <c r="R190" s="17" t="n">
        <v>2.6160373429451</v>
      </c>
      <c r="S190" s="17" t="n">
        <v>0.01</v>
      </c>
      <c r="T190" s="7" t="n">
        <v>608513</v>
      </c>
      <c r="U190" s="7" t="n">
        <v>0</v>
      </c>
      <c r="V190" s="7" t="n">
        <v>0</v>
      </c>
      <c r="W190" s="0" t="n">
        <v>0</v>
      </c>
      <c r="X190" s="7" t="n">
        <v>64398962</v>
      </c>
      <c r="Y190" s="17" t="n">
        <v>18.2968516562894</v>
      </c>
      <c r="AA190" s="7" t="n">
        <v>-9220088</v>
      </c>
      <c r="AB190" s="7" t="n">
        <v>-8611575</v>
      </c>
      <c r="AC190" s="7" t="n">
        <v>0</v>
      </c>
      <c r="AD190" s="17" t="n">
        <v>-2.44314834371055</v>
      </c>
    </row>
    <row r="191" customFormat="false" ht="14.5" hidden="false" customHeight="false" outlineLevel="0" collapsed="false">
      <c r="A191" s="0" t="n">
        <v>164</v>
      </c>
      <c r="B191" s="0" t="s">
        <v>182</v>
      </c>
      <c r="C191" s="7" t="n">
        <v>4134919200</v>
      </c>
      <c r="D191" s="7" t="n">
        <v>14377656.9037436</v>
      </c>
      <c r="E191" s="7" t="n">
        <v>1396516000</v>
      </c>
      <c r="F191" s="7" t="n">
        <v>17794084.5489022</v>
      </c>
      <c r="G191" s="7" t="n">
        <v>32171741</v>
      </c>
      <c r="H191" s="7" t="n">
        <v>28701385.633308</v>
      </c>
      <c r="I191" s="17" t="n">
        <v>1.12091246781705</v>
      </c>
      <c r="J191" s="7" t="n">
        <v>23678643</v>
      </c>
      <c r="K191" s="7" t="n">
        <v>23678643</v>
      </c>
      <c r="L191" s="0" t="n">
        <v>82.5</v>
      </c>
      <c r="N191" s="7" t="n">
        <v>22048089</v>
      </c>
      <c r="O191" s="17" t="n">
        <v>0.0327</v>
      </c>
      <c r="P191" s="7" t="n">
        <v>22769062</v>
      </c>
      <c r="Q191" s="17" t="n">
        <v>79.330880713914</v>
      </c>
      <c r="R191" s="17" t="n">
        <v>3.16911928608597</v>
      </c>
      <c r="S191" s="17" t="n">
        <v>0.01</v>
      </c>
      <c r="T191" s="7" t="n">
        <v>220481</v>
      </c>
      <c r="U191" s="7" t="n">
        <v>0</v>
      </c>
      <c r="V191" s="7" t="n">
        <v>0</v>
      </c>
      <c r="W191" s="0" t="n">
        <v>0</v>
      </c>
      <c r="X191" s="7" t="n">
        <v>22989543</v>
      </c>
      <c r="Y191" s="17" t="n">
        <v>80.0990701066384</v>
      </c>
      <c r="AA191" s="7" t="n">
        <v>-909581</v>
      </c>
      <c r="AB191" s="7" t="n">
        <v>-689100</v>
      </c>
      <c r="AC191" s="7" t="n">
        <v>0</v>
      </c>
      <c r="AD191" s="17" t="n">
        <v>-2.40092989336156</v>
      </c>
    </row>
    <row r="192" customFormat="false" ht="14.5" hidden="false" customHeight="false" outlineLevel="0" collapsed="false">
      <c r="A192" s="0" t="n">
        <v>165</v>
      </c>
      <c r="B192" s="0" t="s">
        <v>183</v>
      </c>
      <c r="C192" s="7" t="n">
        <v>9978319100</v>
      </c>
      <c r="D192" s="7" t="n">
        <v>34695925.4961673</v>
      </c>
      <c r="E192" s="7" t="n">
        <v>2221793000</v>
      </c>
      <c r="F192" s="7" t="n">
        <v>28309573.6047127</v>
      </c>
      <c r="G192" s="7" t="n">
        <v>63005499</v>
      </c>
      <c r="H192" s="7" t="n">
        <v>125778963.663612</v>
      </c>
      <c r="I192" s="17" t="n">
        <v>0.500922389283667</v>
      </c>
      <c r="J192" s="7" t="n">
        <v>103767645</v>
      </c>
      <c r="K192" s="7" t="n">
        <v>63005499</v>
      </c>
      <c r="L192" s="0" t="n">
        <v>50.09</v>
      </c>
      <c r="N192" s="7" t="n">
        <v>56111790</v>
      </c>
      <c r="O192" s="17" t="n">
        <v>0.0433</v>
      </c>
      <c r="P192" s="7" t="n">
        <v>58541431</v>
      </c>
      <c r="Q192" s="17" t="n">
        <v>46.5431017197482</v>
      </c>
      <c r="R192" s="17" t="n">
        <v>3.54689828025183</v>
      </c>
      <c r="S192" s="17" t="n">
        <v>0.01</v>
      </c>
      <c r="T192" s="7" t="n">
        <v>561118</v>
      </c>
      <c r="U192" s="7" t="n">
        <v>0</v>
      </c>
      <c r="V192" s="7" t="n">
        <v>0</v>
      </c>
      <c r="W192" s="0" t="n">
        <v>0</v>
      </c>
      <c r="X192" s="7" t="n">
        <v>59102549</v>
      </c>
      <c r="Y192" s="17" t="n">
        <v>46.9892160648311</v>
      </c>
      <c r="AA192" s="7" t="n">
        <v>-4464068</v>
      </c>
      <c r="AB192" s="7" t="n">
        <v>-3902950</v>
      </c>
      <c r="AC192" s="7" t="n">
        <v>0</v>
      </c>
      <c r="AD192" s="17" t="n">
        <v>-3.10078393516892</v>
      </c>
    </row>
    <row r="193" customFormat="false" ht="14.5" hidden="false" customHeight="false" outlineLevel="0" collapsed="false">
      <c r="A193" s="0" t="n">
        <v>166</v>
      </c>
      <c r="B193" s="0" t="s">
        <v>184</v>
      </c>
      <c r="C193" s="7" t="n">
        <v>2969651000</v>
      </c>
      <c r="D193" s="7" t="n">
        <v>10325866.3922282</v>
      </c>
      <c r="E193" s="7" t="n">
        <v>1288357000</v>
      </c>
      <c r="F193" s="7" t="n">
        <v>16415947.5345574</v>
      </c>
      <c r="G193" s="7" t="n">
        <v>26741814</v>
      </c>
      <c r="H193" s="7" t="n">
        <v>8625192.11931616</v>
      </c>
      <c r="I193" s="17" t="n">
        <v>3.10043111272983</v>
      </c>
      <c r="J193" s="7" t="n">
        <v>7115783</v>
      </c>
      <c r="K193" s="7" t="n">
        <v>7115783</v>
      </c>
      <c r="L193" s="0" t="n">
        <v>82.5</v>
      </c>
      <c r="N193" s="7" t="n">
        <v>7353470</v>
      </c>
      <c r="O193" s="17" t="n">
        <v>0.0336</v>
      </c>
      <c r="P193" s="7" t="n">
        <v>7600547</v>
      </c>
      <c r="Q193" s="17" t="n">
        <v>88.1203212039595</v>
      </c>
      <c r="R193" s="17" t="n">
        <v>0</v>
      </c>
      <c r="S193" s="17" t="n">
        <v>0</v>
      </c>
      <c r="T193" s="7" t="n">
        <v>0</v>
      </c>
      <c r="U193" s="7" t="n">
        <v>484764</v>
      </c>
      <c r="V193" s="7" t="n">
        <v>484764</v>
      </c>
      <c r="W193" s="0" t="n">
        <v>0</v>
      </c>
      <c r="X193" s="7" t="n">
        <v>7115783</v>
      </c>
      <c r="Y193" s="17" t="n">
        <v>82.4999942211626</v>
      </c>
      <c r="AA193" s="7" t="n">
        <v>0</v>
      </c>
      <c r="AB193" s="7" t="n">
        <v>0</v>
      </c>
      <c r="AC193" s="7" t="n">
        <v>0</v>
      </c>
      <c r="AD193" s="17" t="n">
        <v>-5.7788374476786E-006</v>
      </c>
    </row>
    <row r="194" customFormat="false" ht="14.5" hidden="false" customHeight="false" outlineLevel="0" collapsed="false">
      <c r="A194" s="0" t="n">
        <v>167</v>
      </c>
      <c r="B194" s="0" t="s">
        <v>185</v>
      </c>
      <c r="C194" s="7" t="n">
        <v>4776050100</v>
      </c>
      <c r="D194" s="7" t="n">
        <v>16606953.2127473</v>
      </c>
      <c r="E194" s="7" t="n">
        <v>1463900000</v>
      </c>
      <c r="F194" s="7" t="n">
        <v>18652675.9243273</v>
      </c>
      <c r="G194" s="7" t="n">
        <v>35259629</v>
      </c>
      <c r="H194" s="7" t="n">
        <v>48222893.451865</v>
      </c>
      <c r="I194" s="17" t="n">
        <v>0.731180285463281</v>
      </c>
      <c r="J194" s="7" t="n">
        <v>39783887</v>
      </c>
      <c r="K194" s="7" t="n">
        <v>35259629</v>
      </c>
      <c r="L194" s="0" t="n">
        <v>73.12</v>
      </c>
      <c r="N194" s="7" t="n">
        <v>34205572</v>
      </c>
      <c r="O194" s="17" t="n">
        <v>0.0494</v>
      </c>
      <c r="P194" s="7" t="n">
        <v>35895327</v>
      </c>
      <c r="Q194" s="17" t="n">
        <v>74.4362779388797</v>
      </c>
      <c r="R194" s="17" t="n">
        <v>0</v>
      </c>
      <c r="S194" s="17" t="n">
        <v>0</v>
      </c>
      <c r="T194" s="7" t="n">
        <v>0</v>
      </c>
      <c r="U194" s="7" t="n">
        <v>635698</v>
      </c>
      <c r="V194" s="7" t="n">
        <v>635698</v>
      </c>
      <c r="W194" s="0" t="n">
        <v>0</v>
      </c>
      <c r="X194" s="7" t="n">
        <v>35259629</v>
      </c>
      <c r="Y194" s="17" t="n">
        <v>73.1180285463281</v>
      </c>
      <c r="AA194" s="7" t="n">
        <v>0</v>
      </c>
      <c r="AB194" s="7" t="n">
        <v>0</v>
      </c>
      <c r="AC194" s="7" t="n">
        <v>0</v>
      </c>
      <c r="AD194" s="17" t="n">
        <v>-0.00197145367192775</v>
      </c>
    </row>
    <row r="195" customFormat="false" ht="14.5" hidden="false" customHeight="false" outlineLevel="0" collapsed="false">
      <c r="A195" s="0" t="n">
        <v>168</v>
      </c>
      <c r="B195" s="0" t="s">
        <v>186</v>
      </c>
      <c r="C195" s="7" t="n">
        <v>7507193000</v>
      </c>
      <c r="D195" s="7" t="n">
        <v>26103495.6291736</v>
      </c>
      <c r="E195" s="7" t="n">
        <v>2642633000</v>
      </c>
      <c r="F195" s="7" t="n">
        <v>33671819.7526695</v>
      </c>
      <c r="G195" s="7" t="n">
        <v>59775315</v>
      </c>
      <c r="H195" s="7" t="n">
        <v>33430588.9065254</v>
      </c>
      <c r="I195" s="17" t="n">
        <v>1.78804253694533</v>
      </c>
      <c r="J195" s="7" t="n">
        <v>27580236</v>
      </c>
      <c r="K195" s="7" t="n">
        <v>27580236</v>
      </c>
      <c r="L195" s="0" t="n">
        <v>82.5</v>
      </c>
      <c r="N195" s="7" t="n">
        <v>27385589</v>
      </c>
      <c r="O195" s="17" t="n">
        <v>0.0449</v>
      </c>
      <c r="P195" s="7" t="n">
        <v>28615202</v>
      </c>
      <c r="Q195" s="17" t="n">
        <v>85.5958657504072</v>
      </c>
      <c r="R195" s="17" t="n">
        <v>0</v>
      </c>
      <c r="S195" s="17" t="n">
        <v>0</v>
      </c>
      <c r="T195" s="7" t="n">
        <v>0</v>
      </c>
      <c r="U195" s="7" t="n">
        <v>1034966</v>
      </c>
      <c r="V195" s="7" t="n">
        <v>1034966</v>
      </c>
      <c r="W195" s="0" t="n">
        <v>0</v>
      </c>
      <c r="X195" s="7" t="n">
        <v>27580236</v>
      </c>
      <c r="Y195" s="17" t="n">
        <v>82.5000004550221</v>
      </c>
      <c r="AA195" s="7" t="n">
        <v>0</v>
      </c>
      <c r="AB195" s="7" t="n">
        <v>0</v>
      </c>
      <c r="AC195" s="7" t="n">
        <v>0</v>
      </c>
      <c r="AD195" s="17" t="n">
        <v>4.55022060918964E-007</v>
      </c>
    </row>
    <row r="196" customFormat="false" ht="14.5" hidden="false" customHeight="false" outlineLevel="0" collapsed="false">
      <c r="A196" s="0" t="n">
        <v>169</v>
      </c>
      <c r="B196" s="0" t="s">
        <v>187</v>
      </c>
      <c r="C196" s="7" t="n">
        <v>2022826200</v>
      </c>
      <c r="D196" s="7" t="n">
        <v>7033632.2604571</v>
      </c>
      <c r="E196" s="7" t="n">
        <v>478101000</v>
      </c>
      <c r="F196" s="7" t="n">
        <v>6091852.59382254</v>
      </c>
      <c r="G196" s="7" t="n">
        <v>13125485</v>
      </c>
      <c r="H196" s="7" t="n">
        <v>10076722.8722501</v>
      </c>
      <c r="I196" s="17" t="n">
        <v>1.30255492449293</v>
      </c>
      <c r="J196" s="7" t="n">
        <v>8313296</v>
      </c>
      <c r="K196" s="7" t="n">
        <v>8313296</v>
      </c>
      <c r="L196" s="0" t="n">
        <v>82.5</v>
      </c>
      <c r="N196" s="7" t="n">
        <v>7487299</v>
      </c>
      <c r="O196" s="17" t="n">
        <v>0.0319</v>
      </c>
      <c r="P196" s="7" t="n">
        <v>7726144</v>
      </c>
      <c r="Q196" s="17" t="n">
        <v>76.6731813303778</v>
      </c>
      <c r="R196" s="17" t="n">
        <v>5.82681866962223</v>
      </c>
      <c r="S196" s="17" t="n">
        <v>0.01</v>
      </c>
      <c r="T196" s="7" t="n">
        <v>74873</v>
      </c>
      <c r="U196" s="7" t="n">
        <v>0</v>
      </c>
      <c r="V196" s="7" t="n">
        <v>0</v>
      </c>
      <c r="W196" s="0" t="n">
        <v>0</v>
      </c>
      <c r="X196" s="7" t="n">
        <v>7801017</v>
      </c>
      <c r="Y196" s="17" t="n">
        <v>77.416210596432</v>
      </c>
      <c r="AA196" s="7" t="n">
        <v>-587152</v>
      </c>
      <c r="AB196" s="7" t="n">
        <v>-512279</v>
      </c>
      <c r="AC196" s="7" t="n">
        <v>0</v>
      </c>
      <c r="AD196" s="17" t="n">
        <v>-5.08378940356798</v>
      </c>
    </row>
    <row r="197" customFormat="false" ht="14.5" hidden="false" customHeight="false" outlineLevel="0" collapsed="false">
      <c r="A197" s="0" t="n">
        <v>170</v>
      </c>
      <c r="B197" s="0" t="s">
        <v>188</v>
      </c>
      <c r="C197" s="7" t="n">
        <v>7495113200</v>
      </c>
      <c r="D197" s="7" t="n">
        <v>26061492.578699</v>
      </c>
      <c r="E197" s="7" t="n">
        <v>1750639000</v>
      </c>
      <c r="F197" s="7" t="n">
        <v>22306238.0814868</v>
      </c>
      <c r="G197" s="7" t="n">
        <v>48367731</v>
      </c>
      <c r="H197" s="7" t="n">
        <v>104306130.251888</v>
      </c>
      <c r="I197" s="17" t="n">
        <v>0.463709380102561</v>
      </c>
      <c r="J197" s="7" t="n">
        <v>86052557</v>
      </c>
      <c r="K197" s="7" t="n">
        <v>48367731</v>
      </c>
      <c r="L197" s="0" t="n">
        <v>46.37</v>
      </c>
      <c r="N197" s="7" t="n">
        <v>46698359</v>
      </c>
      <c r="O197" s="17" t="n">
        <v>0.0535</v>
      </c>
      <c r="P197" s="7" t="n">
        <v>49196721</v>
      </c>
      <c r="Q197" s="17" t="n">
        <v>47.1657043370272</v>
      </c>
      <c r="R197" s="17" t="n">
        <v>0</v>
      </c>
      <c r="S197" s="17" t="n">
        <v>0</v>
      </c>
      <c r="T197" s="7" t="n">
        <v>0</v>
      </c>
      <c r="U197" s="7" t="n">
        <v>828990</v>
      </c>
      <c r="V197" s="7" t="n">
        <v>828990</v>
      </c>
      <c r="W197" s="0" t="n">
        <v>0</v>
      </c>
      <c r="X197" s="7" t="n">
        <v>48367731</v>
      </c>
      <c r="Y197" s="17" t="n">
        <v>46.3709380102561</v>
      </c>
      <c r="AA197" s="7" t="n">
        <v>0</v>
      </c>
      <c r="AB197" s="7" t="n">
        <v>0</v>
      </c>
      <c r="AC197" s="7" t="n">
        <v>0</v>
      </c>
      <c r="AD197" s="17" t="n">
        <v>0.000938010256142263</v>
      </c>
    </row>
    <row r="198" customFormat="false" ht="14.5" hidden="false" customHeight="false" outlineLevel="0" collapsed="false">
      <c r="A198" s="0" t="n">
        <v>171</v>
      </c>
      <c r="B198" s="0" t="s">
        <v>189</v>
      </c>
      <c r="C198" s="7" t="n">
        <v>6249685700</v>
      </c>
      <c r="D198" s="7" t="n">
        <v>21730977.6575157</v>
      </c>
      <c r="E198" s="7" t="n">
        <v>1724877000</v>
      </c>
      <c r="F198" s="7" t="n">
        <v>21977984.6234893</v>
      </c>
      <c r="G198" s="7" t="n">
        <v>43708962</v>
      </c>
      <c r="H198" s="7" t="n">
        <v>49792941.8787324</v>
      </c>
      <c r="I198" s="17" t="n">
        <v>0.877814412059655</v>
      </c>
      <c r="J198" s="7" t="n">
        <v>41079177</v>
      </c>
      <c r="K198" s="7" t="n">
        <v>41079177</v>
      </c>
      <c r="L198" s="0" t="n">
        <v>82.5</v>
      </c>
      <c r="N198" s="7" t="n">
        <v>39070159</v>
      </c>
      <c r="O198" s="17" t="n">
        <v>0.0356</v>
      </c>
      <c r="P198" s="7" t="n">
        <v>40461057</v>
      </c>
      <c r="Q198" s="17" t="n">
        <v>81.25861914032</v>
      </c>
      <c r="R198" s="17" t="n">
        <v>1.24138085968005</v>
      </c>
      <c r="S198" s="17" t="n">
        <v>0</v>
      </c>
      <c r="T198" s="7" t="n">
        <v>0</v>
      </c>
      <c r="U198" s="7" t="n">
        <v>0</v>
      </c>
      <c r="V198" s="7" t="n">
        <v>0</v>
      </c>
      <c r="W198" s="0" t="n">
        <v>0</v>
      </c>
      <c r="X198" s="7" t="n">
        <v>40461057</v>
      </c>
      <c r="Y198" s="17" t="n">
        <v>81.25861914032</v>
      </c>
      <c r="AA198" s="7" t="n">
        <v>-618120</v>
      </c>
      <c r="AB198" s="7" t="n">
        <v>-618120</v>
      </c>
      <c r="AC198" s="7" t="n">
        <v>0</v>
      </c>
      <c r="AD198" s="17" t="n">
        <v>-1.24138085968005</v>
      </c>
    </row>
    <row r="199" customFormat="false" ht="14.5" hidden="false" customHeight="false" outlineLevel="0" collapsed="false">
      <c r="A199" s="0" t="n">
        <v>172</v>
      </c>
      <c r="B199" s="0" t="s">
        <v>190</v>
      </c>
      <c r="C199" s="7" t="n">
        <v>6829860600</v>
      </c>
      <c r="D199" s="7" t="n">
        <v>23748321.9520218</v>
      </c>
      <c r="E199" s="7" t="n">
        <v>885765000</v>
      </c>
      <c r="F199" s="7" t="n">
        <v>11286213.1908681</v>
      </c>
      <c r="G199" s="7" t="n">
        <v>35034535</v>
      </c>
      <c r="H199" s="7" t="n">
        <v>22508679.3686227</v>
      </c>
      <c r="I199" s="17" t="n">
        <v>1.55649002885698</v>
      </c>
      <c r="J199" s="7" t="n">
        <v>18569660</v>
      </c>
      <c r="K199" s="7" t="n">
        <v>18569660</v>
      </c>
      <c r="L199" s="0" t="n">
        <v>82.5</v>
      </c>
      <c r="N199" s="7" t="n">
        <v>17402017</v>
      </c>
      <c r="O199" s="17" t="n">
        <v>0.0464</v>
      </c>
      <c r="P199" s="7" t="n">
        <v>18209471</v>
      </c>
      <c r="Q199" s="17" t="n">
        <v>80.8997751568852</v>
      </c>
      <c r="R199" s="17" t="n">
        <v>1.60022484311477</v>
      </c>
      <c r="S199" s="17" t="n">
        <v>0</v>
      </c>
      <c r="T199" s="7" t="n">
        <v>0</v>
      </c>
      <c r="U199" s="7" t="n">
        <v>0</v>
      </c>
      <c r="V199" s="7" t="n">
        <v>0</v>
      </c>
      <c r="W199" s="0" t="n">
        <v>0</v>
      </c>
      <c r="X199" s="7" t="n">
        <v>18209471</v>
      </c>
      <c r="Y199" s="17" t="n">
        <v>80.8997751568852</v>
      </c>
      <c r="AA199" s="7" t="n">
        <v>-360189</v>
      </c>
      <c r="AB199" s="7" t="n">
        <v>-360189</v>
      </c>
      <c r="AC199" s="7" t="n">
        <v>0</v>
      </c>
      <c r="AD199" s="17" t="n">
        <v>-1.60022484311477</v>
      </c>
    </row>
    <row r="200" customFormat="false" ht="14.5" hidden="false" customHeight="false" outlineLevel="0" collapsed="false">
      <c r="A200" s="0" t="n">
        <v>173</v>
      </c>
      <c r="B200" s="0" t="s">
        <v>191</v>
      </c>
      <c r="C200" s="7" t="n">
        <v>2214714000</v>
      </c>
      <c r="D200" s="7" t="n">
        <v>7700851.33269779</v>
      </c>
      <c r="E200" s="7" t="n">
        <v>498159000</v>
      </c>
      <c r="F200" s="7" t="n">
        <v>6347427.00033266</v>
      </c>
      <c r="G200" s="7" t="n">
        <v>14048278</v>
      </c>
      <c r="H200" s="7" t="n">
        <v>10197485.3557925</v>
      </c>
      <c r="I200" s="17" t="n">
        <v>1.37762178712227</v>
      </c>
      <c r="J200" s="7" t="n">
        <v>8412925</v>
      </c>
      <c r="K200" s="7" t="n">
        <v>8412925</v>
      </c>
      <c r="L200" s="0" t="n">
        <v>82.5</v>
      </c>
      <c r="N200" s="7" t="n">
        <v>8380870</v>
      </c>
      <c r="O200" s="17" t="n">
        <v>0.0427</v>
      </c>
      <c r="P200" s="7" t="n">
        <v>8738733</v>
      </c>
      <c r="Q200" s="17" t="n">
        <v>85.6949796455079</v>
      </c>
      <c r="R200" s="17" t="n">
        <v>0</v>
      </c>
      <c r="S200" s="17" t="n">
        <v>0</v>
      </c>
      <c r="T200" s="7" t="n">
        <v>0</v>
      </c>
      <c r="U200" s="7" t="n">
        <v>325808</v>
      </c>
      <c r="V200" s="7" t="n">
        <v>325808</v>
      </c>
      <c r="W200" s="0" t="n">
        <v>0</v>
      </c>
      <c r="X200" s="7" t="n">
        <v>8412925</v>
      </c>
      <c r="Y200" s="17" t="n">
        <v>82.4999958957648</v>
      </c>
      <c r="AA200" s="7" t="n">
        <v>0</v>
      </c>
      <c r="AB200" s="7" t="n">
        <v>0</v>
      </c>
      <c r="AC200" s="7" t="n">
        <v>0</v>
      </c>
      <c r="AD200" s="17" t="n">
        <v>-4.10423523078407E-006</v>
      </c>
    </row>
    <row r="201" customFormat="false" ht="14.5" hidden="false" customHeight="false" outlineLevel="0" collapsed="false">
      <c r="A201" s="0" t="n">
        <v>174</v>
      </c>
      <c r="B201" s="0" t="s">
        <v>192</v>
      </c>
      <c r="C201" s="7" t="n">
        <v>1839094900</v>
      </c>
      <c r="D201" s="7" t="n">
        <v>6394774.40952769</v>
      </c>
      <c r="E201" s="7" t="n">
        <v>542797000</v>
      </c>
      <c r="F201" s="7" t="n">
        <v>6916194.09365196</v>
      </c>
      <c r="G201" s="7" t="n">
        <v>13310969</v>
      </c>
      <c r="H201" s="7" t="n">
        <v>19432028.0776656</v>
      </c>
      <c r="I201" s="17" t="n">
        <v>0.685001531842117</v>
      </c>
      <c r="J201" s="7" t="n">
        <v>16031423</v>
      </c>
      <c r="K201" s="7" t="n">
        <v>13310969</v>
      </c>
      <c r="L201" s="0" t="n">
        <v>68.5</v>
      </c>
      <c r="N201" s="7" t="n">
        <v>13128186</v>
      </c>
      <c r="O201" s="17" t="n">
        <v>0.047</v>
      </c>
      <c r="P201" s="7" t="n">
        <v>13745211</v>
      </c>
      <c r="Q201" s="17" t="n">
        <v>70.7348247185695</v>
      </c>
      <c r="R201" s="17" t="n">
        <v>0</v>
      </c>
      <c r="S201" s="17" t="n">
        <v>0</v>
      </c>
      <c r="T201" s="7" t="n">
        <v>0</v>
      </c>
      <c r="U201" s="7" t="n">
        <v>434242</v>
      </c>
      <c r="V201" s="7" t="n">
        <v>434242</v>
      </c>
      <c r="W201" s="0" t="n">
        <v>0</v>
      </c>
      <c r="X201" s="7" t="n">
        <v>13310969</v>
      </c>
      <c r="Y201" s="17" t="n">
        <v>68.5001531842117</v>
      </c>
      <c r="AA201" s="7" t="n">
        <v>0</v>
      </c>
      <c r="AB201" s="7" t="n">
        <v>0</v>
      </c>
      <c r="AC201" s="7" t="n">
        <v>0</v>
      </c>
      <c r="AD201" s="17" t="n">
        <v>0.000153184211711732</v>
      </c>
    </row>
    <row r="202" customFormat="false" ht="14.5" hidden="false" customHeight="false" outlineLevel="0" collapsed="false">
      <c r="A202" s="0" t="n">
        <v>175</v>
      </c>
      <c r="B202" s="0" t="s">
        <v>193</v>
      </c>
      <c r="C202" s="7" t="n">
        <v>3244189600</v>
      </c>
      <c r="D202" s="7" t="n">
        <v>11280473.1467288</v>
      </c>
      <c r="E202" s="7" t="n">
        <v>1782813000</v>
      </c>
      <c r="F202" s="7" t="n">
        <v>22716191.7635616</v>
      </c>
      <c r="G202" s="7" t="n">
        <v>33996665</v>
      </c>
      <c r="H202" s="7" t="n">
        <v>30184150.6331294</v>
      </c>
      <c r="I202" s="17" t="n">
        <v>1.12630848597363</v>
      </c>
      <c r="J202" s="7" t="n">
        <v>24901924</v>
      </c>
      <c r="K202" s="7" t="n">
        <v>24901924</v>
      </c>
      <c r="L202" s="0" t="n">
        <v>82.5</v>
      </c>
      <c r="N202" s="7" t="n">
        <v>24016508</v>
      </c>
      <c r="O202" s="17" t="n">
        <v>0.038</v>
      </c>
      <c r="P202" s="7" t="n">
        <v>24929135</v>
      </c>
      <c r="Q202" s="17" t="n">
        <v>82.5901490586864</v>
      </c>
      <c r="R202" s="17" t="n">
        <v>0</v>
      </c>
      <c r="S202" s="17" t="n">
        <v>0</v>
      </c>
      <c r="T202" s="7" t="n">
        <v>0</v>
      </c>
      <c r="U202" s="7" t="n">
        <v>27211</v>
      </c>
      <c r="V202" s="7" t="n">
        <v>27211</v>
      </c>
      <c r="W202" s="0" t="n">
        <v>0</v>
      </c>
      <c r="X202" s="7" t="n">
        <v>24901924</v>
      </c>
      <c r="Y202" s="17" t="n">
        <v>82.4999990977658</v>
      </c>
      <c r="AA202" s="7" t="n">
        <v>0</v>
      </c>
      <c r="AB202" s="7" t="n">
        <v>0</v>
      </c>
      <c r="AC202" s="7" t="n">
        <v>0</v>
      </c>
      <c r="AD202" s="17" t="n">
        <v>-9.02234205568675E-007</v>
      </c>
    </row>
    <row r="203" customFormat="false" ht="14.5" hidden="false" customHeight="false" outlineLevel="0" collapsed="false">
      <c r="A203" s="0" t="n">
        <v>176</v>
      </c>
      <c r="B203" s="0" t="s">
        <v>194</v>
      </c>
      <c r="C203" s="7" t="n">
        <v>13888346300</v>
      </c>
      <c r="D203" s="7" t="n">
        <v>48291603.3913739</v>
      </c>
      <c r="E203" s="7" t="n">
        <v>3110142000</v>
      </c>
      <c r="F203" s="7" t="n">
        <v>39628711.5271803</v>
      </c>
      <c r="G203" s="7" t="n">
        <v>87920315</v>
      </c>
      <c r="H203" s="7" t="n">
        <v>73681605.54604</v>
      </c>
      <c r="I203" s="17" t="n">
        <v>1.19324646020455</v>
      </c>
      <c r="J203" s="7" t="n">
        <v>60787325</v>
      </c>
      <c r="K203" s="7" t="n">
        <v>60787325</v>
      </c>
      <c r="L203" s="0" t="n">
        <v>82.5</v>
      </c>
      <c r="N203" s="7" t="n">
        <v>54480958</v>
      </c>
      <c r="O203" s="17" t="n">
        <v>0.041</v>
      </c>
      <c r="P203" s="7" t="n">
        <v>56714677</v>
      </c>
      <c r="Q203" s="17" t="n">
        <v>76.9726400228369</v>
      </c>
      <c r="R203" s="17" t="n">
        <v>5.5273599771631</v>
      </c>
      <c r="S203" s="17" t="n">
        <v>0.01</v>
      </c>
      <c r="T203" s="7" t="n">
        <v>544810</v>
      </c>
      <c r="U203" s="7" t="n">
        <v>0</v>
      </c>
      <c r="V203" s="7" t="n">
        <v>0</v>
      </c>
      <c r="W203" s="0" t="n">
        <v>0</v>
      </c>
      <c r="X203" s="7" t="n">
        <v>57259487</v>
      </c>
      <c r="Y203" s="17" t="n">
        <v>77.7120511634636</v>
      </c>
      <c r="AA203" s="7" t="n">
        <v>-4072648</v>
      </c>
      <c r="AB203" s="7" t="n">
        <v>-3527838</v>
      </c>
      <c r="AC203" s="7" t="n">
        <v>0</v>
      </c>
      <c r="AD203" s="17" t="n">
        <v>-4.78794883653644</v>
      </c>
    </row>
    <row r="204" customFormat="false" ht="14.5" hidden="false" customHeight="false" outlineLevel="0" collapsed="false">
      <c r="A204" s="0" t="n">
        <v>177</v>
      </c>
      <c r="B204" s="0" t="s">
        <v>195</v>
      </c>
      <c r="C204" s="7" t="n">
        <v>2799149700</v>
      </c>
      <c r="D204" s="7" t="n">
        <v>9733010.98817527</v>
      </c>
      <c r="E204" s="7" t="n">
        <v>871574000</v>
      </c>
      <c r="F204" s="7" t="n">
        <v>11105394.7442241</v>
      </c>
      <c r="G204" s="7" t="n">
        <v>20838406</v>
      </c>
      <c r="H204" s="7" t="n">
        <v>30151292.8900394</v>
      </c>
      <c r="I204" s="17" t="n">
        <v>0.691128107706586</v>
      </c>
      <c r="J204" s="7" t="n">
        <v>24874817</v>
      </c>
      <c r="K204" s="7" t="n">
        <v>20838406</v>
      </c>
      <c r="L204" s="0" t="n">
        <v>69.11</v>
      </c>
      <c r="N204" s="7" t="n">
        <v>20673135</v>
      </c>
      <c r="O204" s="17" t="n">
        <v>0.0408</v>
      </c>
      <c r="P204" s="7" t="n">
        <v>21516599</v>
      </c>
      <c r="Q204" s="17" t="n">
        <v>71.3621106679245</v>
      </c>
      <c r="R204" s="17" t="n">
        <v>0</v>
      </c>
      <c r="S204" s="17" t="n">
        <v>0</v>
      </c>
      <c r="T204" s="7" t="n">
        <v>0</v>
      </c>
      <c r="U204" s="7" t="n">
        <v>678193</v>
      </c>
      <c r="V204" s="7" t="n">
        <v>678193</v>
      </c>
      <c r="W204" s="0" t="n">
        <v>0</v>
      </c>
      <c r="X204" s="7" t="n">
        <v>20838406</v>
      </c>
      <c r="Y204" s="17" t="n">
        <v>69.1128107706586</v>
      </c>
      <c r="AA204" s="7" t="n">
        <v>0</v>
      </c>
      <c r="AB204" s="7" t="n">
        <v>0</v>
      </c>
      <c r="AC204" s="7" t="n">
        <v>0</v>
      </c>
      <c r="AD204" s="17" t="n">
        <v>0.00281077065859847</v>
      </c>
    </row>
    <row r="205" customFormat="false" ht="14.5" hidden="false" customHeight="false" outlineLevel="0" collapsed="false">
      <c r="A205" s="0" t="n">
        <v>178</v>
      </c>
      <c r="B205" s="0" t="s">
        <v>196</v>
      </c>
      <c r="C205" s="7" t="n">
        <v>6830692800</v>
      </c>
      <c r="D205" s="7" t="n">
        <v>23751215.6206757</v>
      </c>
      <c r="E205" s="7" t="n">
        <v>1959672000</v>
      </c>
      <c r="F205" s="7" t="n">
        <v>24969688.3215919</v>
      </c>
      <c r="G205" s="7" t="n">
        <v>48720904</v>
      </c>
      <c r="H205" s="7" t="n">
        <v>55198039.5928377</v>
      </c>
      <c r="I205" s="17" t="n">
        <v>0.882656419673314</v>
      </c>
      <c r="J205" s="7" t="n">
        <v>45538383</v>
      </c>
      <c r="K205" s="7" t="n">
        <v>45538383</v>
      </c>
      <c r="L205" s="0" t="n">
        <v>82.5</v>
      </c>
      <c r="N205" s="7" t="n">
        <v>40225506</v>
      </c>
      <c r="O205" s="17" t="n">
        <v>0.0432</v>
      </c>
      <c r="P205" s="7" t="n">
        <v>41963248</v>
      </c>
      <c r="Q205" s="17" t="n">
        <v>76.0230767424664</v>
      </c>
      <c r="R205" s="17" t="n">
        <v>6.47692325753364</v>
      </c>
      <c r="S205" s="17" t="n">
        <v>0.01</v>
      </c>
      <c r="T205" s="7" t="n">
        <v>402255</v>
      </c>
      <c r="U205" s="7" t="n">
        <v>0</v>
      </c>
      <c r="V205" s="7" t="n">
        <v>0</v>
      </c>
      <c r="W205" s="0" t="n">
        <v>0</v>
      </c>
      <c r="X205" s="7" t="n">
        <v>42365503</v>
      </c>
      <c r="Y205" s="17" t="n">
        <v>76.7518254497886</v>
      </c>
      <c r="AA205" s="7" t="n">
        <v>-3575135</v>
      </c>
      <c r="AB205" s="7" t="n">
        <v>-3172880</v>
      </c>
      <c r="AC205" s="7" t="n">
        <v>0</v>
      </c>
      <c r="AD205" s="17" t="n">
        <v>-5.74817455021145</v>
      </c>
    </row>
    <row r="206" customFormat="false" ht="14.5" hidden="false" customHeight="false" outlineLevel="0" collapsed="false">
      <c r="A206" s="0" t="n">
        <v>179</v>
      </c>
      <c r="B206" s="0" t="s">
        <v>197</v>
      </c>
      <c r="C206" s="7" t="n">
        <v>1231055600</v>
      </c>
      <c r="D206" s="7" t="n">
        <v>4280541.93809452</v>
      </c>
      <c r="E206" s="7" t="n">
        <v>486906000</v>
      </c>
      <c r="F206" s="7" t="n">
        <v>6204043.87158311</v>
      </c>
      <c r="G206" s="7" t="n">
        <v>10484586</v>
      </c>
      <c r="H206" s="7" t="n">
        <v>12496308.0890684</v>
      </c>
      <c r="I206" s="17" t="n">
        <v>0.839014685399105</v>
      </c>
      <c r="J206" s="7" t="n">
        <v>10309454</v>
      </c>
      <c r="K206" s="7" t="n">
        <v>10309454</v>
      </c>
      <c r="L206" s="0" t="n">
        <v>82.5</v>
      </c>
      <c r="N206" s="7" t="n">
        <v>9572127</v>
      </c>
      <c r="O206" s="17" t="n">
        <v>0.0393</v>
      </c>
      <c r="P206" s="7" t="n">
        <v>9948312</v>
      </c>
      <c r="Q206" s="17" t="n">
        <v>79.6100090450127</v>
      </c>
      <c r="R206" s="17" t="n">
        <v>2.88999095498727</v>
      </c>
      <c r="S206" s="17" t="n">
        <v>0.01</v>
      </c>
      <c r="T206" s="7" t="n">
        <v>95721</v>
      </c>
      <c r="U206" s="7" t="n">
        <v>0</v>
      </c>
      <c r="V206" s="7" t="n">
        <v>0</v>
      </c>
      <c r="W206" s="0" t="n">
        <v>0</v>
      </c>
      <c r="X206" s="7" t="n">
        <v>10044033</v>
      </c>
      <c r="Y206" s="17" t="n">
        <v>80.376003283613</v>
      </c>
      <c r="AA206" s="7" t="n">
        <v>-361142</v>
      </c>
      <c r="AB206" s="7" t="n">
        <v>-265421</v>
      </c>
      <c r="AC206" s="7" t="n">
        <v>0</v>
      </c>
      <c r="AD206" s="17" t="n">
        <v>-2.12399671638703</v>
      </c>
    </row>
    <row r="207" customFormat="false" ht="14.5" hidden="false" customHeight="false" outlineLevel="0" collapsed="false">
      <c r="A207" s="0" t="n">
        <v>180</v>
      </c>
      <c r="B207" s="0" t="s">
        <v>198</v>
      </c>
      <c r="C207" s="7" t="n">
        <v>1063280200</v>
      </c>
      <c r="D207" s="7" t="n">
        <v>3697164.8462064</v>
      </c>
      <c r="E207" s="7" t="n">
        <v>319781000</v>
      </c>
      <c r="F207" s="7" t="n">
        <v>4074575.69489536</v>
      </c>
      <c r="G207" s="7" t="n">
        <v>7771741</v>
      </c>
      <c r="H207" s="7" t="n">
        <v>11335346.5092445</v>
      </c>
      <c r="I207" s="17" t="n">
        <v>0.685620064076716</v>
      </c>
      <c r="J207" s="7" t="n">
        <v>9351661</v>
      </c>
      <c r="K207" s="7" t="n">
        <v>7771741</v>
      </c>
      <c r="L207" s="0" t="n">
        <v>68.56</v>
      </c>
      <c r="N207" s="7" t="n">
        <v>7732338</v>
      </c>
      <c r="O207" s="17" t="n">
        <v>0.0465</v>
      </c>
      <c r="P207" s="7" t="n">
        <v>8091892</v>
      </c>
      <c r="Q207" s="17" t="n">
        <v>71.3863664723498</v>
      </c>
      <c r="R207" s="17" t="n">
        <v>0</v>
      </c>
      <c r="S207" s="17" t="n">
        <v>0</v>
      </c>
      <c r="T207" s="7" t="n">
        <v>0</v>
      </c>
      <c r="U207" s="7" t="n">
        <v>320151</v>
      </c>
      <c r="V207" s="7" t="n">
        <v>320151</v>
      </c>
      <c r="W207" s="0" t="n">
        <v>0</v>
      </c>
      <c r="X207" s="7" t="n">
        <v>7771741</v>
      </c>
      <c r="Y207" s="17" t="n">
        <v>68.5620064076716</v>
      </c>
      <c r="AA207" s="7" t="n">
        <v>0</v>
      </c>
      <c r="AB207" s="7" t="n">
        <v>0</v>
      </c>
      <c r="AC207" s="7" t="n">
        <v>0</v>
      </c>
      <c r="AD207" s="17" t="n">
        <v>0.00200640767157267</v>
      </c>
    </row>
    <row r="208" customFormat="false" ht="14.5" hidden="false" customHeight="false" outlineLevel="0" collapsed="false">
      <c r="A208" s="0" t="n">
        <v>181</v>
      </c>
      <c r="B208" s="0" t="s">
        <v>199</v>
      </c>
      <c r="C208" s="7" t="n">
        <v>7484419600</v>
      </c>
      <c r="D208" s="7" t="n">
        <v>26024309.5276092</v>
      </c>
      <c r="E208" s="7" t="n">
        <v>1973140000</v>
      </c>
      <c r="F208" s="7" t="n">
        <v>25141294.469108</v>
      </c>
      <c r="G208" s="7" t="n">
        <v>51165604</v>
      </c>
      <c r="H208" s="7" t="n">
        <v>126489842.290424</v>
      </c>
      <c r="I208" s="17" t="n">
        <v>0.404503658740617</v>
      </c>
      <c r="J208" s="7" t="n">
        <v>104354120</v>
      </c>
      <c r="K208" s="7" t="n">
        <v>51165604</v>
      </c>
      <c r="L208" s="0" t="n">
        <v>40.45</v>
      </c>
      <c r="N208" s="7" t="n">
        <v>48807836</v>
      </c>
      <c r="O208" s="17" t="n">
        <v>0.0436</v>
      </c>
      <c r="P208" s="7" t="n">
        <v>50935858</v>
      </c>
      <c r="Q208" s="17" t="n">
        <v>40.2687338980549</v>
      </c>
      <c r="R208" s="17" t="n">
        <v>0.181266101945155</v>
      </c>
      <c r="S208" s="17" t="n">
        <v>0</v>
      </c>
      <c r="T208" s="7" t="n">
        <v>0</v>
      </c>
      <c r="U208" s="7" t="n">
        <v>0</v>
      </c>
      <c r="V208" s="7" t="n">
        <v>0</v>
      </c>
      <c r="W208" s="0" t="n">
        <v>0</v>
      </c>
      <c r="X208" s="7" t="n">
        <v>50935858</v>
      </c>
      <c r="Y208" s="17" t="n">
        <v>40.2687338980549</v>
      </c>
      <c r="AA208" s="7" t="n">
        <v>-229746</v>
      </c>
      <c r="AB208" s="7" t="n">
        <v>-229746</v>
      </c>
      <c r="AC208" s="7" t="n">
        <v>0</v>
      </c>
      <c r="AD208" s="17" t="n">
        <v>-0.181266101945155</v>
      </c>
    </row>
    <row r="209" customFormat="false" ht="14.5" hidden="false" customHeight="false" outlineLevel="0" collapsed="false">
      <c r="A209" s="0" t="n">
        <v>182</v>
      </c>
      <c r="B209" s="0" t="s">
        <v>200</v>
      </c>
      <c r="C209" s="7" t="n">
        <v>3517109700</v>
      </c>
      <c r="D209" s="7" t="n">
        <v>12229452.1642475</v>
      </c>
      <c r="E209" s="7" t="n">
        <v>915651000</v>
      </c>
      <c r="F209" s="7" t="n">
        <v>11667013.7050251</v>
      </c>
      <c r="G209" s="7" t="n">
        <v>23896466</v>
      </c>
      <c r="H209" s="7" t="n">
        <v>48588258.2950431</v>
      </c>
      <c r="I209" s="17" t="n">
        <v>0.49181565338056</v>
      </c>
      <c r="J209" s="7" t="n">
        <v>40085313</v>
      </c>
      <c r="K209" s="7" t="n">
        <v>23896466</v>
      </c>
      <c r="L209" s="0" t="n">
        <v>49.18</v>
      </c>
      <c r="N209" s="7" t="n">
        <v>23582204</v>
      </c>
      <c r="O209" s="17" t="n">
        <v>0.038</v>
      </c>
      <c r="P209" s="7" t="n">
        <v>24478328</v>
      </c>
      <c r="Q209" s="17" t="n">
        <v>50.3791015750348</v>
      </c>
      <c r="R209" s="17" t="n">
        <v>0</v>
      </c>
      <c r="S209" s="17" t="n">
        <v>0</v>
      </c>
      <c r="T209" s="7" t="n">
        <v>0</v>
      </c>
      <c r="U209" s="7" t="n">
        <v>581862</v>
      </c>
      <c r="V209" s="7" t="n">
        <v>581862</v>
      </c>
      <c r="W209" s="0" t="n">
        <v>0</v>
      </c>
      <c r="X209" s="7" t="n">
        <v>23896466</v>
      </c>
      <c r="Y209" s="17" t="n">
        <v>49.181565338056</v>
      </c>
      <c r="AA209" s="7" t="n">
        <v>0</v>
      </c>
      <c r="AB209" s="7" t="n">
        <v>0</v>
      </c>
      <c r="AC209" s="7" t="n">
        <v>0</v>
      </c>
      <c r="AD209" s="17" t="n">
        <v>0.00156533805596837</v>
      </c>
    </row>
    <row r="210" customFormat="false" ht="14.5" hidden="false" customHeight="false" outlineLevel="0" collapsed="false">
      <c r="A210" s="0" t="n">
        <v>183</v>
      </c>
      <c r="B210" s="0" t="s">
        <v>201</v>
      </c>
      <c r="C210" s="7" t="n">
        <v>74262900</v>
      </c>
      <c r="D210" s="7" t="n">
        <v>258221.852769704</v>
      </c>
      <c r="E210" s="7" t="n">
        <v>23691000</v>
      </c>
      <c r="F210" s="7" t="n">
        <v>301865.253994971</v>
      </c>
      <c r="G210" s="7" t="n">
        <v>560087</v>
      </c>
      <c r="H210" s="7" t="n">
        <v>425235.581216641</v>
      </c>
      <c r="I210" s="17" t="n">
        <v>1.31712167264446</v>
      </c>
      <c r="J210" s="7" t="n">
        <v>350819</v>
      </c>
      <c r="K210" s="7" t="n">
        <v>350819</v>
      </c>
      <c r="L210" s="0" t="n">
        <v>82.5</v>
      </c>
      <c r="N210" s="7" t="n">
        <v>273659</v>
      </c>
      <c r="O210" s="17" t="n">
        <v>0.0366</v>
      </c>
      <c r="P210" s="7" t="n">
        <v>283675</v>
      </c>
      <c r="Q210" s="17" t="n">
        <v>66.7100808423363</v>
      </c>
      <c r="R210" s="17" t="n">
        <v>15.7899191576637</v>
      </c>
      <c r="S210" s="17" t="n">
        <v>0.02</v>
      </c>
      <c r="T210" s="7" t="n">
        <v>5473</v>
      </c>
      <c r="U210" s="7" t="n">
        <v>0</v>
      </c>
      <c r="V210" s="7" t="n">
        <v>0</v>
      </c>
      <c r="W210" s="0" t="n">
        <v>0</v>
      </c>
      <c r="X210" s="7" t="n">
        <v>289148</v>
      </c>
      <c r="Y210" s="17" t="n">
        <v>67.9971321244377</v>
      </c>
      <c r="AA210" s="7" t="n">
        <v>-67144</v>
      </c>
      <c r="AB210" s="7" t="n">
        <v>-61671</v>
      </c>
      <c r="AC210" s="7" t="n">
        <v>0</v>
      </c>
      <c r="AD210" s="17" t="n">
        <v>-14.5028678755623</v>
      </c>
    </row>
    <row r="211" customFormat="false" ht="14.5" hidden="false" customHeight="false" outlineLevel="0" collapsed="false">
      <c r="A211" s="0" t="n">
        <v>184</v>
      </c>
      <c r="B211" s="0" t="s">
        <v>202</v>
      </c>
      <c r="C211" s="7" t="n">
        <v>2600183100</v>
      </c>
      <c r="D211" s="7" t="n">
        <v>9041177.99900721</v>
      </c>
      <c r="E211" s="7" t="n">
        <v>767563000</v>
      </c>
      <c r="F211" s="7" t="n">
        <v>9780110.58849953</v>
      </c>
      <c r="G211" s="7" t="n">
        <v>18821289</v>
      </c>
      <c r="H211" s="7" t="n">
        <v>16568065.3491682</v>
      </c>
      <c r="I211" s="17" t="n">
        <v>1.13599799393264</v>
      </c>
      <c r="J211" s="7" t="n">
        <v>13668654</v>
      </c>
      <c r="K211" s="7" t="n">
        <v>13668654</v>
      </c>
      <c r="L211" s="0" t="n">
        <v>82.5</v>
      </c>
      <c r="N211" s="7" t="n">
        <v>13313782</v>
      </c>
      <c r="O211" s="17" t="n">
        <v>0.0449</v>
      </c>
      <c r="P211" s="7" t="n">
        <v>13911571</v>
      </c>
      <c r="Q211" s="17" t="n">
        <v>83.9661765379167</v>
      </c>
      <c r="R211" s="17" t="n">
        <v>0</v>
      </c>
      <c r="S211" s="17" t="n">
        <v>0</v>
      </c>
      <c r="T211" s="7" t="n">
        <v>0</v>
      </c>
      <c r="U211" s="7" t="n">
        <v>242917</v>
      </c>
      <c r="V211" s="7" t="n">
        <v>242917</v>
      </c>
      <c r="W211" s="0" t="n">
        <v>0</v>
      </c>
      <c r="X211" s="7" t="n">
        <v>13668654</v>
      </c>
      <c r="Y211" s="17" t="n">
        <v>82.5000005247215</v>
      </c>
      <c r="AA211" s="7" t="n">
        <v>0</v>
      </c>
      <c r="AB211" s="7" t="n">
        <v>0</v>
      </c>
      <c r="AC211" s="7" t="n">
        <v>0</v>
      </c>
      <c r="AD211" s="17" t="n">
        <v>5.24721514238991E-007</v>
      </c>
    </row>
    <row r="212" customFormat="false" ht="14.5" hidden="false" customHeight="false" outlineLevel="0" collapsed="false">
      <c r="A212" s="0" t="n">
        <v>185</v>
      </c>
      <c r="B212" s="0" t="s">
        <v>203</v>
      </c>
      <c r="C212" s="7" t="n">
        <v>4423092300</v>
      </c>
      <c r="D212" s="7" t="n">
        <v>15379672.6047247</v>
      </c>
      <c r="E212" s="7" t="n">
        <v>1203549000</v>
      </c>
      <c r="F212" s="7" t="n">
        <v>15335343.5726813</v>
      </c>
      <c r="G212" s="7" t="n">
        <v>30715016</v>
      </c>
      <c r="H212" s="7" t="n">
        <v>82340188.8685479</v>
      </c>
      <c r="I212" s="17" t="n">
        <v>0.373025814271996</v>
      </c>
      <c r="J212" s="7" t="n">
        <v>67930656</v>
      </c>
      <c r="K212" s="7" t="n">
        <v>30715016</v>
      </c>
      <c r="L212" s="0" t="n">
        <v>37.3</v>
      </c>
      <c r="N212" s="7" t="n">
        <v>29771691</v>
      </c>
      <c r="O212" s="17" t="n">
        <v>0.0528</v>
      </c>
      <c r="P212" s="7" t="n">
        <v>31343636</v>
      </c>
      <c r="Q212" s="17" t="n">
        <v>38.0660239315683</v>
      </c>
      <c r="R212" s="17" t="n">
        <v>0</v>
      </c>
      <c r="S212" s="17" t="n">
        <v>0</v>
      </c>
      <c r="T212" s="7" t="n">
        <v>0</v>
      </c>
      <c r="U212" s="7" t="n">
        <v>628620</v>
      </c>
      <c r="V212" s="7" t="n">
        <v>628620</v>
      </c>
      <c r="W212" s="0" t="n">
        <v>0</v>
      </c>
      <c r="X212" s="7" t="n">
        <v>30715016</v>
      </c>
      <c r="Y212" s="17" t="n">
        <v>37.3025814271996</v>
      </c>
      <c r="AA212" s="7" t="n">
        <v>0</v>
      </c>
      <c r="AB212" s="7" t="n">
        <v>0</v>
      </c>
      <c r="AC212" s="7" t="n">
        <v>0</v>
      </c>
      <c r="AD212" s="17" t="n">
        <v>0.00258142719957277</v>
      </c>
    </row>
    <row r="213" customFormat="false" ht="14.5" hidden="false" customHeight="false" outlineLevel="0" collapsed="false">
      <c r="A213" s="0" t="n">
        <v>186</v>
      </c>
      <c r="B213" s="0" t="s">
        <v>204</v>
      </c>
      <c r="C213" s="7" t="n">
        <v>2138952900</v>
      </c>
      <c r="D213" s="7" t="n">
        <v>7437420.04183962</v>
      </c>
      <c r="E213" s="7" t="n">
        <v>588539000</v>
      </c>
      <c r="F213" s="7" t="n">
        <v>7499028.10016236</v>
      </c>
      <c r="G213" s="7" t="n">
        <v>14936448</v>
      </c>
      <c r="H213" s="7" t="n">
        <v>25104349.8166129</v>
      </c>
      <c r="I213" s="17" t="n">
        <v>0.594974500798095</v>
      </c>
      <c r="J213" s="7" t="n">
        <v>20711089</v>
      </c>
      <c r="K213" s="7" t="n">
        <v>14936448</v>
      </c>
      <c r="L213" s="0" t="n">
        <v>59.5</v>
      </c>
      <c r="N213" s="7" t="n">
        <v>14644956</v>
      </c>
      <c r="O213" s="17" t="n">
        <v>0.0426</v>
      </c>
      <c r="P213" s="7" t="n">
        <v>15268831</v>
      </c>
      <c r="Q213" s="17" t="n">
        <v>60.8214556901043</v>
      </c>
      <c r="R213" s="17" t="n">
        <v>0</v>
      </c>
      <c r="S213" s="17" t="n">
        <v>0</v>
      </c>
      <c r="T213" s="7" t="n">
        <v>0</v>
      </c>
      <c r="U213" s="7" t="n">
        <v>332383</v>
      </c>
      <c r="V213" s="7" t="n">
        <v>332383</v>
      </c>
      <c r="W213" s="0" t="n">
        <v>0</v>
      </c>
      <c r="X213" s="7" t="n">
        <v>14936448</v>
      </c>
      <c r="Y213" s="17" t="n">
        <v>59.4974500798095</v>
      </c>
      <c r="AA213" s="7" t="n">
        <v>0</v>
      </c>
      <c r="AB213" s="7" t="n">
        <v>0</v>
      </c>
      <c r="AC213" s="7" t="n">
        <v>0</v>
      </c>
      <c r="AD213" s="17" t="n">
        <v>-0.00254992019051059</v>
      </c>
    </row>
    <row r="214" customFormat="false" ht="14.5" hidden="false" customHeight="false" outlineLevel="0" collapsed="false">
      <c r="A214" s="0" t="n">
        <v>187</v>
      </c>
      <c r="B214" s="0" t="s">
        <v>205</v>
      </c>
      <c r="C214" s="7" t="n">
        <v>1670717600</v>
      </c>
      <c r="D214" s="7" t="n">
        <v>5809304.43232022</v>
      </c>
      <c r="E214" s="7" t="n">
        <v>529663000</v>
      </c>
      <c r="F214" s="7" t="n">
        <v>6748843.69704692</v>
      </c>
      <c r="G214" s="7" t="n">
        <v>12558148</v>
      </c>
      <c r="H214" s="7" t="n">
        <v>15286477.592868</v>
      </c>
      <c r="I214" s="17" t="n">
        <v>0.82152006070117</v>
      </c>
      <c r="J214" s="7" t="n">
        <v>12611344</v>
      </c>
      <c r="K214" s="7" t="n">
        <v>12558148</v>
      </c>
      <c r="L214" s="0" t="n">
        <v>82.15</v>
      </c>
      <c r="N214" s="7" t="n">
        <v>11778097</v>
      </c>
      <c r="O214" s="17" t="n">
        <v>0.0741</v>
      </c>
      <c r="P214" s="7" t="n">
        <v>12650854</v>
      </c>
      <c r="Q214" s="17" t="n">
        <v>82.7584636365301</v>
      </c>
      <c r="R214" s="17" t="n">
        <v>0</v>
      </c>
      <c r="S214" s="17" t="n">
        <v>0</v>
      </c>
      <c r="T214" s="7" t="n">
        <v>0</v>
      </c>
      <c r="U214" s="7" t="n">
        <v>92706</v>
      </c>
      <c r="V214" s="7" t="n">
        <v>92706</v>
      </c>
      <c r="W214" s="0" t="n">
        <v>0</v>
      </c>
      <c r="X214" s="7" t="n">
        <v>12558148</v>
      </c>
      <c r="Y214" s="17" t="n">
        <v>82.152006070117</v>
      </c>
      <c r="AA214" s="7" t="n">
        <v>0</v>
      </c>
      <c r="AB214" s="7" t="n">
        <v>0</v>
      </c>
      <c r="AC214" s="7" t="n">
        <v>0</v>
      </c>
      <c r="AD214" s="17" t="n">
        <v>0.00200607011697684</v>
      </c>
    </row>
    <row r="215" customFormat="false" ht="14.5" hidden="false" customHeight="false" outlineLevel="0" collapsed="false">
      <c r="A215" s="0" t="n">
        <v>188</v>
      </c>
      <c r="B215" s="0" t="s">
        <v>206</v>
      </c>
      <c r="C215" s="7" t="n">
        <v>387116000</v>
      </c>
      <c r="D215" s="7" t="n">
        <v>1346053.1538197</v>
      </c>
      <c r="E215" s="7" t="n">
        <v>121102000</v>
      </c>
      <c r="F215" s="7" t="n">
        <v>1543053.7330336</v>
      </c>
      <c r="G215" s="7" t="n">
        <v>2889107</v>
      </c>
      <c r="H215" s="7" t="n">
        <v>6176474.73745205</v>
      </c>
      <c r="I215" s="17" t="n">
        <v>0.467759866721617</v>
      </c>
      <c r="J215" s="7" t="n">
        <v>5095592</v>
      </c>
      <c r="K215" s="7" t="n">
        <v>2889107</v>
      </c>
      <c r="L215" s="0" t="n">
        <v>46.78</v>
      </c>
      <c r="N215" s="7" t="n">
        <v>2842895</v>
      </c>
      <c r="O215" s="17" t="n">
        <v>0.0387</v>
      </c>
      <c r="P215" s="7" t="n">
        <v>2952915</v>
      </c>
      <c r="Q215" s="17" t="n">
        <v>47.8090678829224</v>
      </c>
      <c r="R215" s="17" t="n">
        <v>0</v>
      </c>
      <c r="S215" s="17" t="n">
        <v>0</v>
      </c>
      <c r="T215" s="7" t="n">
        <v>0</v>
      </c>
      <c r="U215" s="7" t="n">
        <v>63808</v>
      </c>
      <c r="V215" s="7" t="n">
        <v>63808</v>
      </c>
      <c r="W215" s="0" t="n">
        <v>0</v>
      </c>
      <c r="X215" s="7" t="n">
        <v>2889107</v>
      </c>
      <c r="Y215" s="17" t="n">
        <v>46.7759866721617</v>
      </c>
      <c r="AA215" s="7" t="n">
        <v>0</v>
      </c>
      <c r="AB215" s="7" t="n">
        <v>0</v>
      </c>
      <c r="AC215" s="7" t="n">
        <v>0</v>
      </c>
      <c r="AD215" s="17" t="n">
        <v>-0.00401332783835784</v>
      </c>
    </row>
    <row r="216" customFormat="false" ht="14.5" hidden="false" customHeight="false" outlineLevel="0" collapsed="false">
      <c r="A216" s="0" t="n">
        <v>189</v>
      </c>
      <c r="B216" s="0" t="s">
        <v>207</v>
      </c>
      <c r="C216" s="7" t="n">
        <v>7603573400</v>
      </c>
      <c r="D216" s="7" t="n">
        <v>26438622.933099</v>
      </c>
      <c r="E216" s="7" t="n">
        <v>2853979000</v>
      </c>
      <c r="F216" s="7" t="n">
        <v>36364741.7049223</v>
      </c>
      <c r="G216" s="7" t="n">
        <v>62803365</v>
      </c>
      <c r="H216" s="7" t="n">
        <v>56631891.700077</v>
      </c>
      <c r="I216" s="17" t="n">
        <v>1.10897522782052</v>
      </c>
      <c r="J216" s="7" t="n">
        <v>46721311</v>
      </c>
      <c r="K216" s="7" t="n">
        <v>46721311</v>
      </c>
      <c r="L216" s="0" t="n">
        <v>82.5</v>
      </c>
      <c r="N216" s="7" t="n">
        <v>43288434</v>
      </c>
      <c r="O216" s="17" t="n">
        <v>0.0416</v>
      </c>
      <c r="P216" s="7" t="n">
        <v>45089233</v>
      </c>
      <c r="Q216" s="17" t="n">
        <v>79.6180944101125</v>
      </c>
      <c r="R216" s="17" t="n">
        <v>2.88190558988749</v>
      </c>
      <c r="S216" s="17" t="n">
        <v>0.01</v>
      </c>
      <c r="T216" s="7" t="n">
        <v>432884</v>
      </c>
      <c r="U216" s="7" t="n">
        <v>0</v>
      </c>
      <c r="V216" s="7" t="n">
        <v>0</v>
      </c>
      <c r="W216" s="0" t="n">
        <v>0</v>
      </c>
      <c r="X216" s="7" t="n">
        <v>45522117</v>
      </c>
      <c r="Y216" s="17" t="n">
        <v>80.382476434101</v>
      </c>
      <c r="AA216" s="7" t="n">
        <v>-1632078</v>
      </c>
      <c r="AB216" s="7" t="n">
        <v>-1199194</v>
      </c>
      <c r="AC216" s="7" t="n">
        <v>0</v>
      </c>
      <c r="AD216" s="17" t="n">
        <v>-2.11752356589903</v>
      </c>
    </row>
    <row r="217" customFormat="false" ht="14.5" hidden="false" customHeight="false" outlineLevel="0" collapsed="false">
      <c r="A217" s="0" t="n">
        <v>190</v>
      </c>
      <c r="B217" s="0" t="s">
        <v>208</v>
      </c>
      <c r="C217" s="7" t="n">
        <v>31522700</v>
      </c>
      <c r="D217" s="7" t="n">
        <v>109608.566300313</v>
      </c>
      <c r="E217" s="7" t="n">
        <v>1142000</v>
      </c>
      <c r="F217" s="7" t="n">
        <v>14551.1004205081</v>
      </c>
      <c r="G217" s="7" t="n">
        <v>124160</v>
      </c>
      <c r="H217" s="7" t="n">
        <v>259171.203985434</v>
      </c>
      <c r="I217" s="17" t="n">
        <v>0.479065567820482</v>
      </c>
      <c r="J217" s="7" t="n">
        <v>213816</v>
      </c>
      <c r="K217" s="7" t="n">
        <v>124160</v>
      </c>
      <c r="L217" s="0" t="n">
        <v>47.91</v>
      </c>
      <c r="N217" s="7" t="n">
        <v>112898</v>
      </c>
      <c r="O217" s="17" t="n">
        <v>0.0333</v>
      </c>
      <c r="P217" s="7" t="n">
        <v>116658</v>
      </c>
      <c r="Q217" s="17" t="n">
        <v>45.0119450795762</v>
      </c>
      <c r="R217" s="17" t="n">
        <v>2.89805492042382</v>
      </c>
      <c r="S217" s="17" t="n">
        <v>0.01</v>
      </c>
      <c r="T217" s="7" t="n">
        <v>1129</v>
      </c>
      <c r="U217" s="7" t="n">
        <v>0</v>
      </c>
      <c r="V217" s="7" t="n">
        <v>0</v>
      </c>
      <c r="W217" s="0" t="n">
        <v>0</v>
      </c>
      <c r="X217" s="7" t="n">
        <v>117787</v>
      </c>
      <c r="Y217" s="17" t="n">
        <v>45.4475644626861</v>
      </c>
      <c r="AA217" s="7" t="n">
        <v>-7502</v>
      </c>
      <c r="AB217" s="7" t="n">
        <v>-6373</v>
      </c>
      <c r="AC217" s="7" t="n">
        <v>0</v>
      </c>
      <c r="AD217" s="17" t="n">
        <v>-2.46243553731386</v>
      </c>
    </row>
    <row r="218" customFormat="false" ht="14.5" hidden="false" customHeight="false" outlineLevel="0" collapsed="false">
      <c r="A218" s="0" t="n">
        <v>191</v>
      </c>
      <c r="B218" s="0" t="s">
        <v>209</v>
      </c>
      <c r="C218" s="7" t="n">
        <v>925835900</v>
      </c>
      <c r="D218" s="7" t="n">
        <v>3219252.97098156</v>
      </c>
      <c r="E218" s="7" t="n">
        <v>303232000</v>
      </c>
      <c r="F218" s="7" t="n">
        <v>3863712.15648994</v>
      </c>
      <c r="G218" s="7" t="n">
        <v>7082965</v>
      </c>
      <c r="H218" s="7" t="n">
        <v>13766041.7397916</v>
      </c>
      <c r="I218" s="17" t="n">
        <v>0.514524446016045</v>
      </c>
      <c r="J218" s="7" t="n">
        <v>11356984</v>
      </c>
      <c r="K218" s="7" t="n">
        <v>7082965</v>
      </c>
      <c r="L218" s="0" t="n">
        <v>51.45</v>
      </c>
      <c r="N218" s="7" t="n">
        <v>7387712</v>
      </c>
      <c r="O218" s="17" t="n">
        <v>0.0388</v>
      </c>
      <c r="P218" s="7" t="n">
        <v>7674355</v>
      </c>
      <c r="Q218" s="17" t="n">
        <v>55.7484507533987</v>
      </c>
      <c r="R218" s="17" t="n">
        <v>0</v>
      </c>
      <c r="S218" s="17" t="n">
        <v>0</v>
      </c>
      <c r="T218" s="7" t="n">
        <v>0</v>
      </c>
      <c r="U218" s="7" t="n">
        <v>591390</v>
      </c>
      <c r="V218" s="7" t="n">
        <v>591390</v>
      </c>
      <c r="W218" s="0" t="n">
        <v>0</v>
      </c>
      <c r="X218" s="7" t="n">
        <v>7082965</v>
      </c>
      <c r="Y218" s="17" t="n">
        <v>51.4524446016045</v>
      </c>
      <c r="AA218" s="7" t="n">
        <v>0</v>
      </c>
      <c r="AB218" s="7" t="n">
        <v>0</v>
      </c>
      <c r="AC218" s="7" t="n">
        <v>0</v>
      </c>
      <c r="AD218" s="17" t="n">
        <v>0.00244460160450188</v>
      </c>
    </row>
    <row r="219" customFormat="false" ht="14.5" hidden="false" customHeight="false" outlineLevel="0" collapsed="false">
      <c r="A219" s="0" t="n">
        <v>192</v>
      </c>
      <c r="B219" s="0" t="s">
        <v>210</v>
      </c>
      <c r="C219" s="7" t="n">
        <v>1034121100</v>
      </c>
      <c r="D219" s="7" t="n">
        <v>3595774.82740701</v>
      </c>
      <c r="E219" s="7" t="n">
        <v>235734000</v>
      </c>
      <c r="F219" s="7" t="n">
        <v>3003668.21937658</v>
      </c>
      <c r="G219" s="7" t="n">
        <v>6599443</v>
      </c>
      <c r="H219" s="7" t="n">
        <v>15188951.3259325</v>
      </c>
      <c r="I219" s="17" t="n">
        <v>0.434489706259878</v>
      </c>
      <c r="J219" s="7" t="n">
        <v>12530885</v>
      </c>
      <c r="K219" s="7" t="n">
        <v>6599443</v>
      </c>
      <c r="L219" s="0" t="n">
        <v>43.45</v>
      </c>
      <c r="N219" s="7" t="n">
        <v>6735739</v>
      </c>
      <c r="O219" s="17" t="n">
        <v>0.0351</v>
      </c>
      <c r="P219" s="7" t="n">
        <v>6972163</v>
      </c>
      <c r="Q219" s="17" t="n">
        <v>45.9028595877863</v>
      </c>
      <c r="R219" s="17" t="n">
        <v>0</v>
      </c>
      <c r="S219" s="17" t="n">
        <v>0</v>
      </c>
      <c r="T219" s="7" t="n">
        <v>0</v>
      </c>
      <c r="U219" s="7" t="n">
        <v>372720</v>
      </c>
      <c r="V219" s="7" t="n">
        <v>372720</v>
      </c>
      <c r="W219" s="0" t="n">
        <v>0</v>
      </c>
      <c r="X219" s="7" t="n">
        <v>6599443</v>
      </c>
      <c r="Y219" s="17" t="n">
        <v>43.4489706259878</v>
      </c>
      <c r="AA219" s="7" t="n">
        <v>0</v>
      </c>
      <c r="AB219" s="7" t="n">
        <v>0</v>
      </c>
      <c r="AC219" s="7" t="n">
        <v>0</v>
      </c>
      <c r="AD219" s="17" t="n">
        <v>-0.00102937401218384</v>
      </c>
    </row>
    <row r="220" customFormat="false" ht="14.5" hidden="false" customHeight="false" outlineLevel="0" collapsed="false">
      <c r="A220" s="0" t="n">
        <v>193</v>
      </c>
      <c r="B220" s="0" t="s">
        <v>211</v>
      </c>
      <c r="C220" s="7" t="n">
        <v>554257700</v>
      </c>
      <c r="D220" s="7" t="n">
        <v>1927226.78761366</v>
      </c>
      <c r="E220" s="7" t="n">
        <v>53717000</v>
      </c>
      <c r="F220" s="7" t="n">
        <v>684449.615839259</v>
      </c>
      <c r="G220" s="7" t="n">
        <v>2611676</v>
      </c>
      <c r="H220" s="7" t="n">
        <v>1213819.93379356</v>
      </c>
      <c r="I220" s="17" t="n">
        <v>2.15161732583984</v>
      </c>
      <c r="J220" s="7" t="n">
        <v>1001401</v>
      </c>
      <c r="K220" s="7" t="n">
        <v>1001401</v>
      </c>
      <c r="L220" s="0" t="n">
        <v>82.5</v>
      </c>
      <c r="N220" s="7" t="n">
        <v>883822</v>
      </c>
      <c r="O220" s="17" t="n">
        <v>0.0343</v>
      </c>
      <c r="P220" s="7" t="n">
        <v>914137</v>
      </c>
      <c r="Q220" s="17" t="n">
        <v>75.3107585853396</v>
      </c>
      <c r="R220" s="17" t="n">
        <v>7.1892414146604</v>
      </c>
      <c r="S220" s="17" t="n">
        <v>0.01</v>
      </c>
      <c r="T220" s="7" t="n">
        <v>8838</v>
      </c>
      <c r="U220" s="7" t="n">
        <v>0</v>
      </c>
      <c r="V220" s="7" t="n">
        <v>0</v>
      </c>
      <c r="W220" s="0" t="n">
        <v>78426</v>
      </c>
      <c r="X220" s="7" t="n">
        <v>1001401</v>
      </c>
      <c r="Y220" s="17" t="n">
        <v>82.4999633075979</v>
      </c>
      <c r="AA220" s="7" t="n">
        <v>-87264</v>
      </c>
      <c r="AB220" s="7" t="n">
        <v>0</v>
      </c>
      <c r="AC220" s="7" t="n">
        <v>0</v>
      </c>
      <c r="AD220" s="17" t="n">
        <v>-3.66924020624992E-005</v>
      </c>
    </row>
    <row r="221" customFormat="false" ht="14.5" hidden="false" customHeight="false" outlineLevel="0" collapsed="false">
      <c r="A221" s="0" t="n">
        <v>194</v>
      </c>
      <c r="B221" s="0" t="s">
        <v>212</v>
      </c>
      <c r="C221" s="7" t="n">
        <v>130260900</v>
      </c>
      <c r="D221" s="7" t="n">
        <v>452934.250365245</v>
      </c>
      <c r="E221" s="7" t="n">
        <v>32542000</v>
      </c>
      <c r="F221" s="7" t="n">
        <v>414642.653138507</v>
      </c>
      <c r="G221" s="7" t="n">
        <v>867577</v>
      </c>
      <c r="H221" s="7" t="n">
        <v>1093205.48526105</v>
      </c>
      <c r="I221" s="17" t="n">
        <v>0.793608348747743</v>
      </c>
      <c r="J221" s="7" t="n">
        <v>901895</v>
      </c>
      <c r="K221" s="7" t="n">
        <v>867577</v>
      </c>
      <c r="L221" s="0" t="n">
        <v>79.36</v>
      </c>
      <c r="N221" s="7" t="n">
        <v>809175</v>
      </c>
      <c r="O221" s="17" t="n">
        <v>0.0373</v>
      </c>
      <c r="P221" s="7" t="n">
        <v>839357</v>
      </c>
      <c r="Q221" s="17" t="n">
        <v>76.779435459891</v>
      </c>
      <c r="R221" s="17" t="n">
        <v>2.58056454010895</v>
      </c>
      <c r="S221" s="17" t="n">
        <v>0.01</v>
      </c>
      <c r="T221" s="7" t="n">
        <v>8092</v>
      </c>
      <c r="U221" s="7" t="n">
        <v>0</v>
      </c>
      <c r="V221" s="7" t="n">
        <v>0</v>
      </c>
      <c r="W221" s="0" t="n">
        <v>0</v>
      </c>
      <c r="X221" s="7" t="n">
        <v>847449</v>
      </c>
      <c r="Y221" s="17" t="n">
        <v>77.5196439668094</v>
      </c>
      <c r="AA221" s="7" t="n">
        <v>-28220</v>
      </c>
      <c r="AB221" s="7" t="n">
        <v>-20128</v>
      </c>
      <c r="AC221" s="7" t="n">
        <v>0</v>
      </c>
      <c r="AD221" s="17" t="n">
        <v>-1.84035603319064</v>
      </c>
    </row>
    <row r="222" customFormat="false" ht="14.5" hidden="false" customHeight="false" outlineLevel="0" collapsed="false">
      <c r="A222" s="0" t="n">
        <v>195</v>
      </c>
      <c r="B222" s="0" t="s">
        <v>213</v>
      </c>
      <c r="C222" s="7" t="n">
        <v>98571900</v>
      </c>
      <c r="D222" s="7" t="n">
        <v>342747.437132538</v>
      </c>
      <c r="E222" s="7" t="n">
        <v>11686000</v>
      </c>
      <c r="F222" s="7" t="n">
        <v>148900.314810909</v>
      </c>
      <c r="G222" s="7" t="n">
        <v>491648</v>
      </c>
      <c r="H222" s="7" t="n">
        <v>71641.61</v>
      </c>
      <c r="I222" s="17" t="n">
        <v>6.86260400903888</v>
      </c>
      <c r="J222" s="7" t="n">
        <v>59104</v>
      </c>
      <c r="K222" s="7" t="n">
        <v>59104</v>
      </c>
      <c r="L222" s="0" t="n">
        <v>82.5</v>
      </c>
      <c r="N222" s="7" t="n">
        <v>65140</v>
      </c>
      <c r="O222" s="17" t="n">
        <v>0.0263</v>
      </c>
      <c r="P222" s="7" t="n">
        <v>66853</v>
      </c>
      <c r="Q222" s="17" t="n">
        <v>93.3158816503426</v>
      </c>
      <c r="R222" s="17" t="n">
        <v>0</v>
      </c>
      <c r="S222" s="17" t="n">
        <v>0</v>
      </c>
      <c r="T222" s="7" t="n">
        <v>0</v>
      </c>
      <c r="U222" s="7" t="n">
        <v>7749</v>
      </c>
      <c r="V222" s="7" t="n">
        <v>7749</v>
      </c>
      <c r="W222" s="0" t="n">
        <v>0</v>
      </c>
      <c r="X222" s="7" t="n">
        <v>59104</v>
      </c>
      <c r="Y222" s="17" t="n">
        <v>82.4995418165505</v>
      </c>
      <c r="AA222" s="7" t="n">
        <v>0</v>
      </c>
      <c r="AB222" s="7" t="n">
        <v>0</v>
      </c>
      <c r="AC222" s="7" t="n">
        <v>0</v>
      </c>
      <c r="AD222" s="17" t="n">
        <v>-0.000458183449552507</v>
      </c>
    </row>
    <row r="223" customFormat="false" ht="14.5" hidden="false" customHeight="false" outlineLevel="0" collapsed="false">
      <c r="A223" s="0" t="n">
        <v>196</v>
      </c>
      <c r="B223" s="0" t="s">
        <v>214</v>
      </c>
      <c r="C223" s="7" t="n">
        <v>1183644400</v>
      </c>
      <c r="D223" s="7" t="n">
        <v>4115686.9714014</v>
      </c>
      <c r="E223" s="7" t="n">
        <v>280072000</v>
      </c>
      <c r="F223" s="7" t="n">
        <v>3568612.78193743</v>
      </c>
      <c r="G223" s="7" t="n">
        <v>7684300</v>
      </c>
      <c r="H223" s="7" t="n">
        <v>3187006.12804281</v>
      </c>
      <c r="I223" s="17" t="n">
        <v>2.41113436600733</v>
      </c>
      <c r="J223" s="7" t="n">
        <v>2629280</v>
      </c>
      <c r="K223" s="7" t="n">
        <v>2629280</v>
      </c>
      <c r="L223" s="0" t="n">
        <v>82.5</v>
      </c>
      <c r="N223" s="7" t="n">
        <v>2600062</v>
      </c>
      <c r="O223" s="17" t="n">
        <v>0.0321</v>
      </c>
      <c r="P223" s="7" t="n">
        <v>2683524</v>
      </c>
      <c r="Q223" s="17" t="n">
        <v>84.2020345172035</v>
      </c>
      <c r="R223" s="17" t="n">
        <v>0</v>
      </c>
      <c r="S223" s="17" t="n">
        <v>0</v>
      </c>
      <c r="T223" s="7" t="n">
        <v>0</v>
      </c>
      <c r="U223" s="7" t="n">
        <v>54244</v>
      </c>
      <c r="V223" s="7" t="n">
        <v>54244</v>
      </c>
      <c r="W223" s="0" t="n">
        <v>0</v>
      </c>
      <c r="X223" s="7" t="n">
        <v>2629280</v>
      </c>
      <c r="Y223" s="17" t="n">
        <v>82.4999982543077</v>
      </c>
      <c r="AA223" s="7" t="n">
        <v>0</v>
      </c>
      <c r="AB223" s="7" t="n">
        <v>0</v>
      </c>
      <c r="AC223" s="7" t="n">
        <v>0</v>
      </c>
      <c r="AD223" s="17" t="n">
        <v>-1.74569234445698E-006</v>
      </c>
    </row>
    <row r="224" customFormat="false" ht="14.5" hidden="false" customHeight="false" outlineLevel="0" collapsed="false">
      <c r="A224" s="0" t="n">
        <v>197</v>
      </c>
      <c r="B224" s="0" t="s">
        <v>215</v>
      </c>
      <c r="C224" s="7" t="n">
        <v>26748129600</v>
      </c>
      <c r="D224" s="7" t="n">
        <v>93006758.1987259</v>
      </c>
      <c r="E224" s="7" t="n">
        <v>1507292000</v>
      </c>
      <c r="F224" s="7" t="n">
        <v>19205566.7732299</v>
      </c>
      <c r="G224" s="7" t="n">
        <v>112212325</v>
      </c>
      <c r="H224" s="7" t="n">
        <v>25535123.51</v>
      </c>
      <c r="I224" s="17" t="n">
        <v>4.39443047753639</v>
      </c>
      <c r="J224" s="7" t="n">
        <v>21066477</v>
      </c>
      <c r="K224" s="7" t="n">
        <v>21066477</v>
      </c>
      <c r="L224" s="0" t="n">
        <v>82.5</v>
      </c>
      <c r="N224" s="7" t="n">
        <v>20791207</v>
      </c>
      <c r="O224" s="17" t="n">
        <v>0.0771</v>
      </c>
      <c r="P224" s="7" t="n">
        <v>22394209</v>
      </c>
      <c r="Q224" s="17" t="n">
        <v>87.6996306331945</v>
      </c>
      <c r="R224" s="17" t="n">
        <v>0</v>
      </c>
      <c r="S224" s="17" t="n">
        <v>0</v>
      </c>
      <c r="T224" s="7" t="n">
        <v>0</v>
      </c>
      <c r="U224" s="7" t="n">
        <v>1327732</v>
      </c>
      <c r="V224" s="7" t="n">
        <v>1327732</v>
      </c>
      <c r="W224" s="0" t="n">
        <v>0</v>
      </c>
      <c r="X224" s="7" t="n">
        <v>21066477</v>
      </c>
      <c r="Y224" s="17" t="n">
        <v>82.5000004082612</v>
      </c>
      <c r="AA224" s="7" t="n">
        <v>0</v>
      </c>
      <c r="AB224" s="7" t="n">
        <v>0</v>
      </c>
      <c r="AC224" s="7" t="n">
        <v>0</v>
      </c>
      <c r="AD224" s="17" t="n">
        <v>4.08261200846027E-007</v>
      </c>
    </row>
    <row r="225" customFormat="false" ht="14.5" hidden="false" customHeight="false" outlineLevel="0" collapsed="false">
      <c r="A225" s="0" t="n">
        <v>198</v>
      </c>
      <c r="B225" s="0" t="s">
        <v>216</v>
      </c>
      <c r="C225" s="7" t="n">
        <v>10516104300</v>
      </c>
      <c r="D225" s="7" t="n">
        <v>36565875.2387188</v>
      </c>
      <c r="E225" s="7" t="n">
        <v>2912473000</v>
      </c>
      <c r="F225" s="7" t="n">
        <v>37110058.7522053</v>
      </c>
      <c r="G225" s="7" t="n">
        <v>73675934</v>
      </c>
      <c r="H225" s="7" t="n">
        <v>69151927.246726</v>
      </c>
      <c r="I225" s="17" t="n">
        <v>1.06542126782863</v>
      </c>
      <c r="J225" s="7" t="n">
        <v>57050340</v>
      </c>
      <c r="K225" s="7" t="n">
        <v>57050340</v>
      </c>
      <c r="L225" s="0" t="n">
        <v>82.5</v>
      </c>
      <c r="N225" s="7" t="n">
        <v>52906812</v>
      </c>
      <c r="O225" s="17" t="n">
        <v>0.0549</v>
      </c>
      <c r="P225" s="7" t="n">
        <v>55811396</v>
      </c>
      <c r="Q225" s="17" t="n">
        <v>80.708373898057</v>
      </c>
      <c r="R225" s="17" t="n">
        <v>1.79162610194301</v>
      </c>
      <c r="S225" s="17" t="n">
        <v>0</v>
      </c>
      <c r="T225" s="7" t="n">
        <v>0</v>
      </c>
      <c r="U225" s="7" t="n">
        <v>0</v>
      </c>
      <c r="V225" s="7" t="n">
        <v>0</v>
      </c>
      <c r="W225" s="0" t="n">
        <v>0</v>
      </c>
      <c r="X225" s="7" t="n">
        <v>55811396</v>
      </c>
      <c r="Y225" s="17" t="n">
        <v>80.708373898057</v>
      </c>
      <c r="AA225" s="7" t="n">
        <v>-1238944</v>
      </c>
      <c r="AB225" s="7" t="n">
        <v>-1238944</v>
      </c>
      <c r="AC225" s="7" t="n">
        <v>0</v>
      </c>
      <c r="AD225" s="17" t="n">
        <v>-1.79162610194301</v>
      </c>
    </row>
    <row r="226" customFormat="false" ht="14.5" hidden="false" customHeight="false" outlineLevel="0" collapsed="false">
      <c r="A226" s="0" t="n">
        <v>199</v>
      </c>
      <c r="B226" s="0" t="s">
        <v>217</v>
      </c>
      <c r="C226" s="7" t="n">
        <v>12307796200</v>
      </c>
      <c r="D226" s="7" t="n">
        <v>42795823.1940299</v>
      </c>
      <c r="E226" s="7" t="n">
        <v>5455217000</v>
      </c>
      <c r="F226" s="7" t="n">
        <v>69509115.9217714</v>
      </c>
      <c r="G226" s="7" t="n">
        <v>112304939</v>
      </c>
      <c r="H226" s="7" t="n">
        <v>73813098.7587147</v>
      </c>
      <c r="I226" s="17" t="n">
        <v>1.52147709401972</v>
      </c>
      <c r="J226" s="7" t="n">
        <v>60895806</v>
      </c>
      <c r="K226" s="7" t="n">
        <v>60895806</v>
      </c>
      <c r="L226" s="0" t="n">
        <v>82.5</v>
      </c>
      <c r="N226" s="7" t="n">
        <v>58139306</v>
      </c>
      <c r="O226" s="17" t="n">
        <v>0.0582</v>
      </c>
      <c r="P226" s="7" t="n">
        <v>61523014</v>
      </c>
      <c r="Q226" s="17" t="n">
        <v>83.3497238763958</v>
      </c>
      <c r="R226" s="17" t="n">
        <v>0</v>
      </c>
      <c r="S226" s="17" t="n">
        <v>0</v>
      </c>
      <c r="T226" s="7" t="n">
        <v>0</v>
      </c>
      <c r="U226" s="7" t="n">
        <v>627208</v>
      </c>
      <c r="V226" s="7" t="n">
        <v>627208</v>
      </c>
      <c r="W226" s="0" t="n">
        <v>0</v>
      </c>
      <c r="X226" s="7" t="n">
        <v>60895806</v>
      </c>
      <c r="Y226" s="17" t="n">
        <v>82.4999993552099</v>
      </c>
      <c r="AA226" s="7" t="n">
        <v>0</v>
      </c>
      <c r="AB226" s="7" t="n">
        <v>0</v>
      </c>
      <c r="AC226" s="7" t="n">
        <v>0</v>
      </c>
      <c r="AD226" s="17" t="n">
        <v>-6.447901341744E-007</v>
      </c>
    </row>
    <row r="227" customFormat="false" ht="14.5" hidden="false" customHeight="false" outlineLevel="0" collapsed="false">
      <c r="A227" s="0" t="n">
        <v>200</v>
      </c>
      <c r="B227" s="0" t="s">
        <v>218</v>
      </c>
      <c r="C227" s="7" t="n">
        <v>42627400</v>
      </c>
      <c r="D227" s="7" t="n">
        <v>148221.066060648</v>
      </c>
      <c r="E227" s="7" t="n">
        <v>8667000</v>
      </c>
      <c r="F227" s="7" t="n">
        <v>110432.913611684</v>
      </c>
      <c r="G227" s="7" t="n">
        <v>258654</v>
      </c>
      <c r="H227" s="7" t="n">
        <v>183449.93</v>
      </c>
      <c r="I227" s="17" t="n">
        <v>1.40994330169545</v>
      </c>
      <c r="J227" s="7" t="n">
        <v>151346</v>
      </c>
      <c r="K227" s="7" t="n">
        <v>151346</v>
      </c>
      <c r="L227" s="0" t="n">
        <v>82.5</v>
      </c>
      <c r="N227" s="7" t="n">
        <v>184328</v>
      </c>
      <c r="O227" s="17" t="n">
        <v>0.0289</v>
      </c>
      <c r="P227" s="7" t="n">
        <v>189655</v>
      </c>
      <c r="Q227" s="17" t="n">
        <v>103.382432470811</v>
      </c>
      <c r="R227" s="17" t="n">
        <v>0</v>
      </c>
      <c r="S227" s="17" t="n">
        <v>0</v>
      </c>
      <c r="T227" s="7" t="n">
        <v>0</v>
      </c>
      <c r="U227" s="7" t="n">
        <v>38309</v>
      </c>
      <c r="V227" s="7" t="n">
        <v>38309</v>
      </c>
      <c r="W227" s="0" t="n">
        <v>0</v>
      </c>
      <c r="X227" s="7" t="n">
        <v>151346</v>
      </c>
      <c r="Y227" s="17" t="n">
        <v>82.4998952030126</v>
      </c>
      <c r="AA227" s="7" t="n">
        <v>0</v>
      </c>
      <c r="AB227" s="7" t="n">
        <v>0</v>
      </c>
      <c r="AC227" s="7" t="n">
        <v>0</v>
      </c>
      <c r="AD227" s="17" t="n">
        <v>-0.000104796987386635</v>
      </c>
    </row>
    <row r="228" customFormat="false" ht="14.5" hidden="false" customHeight="false" outlineLevel="0" collapsed="false">
      <c r="A228" s="0" t="n">
        <v>201</v>
      </c>
      <c r="B228" s="0" t="s">
        <v>219</v>
      </c>
      <c r="C228" s="7" t="n">
        <v>8074839600</v>
      </c>
      <c r="D228" s="7" t="n">
        <v>28077277.3798246</v>
      </c>
      <c r="E228" s="7" t="n">
        <v>2177490000</v>
      </c>
      <c r="F228" s="7" t="n">
        <v>27745075.0040737</v>
      </c>
      <c r="G228" s="7" t="n">
        <v>55822352</v>
      </c>
      <c r="H228" s="7" t="n">
        <v>313501021.175281</v>
      </c>
      <c r="I228" s="17" t="n">
        <v>0.178061148862381</v>
      </c>
      <c r="J228" s="7" t="n">
        <v>258638342</v>
      </c>
      <c r="K228" s="7" t="n">
        <v>55822352</v>
      </c>
      <c r="L228" s="0" t="n">
        <v>17.81</v>
      </c>
      <c r="N228" s="7" t="n">
        <v>40837707</v>
      </c>
      <c r="O228" s="17" t="n">
        <v>0.0558</v>
      </c>
      <c r="P228" s="7" t="n">
        <v>43116451</v>
      </c>
      <c r="Q228" s="17" t="n">
        <v>13.7532091086534</v>
      </c>
      <c r="R228" s="17" t="n">
        <v>4.05679089134665</v>
      </c>
      <c r="S228" s="17" t="n">
        <v>0.01</v>
      </c>
      <c r="T228" s="7" t="n">
        <v>408377</v>
      </c>
      <c r="U228" s="7" t="n">
        <v>0</v>
      </c>
      <c r="V228" s="7" t="n">
        <v>0</v>
      </c>
      <c r="W228" s="0" t="n">
        <v>0</v>
      </c>
      <c r="X228" s="7" t="n">
        <v>43524828</v>
      </c>
      <c r="Y228" s="17" t="n">
        <v>13.8834724801949</v>
      </c>
      <c r="AA228" s="7" t="n">
        <v>-12705901</v>
      </c>
      <c r="AB228" s="7" t="n">
        <v>-12297524</v>
      </c>
      <c r="AC228" s="7" t="n">
        <v>0</v>
      </c>
      <c r="AD228" s="17" t="n">
        <v>-3.92652751980513</v>
      </c>
    </row>
    <row r="229" customFormat="false" ht="14.5" hidden="false" customHeight="false" outlineLevel="0" collapsed="false">
      <c r="A229" s="0" t="n">
        <v>202</v>
      </c>
      <c r="B229" s="0" t="s">
        <v>220</v>
      </c>
      <c r="C229" s="7" t="n">
        <v>134349700</v>
      </c>
      <c r="D229" s="7" t="n">
        <v>467151.544755913</v>
      </c>
      <c r="E229" s="7" t="n">
        <v>46044000</v>
      </c>
      <c r="F229" s="7" t="n">
        <v>586682.020807246</v>
      </c>
      <c r="G229" s="7" t="n">
        <v>1053834</v>
      </c>
      <c r="H229" s="7" t="n">
        <v>1711097.23275945</v>
      </c>
      <c r="I229" s="17" t="n">
        <v>0.615882008236614</v>
      </c>
      <c r="J229" s="7" t="n">
        <v>1411655</v>
      </c>
      <c r="K229" s="7" t="n">
        <v>1053834</v>
      </c>
      <c r="L229" s="0" t="n">
        <v>61.59</v>
      </c>
      <c r="N229" s="7" t="n">
        <v>1078541</v>
      </c>
      <c r="O229" s="17" t="n">
        <v>0.0359</v>
      </c>
      <c r="P229" s="7" t="n">
        <v>1117261</v>
      </c>
      <c r="Q229" s="17" t="n">
        <v>65.2950036157922</v>
      </c>
      <c r="R229" s="17" t="n">
        <v>0</v>
      </c>
      <c r="S229" s="17" t="n">
        <v>0</v>
      </c>
      <c r="T229" s="7" t="n">
        <v>0</v>
      </c>
      <c r="U229" s="7" t="n">
        <v>63427</v>
      </c>
      <c r="V229" s="7" t="n">
        <v>63427</v>
      </c>
      <c r="W229" s="0" t="n">
        <v>0</v>
      </c>
      <c r="X229" s="7" t="n">
        <v>1053834</v>
      </c>
      <c r="Y229" s="17" t="n">
        <v>61.5882008236614</v>
      </c>
      <c r="AA229" s="7" t="n">
        <v>0</v>
      </c>
      <c r="AB229" s="7" t="n">
        <v>0</v>
      </c>
      <c r="AC229" s="7" t="n">
        <v>0</v>
      </c>
      <c r="AD229" s="17" t="n">
        <v>-0.00179917633860782</v>
      </c>
    </row>
    <row r="230" customFormat="false" ht="14.5" hidden="false" customHeight="false" outlineLevel="0" collapsed="false">
      <c r="A230" s="0" t="n">
        <v>203</v>
      </c>
      <c r="B230" s="0" t="s">
        <v>221</v>
      </c>
      <c r="C230" s="7" t="n">
        <v>2013812100</v>
      </c>
      <c r="D230" s="7" t="n">
        <v>7002289.05135739</v>
      </c>
      <c r="E230" s="7" t="n">
        <v>852808000</v>
      </c>
      <c r="F230" s="7" t="n">
        <v>10866282.7035137</v>
      </c>
      <c r="G230" s="7" t="n">
        <v>17868572</v>
      </c>
      <c r="H230" s="7" t="n">
        <v>9020966.61299315</v>
      </c>
      <c r="I230" s="17" t="n">
        <v>1.9807824113065</v>
      </c>
      <c r="J230" s="7" t="n">
        <v>7442297</v>
      </c>
      <c r="K230" s="7" t="n">
        <v>7442297</v>
      </c>
      <c r="L230" s="0" t="n">
        <v>82.5</v>
      </c>
      <c r="N230" s="7" t="n">
        <v>6859253</v>
      </c>
      <c r="O230" s="17" t="n">
        <v>0.0432</v>
      </c>
      <c r="P230" s="7" t="n">
        <v>7155573</v>
      </c>
      <c r="Q230" s="17" t="n">
        <v>79.3215772431042</v>
      </c>
      <c r="R230" s="17" t="n">
        <v>3.17842275689578</v>
      </c>
      <c r="S230" s="17" t="n">
        <v>0.01</v>
      </c>
      <c r="T230" s="7" t="n">
        <v>68593</v>
      </c>
      <c r="U230" s="7" t="n">
        <v>0</v>
      </c>
      <c r="V230" s="7" t="n">
        <v>0</v>
      </c>
      <c r="W230" s="0" t="n">
        <v>218131</v>
      </c>
      <c r="X230" s="7" t="n">
        <v>7442297</v>
      </c>
      <c r="Y230" s="17" t="n">
        <v>82.4999949482205</v>
      </c>
      <c r="AA230" s="7" t="n">
        <v>-286724</v>
      </c>
      <c r="AB230" s="7" t="n">
        <v>0</v>
      </c>
      <c r="AC230" s="7" t="n">
        <v>0</v>
      </c>
      <c r="AD230" s="17" t="n">
        <v>-5.05177953868952E-006</v>
      </c>
    </row>
    <row r="231" customFormat="false" ht="14.5" hidden="false" customHeight="false" outlineLevel="0" collapsed="false">
      <c r="A231" s="0" t="n">
        <v>204</v>
      </c>
      <c r="B231" s="0" t="s">
        <v>222</v>
      </c>
      <c r="C231" s="7" t="n">
        <v>5656251800</v>
      </c>
      <c r="D231" s="7" t="n">
        <v>19667530.0793259</v>
      </c>
      <c r="E231" s="7" t="n">
        <v>1630726000</v>
      </c>
      <c r="F231" s="7" t="n">
        <v>20778334.3120258</v>
      </c>
      <c r="G231" s="7" t="n">
        <v>40445864</v>
      </c>
      <c r="H231" s="7" t="n">
        <v>28196432.7776298</v>
      </c>
      <c r="I231" s="17" t="n">
        <v>1.4344319481466</v>
      </c>
      <c r="J231" s="7" t="n">
        <v>23262057</v>
      </c>
      <c r="K231" s="7" t="n">
        <v>23262057</v>
      </c>
      <c r="L231" s="0" t="n">
        <v>82.5</v>
      </c>
      <c r="N231" s="7" t="n">
        <v>22266865</v>
      </c>
      <c r="O231" s="17" t="n">
        <v>0.0431</v>
      </c>
      <c r="P231" s="7" t="n">
        <v>23226567</v>
      </c>
      <c r="Q231" s="17" t="n">
        <v>82.3741328670032</v>
      </c>
      <c r="R231" s="17" t="n">
        <v>0.125867132996802</v>
      </c>
      <c r="S231" s="17" t="n">
        <v>0</v>
      </c>
      <c r="T231" s="7" t="n">
        <v>0</v>
      </c>
      <c r="U231" s="7" t="n">
        <v>0</v>
      </c>
      <c r="V231" s="7" t="n">
        <v>0</v>
      </c>
      <c r="W231" s="0" t="n">
        <v>0</v>
      </c>
      <c r="X231" s="7" t="n">
        <v>23226567</v>
      </c>
      <c r="Y231" s="17" t="n">
        <v>82.3741328670032</v>
      </c>
      <c r="AA231" s="7" t="n">
        <v>-35490</v>
      </c>
      <c r="AB231" s="7" t="n">
        <v>-35490</v>
      </c>
      <c r="AC231" s="7" t="n">
        <v>0</v>
      </c>
      <c r="AD231" s="17" t="n">
        <v>-0.125867132996802</v>
      </c>
    </row>
    <row r="232" customFormat="false" ht="14.5" hidden="false" customHeight="false" outlineLevel="0" collapsed="false">
      <c r="A232" s="0" t="n">
        <v>205</v>
      </c>
      <c r="B232" s="0" t="s">
        <v>223</v>
      </c>
      <c r="C232" s="7" t="n">
        <v>606394600</v>
      </c>
      <c r="D232" s="7" t="n">
        <v>2108513.63361172</v>
      </c>
      <c r="E232" s="7" t="n">
        <v>64968000</v>
      </c>
      <c r="F232" s="7" t="n">
        <v>827807.261050412</v>
      </c>
      <c r="G232" s="7" t="n">
        <v>2936321</v>
      </c>
      <c r="H232" s="7" t="n">
        <v>1562618.76530679</v>
      </c>
      <c r="I232" s="17" t="n">
        <v>1.87910260979332</v>
      </c>
      <c r="J232" s="7" t="n">
        <v>1289160</v>
      </c>
      <c r="K232" s="7" t="n">
        <v>1289160</v>
      </c>
      <c r="L232" s="0" t="n">
        <v>82.5</v>
      </c>
      <c r="N232" s="7" t="n">
        <v>1342951</v>
      </c>
      <c r="O232" s="17" t="n">
        <v>0.0506</v>
      </c>
      <c r="P232" s="7" t="n">
        <v>1410904</v>
      </c>
      <c r="Q232" s="17" t="n">
        <v>90.2909930000104</v>
      </c>
      <c r="R232" s="17" t="n">
        <v>0</v>
      </c>
      <c r="S232" s="17" t="n">
        <v>0</v>
      </c>
      <c r="T232" s="7" t="n">
        <v>0</v>
      </c>
      <c r="U232" s="7" t="n">
        <v>121744</v>
      </c>
      <c r="V232" s="7" t="n">
        <v>121744</v>
      </c>
      <c r="W232" s="0" t="n">
        <v>0</v>
      </c>
      <c r="X232" s="7" t="n">
        <v>1289160</v>
      </c>
      <c r="Y232" s="17" t="n">
        <v>82.4999691941432</v>
      </c>
      <c r="AA232" s="7" t="n">
        <v>0</v>
      </c>
      <c r="AB232" s="7" t="n">
        <v>0</v>
      </c>
      <c r="AC232" s="7" t="n">
        <v>0</v>
      </c>
      <c r="AD232" s="17" t="n">
        <v>-3.08058567952685E-005</v>
      </c>
    </row>
    <row r="233" customFormat="false" ht="14.5" hidden="false" customHeight="false" outlineLevel="0" collapsed="false">
      <c r="A233" s="0" t="n">
        <v>206</v>
      </c>
      <c r="B233" s="0" t="s">
        <v>224</v>
      </c>
      <c r="C233" s="7" t="n">
        <v>134880400</v>
      </c>
      <c r="D233" s="7" t="n">
        <v>468996.858327897</v>
      </c>
      <c r="E233" s="7" t="n">
        <v>30469000</v>
      </c>
      <c r="F233" s="7" t="n">
        <v>388228.965597602</v>
      </c>
      <c r="G233" s="7" t="n">
        <v>857226</v>
      </c>
      <c r="H233" s="7" t="n">
        <v>1401358.2881666</v>
      </c>
      <c r="I233" s="17" t="n">
        <v>0.611710800327522</v>
      </c>
      <c r="J233" s="7" t="n">
        <v>1156121</v>
      </c>
      <c r="K233" s="7" t="n">
        <v>857226</v>
      </c>
      <c r="L233" s="0" t="n">
        <v>61.17</v>
      </c>
      <c r="N233" s="7" t="n">
        <v>865629</v>
      </c>
      <c r="O233" s="17" t="n">
        <v>0.0267</v>
      </c>
      <c r="P233" s="7" t="n">
        <v>888741</v>
      </c>
      <c r="Q233" s="17" t="n">
        <v>63.4199695755708</v>
      </c>
      <c r="R233" s="17" t="n">
        <v>0</v>
      </c>
      <c r="S233" s="17" t="n">
        <v>0</v>
      </c>
      <c r="T233" s="7" t="n">
        <v>0</v>
      </c>
      <c r="U233" s="7" t="n">
        <v>31515</v>
      </c>
      <c r="V233" s="7" t="n">
        <v>31515</v>
      </c>
      <c r="W233" s="0" t="n">
        <v>0</v>
      </c>
      <c r="X233" s="7" t="n">
        <v>857226</v>
      </c>
      <c r="Y233" s="17" t="n">
        <v>61.1710800327522</v>
      </c>
      <c r="AA233" s="7" t="n">
        <v>0</v>
      </c>
      <c r="AB233" s="7" t="n">
        <v>0</v>
      </c>
      <c r="AC233" s="7" t="n">
        <v>0</v>
      </c>
      <c r="AD233" s="17" t="n">
        <v>0.00108003275222046</v>
      </c>
    </row>
    <row r="234" customFormat="false" ht="14.5" hidden="false" customHeight="false" outlineLevel="0" collapsed="false">
      <c r="A234" s="0" t="n">
        <v>207</v>
      </c>
      <c r="B234" s="0" t="s">
        <v>225</v>
      </c>
      <c r="C234" s="7" t="n">
        <v>36300210300</v>
      </c>
      <c r="D234" s="7" t="n">
        <v>126220596.82016</v>
      </c>
      <c r="E234" s="7" t="n">
        <v>20914273000</v>
      </c>
      <c r="F234" s="7" t="n">
        <v>266484839.443889</v>
      </c>
      <c r="G234" s="7" t="n">
        <v>392705436</v>
      </c>
      <c r="H234" s="7" t="n">
        <v>159609730.3702</v>
      </c>
      <c r="I234" s="17" t="n">
        <v>2.46041037153033</v>
      </c>
      <c r="J234" s="7" t="n">
        <v>131678028</v>
      </c>
      <c r="K234" s="7" t="n">
        <v>131678028</v>
      </c>
      <c r="L234" s="0" t="n">
        <v>82.5</v>
      </c>
      <c r="N234" s="7" t="n">
        <v>129330798</v>
      </c>
      <c r="O234" s="17" t="n">
        <v>0.0432</v>
      </c>
      <c r="P234" s="7" t="n">
        <v>134917888</v>
      </c>
      <c r="Q234" s="17" t="n">
        <v>84.5298639920451</v>
      </c>
      <c r="R234" s="17" t="n">
        <v>0</v>
      </c>
      <c r="S234" s="17" t="n">
        <v>0</v>
      </c>
      <c r="T234" s="7" t="n">
        <v>0</v>
      </c>
      <c r="U234" s="7" t="n">
        <v>3239860</v>
      </c>
      <c r="V234" s="7" t="n">
        <v>3239860</v>
      </c>
      <c r="W234" s="0" t="n">
        <v>0</v>
      </c>
      <c r="X234" s="7" t="n">
        <v>131678028</v>
      </c>
      <c r="Y234" s="17" t="n">
        <v>82.500000278545</v>
      </c>
      <c r="AA234" s="7" t="n">
        <v>0</v>
      </c>
      <c r="AB234" s="7" t="n">
        <v>0</v>
      </c>
      <c r="AC234" s="7" t="n">
        <v>0</v>
      </c>
      <c r="AD234" s="17" t="n">
        <v>2.78545044807288E-007</v>
      </c>
    </row>
    <row r="235" customFormat="false" ht="14.5" hidden="false" customHeight="false" outlineLevel="0" collapsed="false">
      <c r="A235" s="0" t="n">
        <v>208</v>
      </c>
      <c r="B235" s="0" t="s">
        <v>226</v>
      </c>
      <c r="C235" s="7" t="n">
        <v>2184884400</v>
      </c>
      <c r="D235" s="7" t="n">
        <v>7597129.89737302</v>
      </c>
      <c r="E235" s="7" t="n">
        <v>856429000</v>
      </c>
      <c r="F235" s="7" t="n">
        <v>10912420.6497682</v>
      </c>
      <c r="G235" s="7" t="n">
        <v>18509551</v>
      </c>
      <c r="H235" s="7" t="n">
        <v>22961642.4544472</v>
      </c>
      <c r="I235" s="17" t="n">
        <v>0.806107447963292</v>
      </c>
      <c r="J235" s="7" t="n">
        <v>18943355</v>
      </c>
      <c r="K235" s="7" t="n">
        <v>18509551</v>
      </c>
      <c r="L235" s="0" t="n">
        <v>80.61</v>
      </c>
      <c r="N235" s="7" t="n">
        <v>16917341</v>
      </c>
      <c r="O235" s="17" t="n">
        <v>0.0474</v>
      </c>
      <c r="P235" s="7" t="n">
        <v>17719223</v>
      </c>
      <c r="Q235" s="17" t="n">
        <v>77.1687958958187</v>
      </c>
      <c r="R235" s="17" t="n">
        <v>3.44120410418134</v>
      </c>
      <c r="S235" s="17" t="n">
        <v>0.01</v>
      </c>
      <c r="T235" s="7" t="n">
        <v>169173</v>
      </c>
      <c r="U235" s="7" t="n">
        <v>0</v>
      </c>
      <c r="V235" s="7" t="n">
        <v>0</v>
      </c>
      <c r="W235" s="0" t="n">
        <v>0</v>
      </c>
      <c r="X235" s="7" t="n">
        <v>17888396</v>
      </c>
      <c r="Y235" s="17" t="n">
        <v>77.9055593931844</v>
      </c>
      <c r="AA235" s="7" t="n">
        <v>-790328</v>
      </c>
      <c r="AB235" s="7" t="n">
        <v>-621155</v>
      </c>
      <c r="AC235" s="7" t="n">
        <v>0</v>
      </c>
      <c r="AD235" s="17" t="n">
        <v>-2.70444060681561</v>
      </c>
    </row>
    <row r="236" customFormat="false" ht="14.5" hidden="false" customHeight="false" outlineLevel="0" collapsed="false">
      <c r="A236" s="0" t="n">
        <v>209</v>
      </c>
      <c r="B236" s="0" t="s">
        <v>227</v>
      </c>
      <c r="C236" s="7" t="n">
        <v>884487200</v>
      </c>
      <c r="D236" s="7" t="n">
        <v>3075478.11269271</v>
      </c>
      <c r="E236" s="7" t="n">
        <v>255310000</v>
      </c>
      <c r="F236" s="7" t="n">
        <v>3253101.09313478</v>
      </c>
      <c r="G236" s="7" t="n">
        <v>6328579</v>
      </c>
      <c r="H236" s="7" t="n">
        <v>25748604.746618</v>
      </c>
      <c r="I236" s="17" t="n">
        <v>0.245783375925689</v>
      </c>
      <c r="J236" s="7" t="n">
        <v>21242599</v>
      </c>
      <c r="K236" s="7" t="n">
        <v>6328579</v>
      </c>
      <c r="L236" s="0" t="n">
        <v>24.58</v>
      </c>
      <c r="N236" s="7" t="n">
        <v>6422403</v>
      </c>
      <c r="O236" s="17" t="n">
        <v>0.0407</v>
      </c>
      <c r="P236" s="7" t="n">
        <v>6683795</v>
      </c>
      <c r="Q236" s="17" t="n">
        <v>25.9578919548171</v>
      </c>
      <c r="R236" s="17" t="n">
        <v>0</v>
      </c>
      <c r="S236" s="17" t="n">
        <v>0</v>
      </c>
      <c r="T236" s="7" t="n">
        <v>0</v>
      </c>
      <c r="U236" s="7" t="n">
        <v>355216</v>
      </c>
      <c r="V236" s="7" t="n">
        <v>355216</v>
      </c>
      <c r="W236" s="0" t="n">
        <v>0</v>
      </c>
      <c r="X236" s="7" t="n">
        <v>6328579</v>
      </c>
      <c r="Y236" s="17" t="n">
        <v>24.5783375925689</v>
      </c>
      <c r="AA236" s="7" t="n">
        <v>0</v>
      </c>
      <c r="AB236" s="7" t="n">
        <v>0</v>
      </c>
      <c r="AC236" s="7" t="n">
        <v>0</v>
      </c>
      <c r="AD236" s="17" t="n">
        <v>-0.00166240743108048</v>
      </c>
    </row>
    <row r="237" customFormat="false" ht="14.5" hidden="false" customHeight="false" outlineLevel="0" collapsed="false">
      <c r="A237" s="0" t="n">
        <v>210</v>
      </c>
      <c r="B237" s="0" t="s">
        <v>228</v>
      </c>
      <c r="C237" s="7" t="n">
        <v>4233284000</v>
      </c>
      <c r="D237" s="7" t="n">
        <v>14719684.2269874</v>
      </c>
      <c r="E237" s="7" t="n">
        <v>1345315000</v>
      </c>
      <c r="F237" s="7" t="n">
        <v>17141693.2243571</v>
      </c>
      <c r="G237" s="7" t="n">
        <v>31861377</v>
      </c>
      <c r="H237" s="7" t="n">
        <v>39772534.7</v>
      </c>
      <c r="I237" s="17" t="n">
        <v>0.801089929025821</v>
      </c>
      <c r="J237" s="7" t="n">
        <v>32812341</v>
      </c>
      <c r="K237" s="7" t="n">
        <v>31861377</v>
      </c>
      <c r="L237" s="0" t="n">
        <v>80.11</v>
      </c>
      <c r="N237" s="7" t="n">
        <v>30947493</v>
      </c>
      <c r="O237" s="17" t="n">
        <v>0.0385</v>
      </c>
      <c r="P237" s="7" t="n">
        <v>32138971</v>
      </c>
      <c r="Q237" s="17" t="n">
        <v>80.8069469105272</v>
      </c>
      <c r="R237" s="17" t="n">
        <v>0</v>
      </c>
      <c r="S237" s="17" t="n">
        <v>0</v>
      </c>
      <c r="T237" s="7" t="n">
        <v>0</v>
      </c>
      <c r="U237" s="7" t="n">
        <v>277594</v>
      </c>
      <c r="V237" s="7" t="n">
        <v>277594</v>
      </c>
      <c r="W237" s="0" t="n">
        <v>0</v>
      </c>
      <c r="X237" s="7" t="n">
        <v>31861377</v>
      </c>
      <c r="Y237" s="17" t="n">
        <v>80.1089929025821</v>
      </c>
      <c r="AA237" s="7" t="n">
        <v>0</v>
      </c>
      <c r="AB237" s="7" t="n">
        <v>0</v>
      </c>
      <c r="AC237" s="7" t="n">
        <v>0</v>
      </c>
      <c r="AD237" s="17" t="n">
        <v>-0.00100709741789728</v>
      </c>
    </row>
    <row r="238" customFormat="false" ht="14.5" hidden="false" customHeight="false" outlineLevel="0" collapsed="false">
      <c r="A238" s="0" t="n">
        <v>211</v>
      </c>
      <c r="B238" s="0" t="s">
        <v>229</v>
      </c>
      <c r="C238" s="7" t="n">
        <v>6388823400</v>
      </c>
      <c r="D238" s="7" t="n">
        <v>22214777.7068555</v>
      </c>
      <c r="E238" s="7" t="n">
        <v>2541360000</v>
      </c>
      <c r="F238" s="7" t="n">
        <v>32381422.5610004</v>
      </c>
      <c r="G238" s="7" t="n">
        <v>54596200</v>
      </c>
      <c r="H238" s="7" t="n">
        <v>59954111.4166645</v>
      </c>
      <c r="I238" s="17" t="n">
        <v>0.91063312773617</v>
      </c>
      <c r="J238" s="7" t="n">
        <v>49462142</v>
      </c>
      <c r="K238" s="7" t="n">
        <v>49462142</v>
      </c>
      <c r="L238" s="0" t="n">
        <v>82.5</v>
      </c>
      <c r="N238" s="7" t="n">
        <v>46392256</v>
      </c>
      <c r="O238" s="17" t="n">
        <v>0.0409</v>
      </c>
      <c r="P238" s="7" t="n">
        <v>48289699</v>
      </c>
      <c r="Q238" s="17" t="n">
        <v>80.5444328319704</v>
      </c>
      <c r="R238" s="17" t="n">
        <v>1.95556716802959</v>
      </c>
      <c r="S238" s="17" t="n">
        <v>0</v>
      </c>
      <c r="T238" s="7" t="n">
        <v>0</v>
      </c>
      <c r="U238" s="7" t="n">
        <v>0</v>
      </c>
      <c r="V238" s="7" t="n">
        <v>0</v>
      </c>
      <c r="W238" s="0" t="n">
        <v>0</v>
      </c>
      <c r="X238" s="7" t="n">
        <v>48289699</v>
      </c>
      <c r="Y238" s="17" t="n">
        <v>80.5444328319704</v>
      </c>
      <c r="AA238" s="7" t="n">
        <v>-1172443</v>
      </c>
      <c r="AB238" s="7" t="n">
        <v>-1172443</v>
      </c>
      <c r="AC238" s="7" t="n">
        <v>0</v>
      </c>
      <c r="AD238" s="17" t="n">
        <v>-1.95556716802959</v>
      </c>
    </row>
    <row r="239" customFormat="false" ht="14.5" hidden="false" customHeight="false" outlineLevel="0" collapsed="false">
      <c r="A239" s="0" t="n">
        <v>212</v>
      </c>
      <c r="B239" s="0" t="s">
        <v>230</v>
      </c>
      <c r="C239" s="7" t="n">
        <v>4784669200</v>
      </c>
      <c r="D239" s="7" t="n">
        <v>16636922.9549901</v>
      </c>
      <c r="E239" s="7" t="n">
        <v>1705460000</v>
      </c>
      <c r="F239" s="7" t="n">
        <v>21730577.691033</v>
      </c>
      <c r="G239" s="7" t="n">
        <v>38367501</v>
      </c>
      <c r="H239" s="7" t="n">
        <v>57861865.1735935</v>
      </c>
      <c r="I239" s="17" t="n">
        <v>0.66308787117201</v>
      </c>
      <c r="J239" s="7" t="n">
        <v>47736039</v>
      </c>
      <c r="K239" s="7" t="n">
        <v>38367501</v>
      </c>
      <c r="L239" s="0" t="n">
        <v>66.31</v>
      </c>
      <c r="N239" s="7" t="n">
        <v>35379415</v>
      </c>
      <c r="O239" s="17" t="n">
        <v>0.0506</v>
      </c>
      <c r="P239" s="7" t="n">
        <v>37169613</v>
      </c>
      <c r="Q239" s="17" t="n">
        <v>64.2385323882769</v>
      </c>
      <c r="R239" s="17" t="n">
        <v>2.07146761172308</v>
      </c>
      <c r="S239" s="17" t="n">
        <v>0</v>
      </c>
      <c r="T239" s="7" t="n">
        <v>0</v>
      </c>
      <c r="U239" s="7" t="n">
        <v>0</v>
      </c>
      <c r="V239" s="7" t="n">
        <v>0</v>
      </c>
      <c r="W239" s="0" t="n">
        <v>0</v>
      </c>
      <c r="X239" s="7" t="n">
        <v>37169613</v>
      </c>
      <c r="Y239" s="17" t="n">
        <v>64.2385323882769</v>
      </c>
      <c r="AA239" s="7" t="n">
        <v>-1197888</v>
      </c>
      <c r="AB239" s="7" t="n">
        <v>-1197888</v>
      </c>
      <c r="AC239" s="7" t="n">
        <v>0</v>
      </c>
      <c r="AD239" s="17" t="n">
        <v>-2.07146761172308</v>
      </c>
    </row>
    <row r="240" customFormat="false" ht="14.5" hidden="false" customHeight="false" outlineLevel="0" collapsed="false">
      <c r="A240" s="0" t="n">
        <v>213</v>
      </c>
      <c r="B240" s="0" t="s">
        <v>231</v>
      </c>
      <c r="C240" s="7" t="n">
        <v>3635129100</v>
      </c>
      <c r="D240" s="7" t="n">
        <v>12639821.1120097</v>
      </c>
      <c r="E240" s="7" t="n">
        <v>1196132000</v>
      </c>
      <c r="F240" s="7" t="n">
        <v>15240837.8705632</v>
      </c>
      <c r="G240" s="7" t="n">
        <v>27880659</v>
      </c>
      <c r="H240" s="7" t="n">
        <v>32727820.8791018</v>
      </c>
      <c r="I240" s="17" t="n">
        <v>0.851894756543449</v>
      </c>
      <c r="J240" s="7" t="n">
        <v>27000452</v>
      </c>
      <c r="K240" s="7" t="n">
        <v>27000452</v>
      </c>
      <c r="L240" s="0" t="n">
        <v>82.5</v>
      </c>
      <c r="N240" s="7" t="n">
        <v>25007957</v>
      </c>
      <c r="O240" s="17" t="n">
        <v>0.037</v>
      </c>
      <c r="P240" s="7" t="n">
        <v>25933251</v>
      </c>
      <c r="Q240" s="17" t="n">
        <v>79.239161983313</v>
      </c>
      <c r="R240" s="17" t="n">
        <v>3.26083801668696</v>
      </c>
      <c r="S240" s="17" t="n">
        <v>0.01</v>
      </c>
      <c r="T240" s="7" t="n">
        <v>250080</v>
      </c>
      <c r="U240" s="7" t="n">
        <v>0</v>
      </c>
      <c r="V240" s="7" t="n">
        <v>0</v>
      </c>
      <c r="W240" s="0" t="n">
        <v>0</v>
      </c>
      <c r="X240" s="7" t="n">
        <v>26183331</v>
      </c>
      <c r="Y240" s="17" t="n">
        <v>80.0032825183276</v>
      </c>
      <c r="AA240" s="7" t="n">
        <v>-1067201</v>
      </c>
      <c r="AB240" s="7" t="n">
        <v>-817121</v>
      </c>
      <c r="AC240" s="7" t="n">
        <v>0</v>
      </c>
      <c r="AD240" s="17" t="n">
        <v>-2.49671748167239</v>
      </c>
    </row>
    <row r="241" customFormat="false" ht="14.5" hidden="false" customHeight="false" outlineLevel="0" collapsed="false">
      <c r="A241" s="0" t="n">
        <v>214</v>
      </c>
      <c r="B241" s="0" t="s">
        <v>232</v>
      </c>
      <c r="C241" s="7" t="n">
        <v>2148275600</v>
      </c>
      <c r="D241" s="7" t="n">
        <v>7469836.29365333</v>
      </c>
      <c r="E241" s="7" t="n">
        <v>735000000</v>
      </c>
      <c r="F241" s="7" t="n">
        <v>9365200.35820793</v>
      </c>
      <c r="G241" s="7" t="n">
        <v>16835037</v>
      </c>
      <c r="H241" s="7" t="n">
        <v>30834490.3817607</v>
      </c>
      <c r="I241" s="17" t="n">
        <v>0.545980711585177</v>
      </c>
      <c r="J241" s="7" t="n">
        <v>25438455</v>
      </c>
      <c r="K241" s="7" t="n">
        <v>16835037</v>
      </c>
      <c r="L241" s="0" t="n">
        <v>54.6</v>
      </c>
      <c r="N241" s="7" t="n">
        <v>15882550</v>
      </c>
      <c r="O241" s="17" t="n">
        <v>0.0431</v>
      </c>
      <c r="P241" s="7" t="n">
        <v>16567088</v>
      </c>
      <c r="Q241" s="17" t="n">
        <v>53.7290799844054</v>
      </c>
      <c r="R241" s="17" t="n">
        <v>0.870920015594621</v>
      </c>
      <c r="S241" s="17" t="n">
        <v>0</v>
      </c>
      <c r="T241" s="7" t="n">
        <v>0</v>
      </c>
      <c r="U241" s="7" t="n">
        <v>0</v>
      </c>
      <c r="V241" s="7" t="n">
        <v>0</v>
      </c>
      <c r="W241" s="0" t="n">
        <v>0</v>
      </c>
      <c r="X241" s="7" t="n">
        <v>16567088</v>
      </c>
      <c r="Y241" s="17" t="n">
        <v>53.7290799844054</v>
      </c>
      <c r="AA241" s="7" t="n">
        <v>-267949</v>
      </c>
      <c r="AB241" s="7" t="n">
        <v>-267949</v>
      </c>
      <c r="AC241" s="7" t="n">
        <v>0</v>
      </c>
      <c r="AD241" s="17" t="n">
        <v>-0.870920015594621</v>
      </c>
    </row>
    <row r="242" customFormat="false" ht="14.5" hidden="false" customHeight="false" outlineLevel="0" collapsed="false">
      <c r="A242" s="0" t="n">
        <v>215</v>
      </c>
      <c r="B242" s="0" t="s">
        <v>233</v>
      </c>
      <c r="C242" s="7" t="n">
        <v>548749600</v>
      </c>
      <c r="D242" s="7" t="n">
        <v>1908074.40079278</v>
      </c>
      <c r="E242" s="7" t="n">
        <v>162744000</v>
      </c>
      <c r="F242" s="7" t="n">
        <v>2073646.48584516</v>
      </c>
      <c r="G242" s="7" t="n">
        <v>3981721</v>
      </c>
      <c r="H242" s="7" t="n">
        <v>9194389.35118741</v>
      </c>
      <c r="I242" s="17" t="n">
        <v>0.433059863783752</v>
      </c>
      <c r="J242" s="7" t="n">
        <v>7585371</v>
      </c>
      <c r="K242" s="7" t="n">
        <v>3981721</v>
      </c>
      <c r="L242" s="0" t="n">
        <v>43.31</v>
      </c>
      <c r="N242" s="7" t="n">
        <v>3771259</v>
      </c>
      <c r="O242" s="17" t="n">
        <v>0.0425</v>
      </c>
      <c r="P242" s="7" t="n">
        <v>3931538</v>
      </c>
      <c r="Q242" s="17" t="n">
        <v>42.7601861290795</v>
      </c>
      <c r="R242" s="17" t="n">
        <v>0.549813870920538</v>
      </c>
      <c r="S242" s="17" t="n">
        <v>0</v>
      </c>
      <c r="T242" s="7" t="n">
        <v>0</v>
      </c>
      <c r="U242" s="7" t="n">
        <v>0</v>
      </c>
      <c r="V242" s="7" t="n">
        <v>0</v>
      </c>
      <c r="W242" s="0" t="n">
        <v>0</v>
      </c>
      <c r="X242" s="7" t="n">
        <v>3931538</v>
      </c>
      <c r="Y242" s="17" t="n">
        <v>42.7601861290795</v>
      </c>
      <c r="AA242" s="7" t="n">
        <v>-50183</v>
      </c>
      <c r="AB242" s="7" t="n">
        <v>-50183</v>
      </c>
      <c r="AC242" s="7" t="n">
        <v>0</v>
      </c>
      <c r="AD242" s="17" t="n">
        <v>-0.549813870920538</v>
      </c>
    </row>
    <row r="243" customFormat="false" ht="14.5" hidden="false" customHeight="false" outlineLevel="0" collapsed="false">
      <c r="A243" s="0" t="n">
        <v>216</v>
      </c>
      <c r="B243" s="0" t="s">
        <v>234</v>
      </c>
      <c r="C243" s="7" t="n">
        <v>612926000</v>
      </c>
      <c r="D243" s="7" t="n">
        <v>2131224.16887468</v>
      </c>
      <c r="E243" s="7" t="n">
        <v>109660000</v>
      </c>
      <c r="F243" s="7" t="n">
        <v>1397262.40990623</v>
      </c>
      <c r="G243" s="7" t="n">
        <v>3528487</v>
      </c>
      <c r="H243" s="7" t="n">
        <v>4473229.42756558</v>
      </c>
      <c r="I243" s="17" t="n">
        <v>0.788800810943487</v>
      </c>
      <c r="J243" s="7" t="n">
        <v>3690414</v>
      </c>
      <c r="K243" s="7" t="n">
        <v>3528487</v>
      </c>
      <c r="L243" s="0" t="n">
        <v>78.88</v>
      </c>
      <c r="N243" s="7" t="n">
        <v>3339058</v>
      </c>
      <c r="O243" s="17" t="n">
        <v>0.0355</v>
      </c>
      <c r="P243" s="7" t="n">
        <v>3457595</v>
      </c>
      <c r="Q243" s="17" t="n">
        <v>77.2952752812791</v>
      </c>
      <c r="R243" s="17" t="n">
        <v>1.58472471872093</v>
      </c>
      <c r="S243" s="17" t="n">
        <v>0</v>
      </c>
      <c r="T243" s="7" t="n">
        <v>0</v>
      </c>
      <c r="U243" s="7" t="n">
        <v>0</v>
      </c>
      <c r="V243" s="7" t="n">
        <v>0</v>
      </c>
      <c r="W243" s="0" t="n">
        <v>0</v>
      </c>
      <c r="X243" s="7" t="n">
        <v>3457595</v>
      </c>
      <c r="Y243" s="17" t="n">
        <v>77.2952752812791</v>
      </c>
      <c r="AA243" s="7" t="n">
        <v>-70892</v>
      </c>
      <c r="AB243" s="7" t="n">
        <v>-70892</v>
      </c>
      <c r="AC243" s="7" t="n">
        <v>0</v>
      </c>
      <c r="AD243" s="17" t="n">
        <v>-1.58472471872093</v>
      </c>
    </row>
    <row r="244" customFormat="false" ht="14.5" hidden="false" customHeight="false" outlineLevel="0" collapsed="false">
      <c r="A244" s="0" t="n">
        <v>217</v>
      </c>
      <c r="B244" s="0" t="s">
        <v>235</v>
      </c>
      <c r="C244" s="7" t="n">
        <v>4047916800</v>
      </c>
      <c r="D244" s="7" t="n">
        <v>14075138.1369918</v>
      </c>
      <c r="E244" s="7" t="n">
        <v>1326145000</v>
      </c>
      <c r="F244" s="7" t="n">
        <v>16897433.508892</v>
      </c>
      <c r="G244" s="7" t="n">
        <v>30972572</v>
      </c>
      <c r="H244" s="7" t="n">
        <v>30625945.6370565</v>
      </c>
      <c r="I244" s="17" t="n">
        <v>1.01131806237271</v>
      </c>
      <c r="J244" s="7" t="n">
        <v>25266405</v>
      </c>
      <c r="K244" s="7" t="n">
        <v>25266405</v>
      </c>
      <c r="L244" s="0" t="n">
        <v>82.5</v>
      </c>
      <c r="N244" s="7" t="n">
        <v>23739727</v>
      </c>
      <c r="O244" s="17" t="n">
        <v>0.0454</v>
      </c>
      <c r="P244" s="7" t="n">
        <v>24817511</v>
      </c>
      <c r="Q244" s="17" t="n">
        <v>81.0342684405849</v>
      </c>
      <c r="R244" s="17" t="n">
        <v>1.46573155941506</v>
      </c>
      <c r="S244" s="17" t="n">
        <v>0</v>
      </c>
      <c r="T244" s="7" t="n">
        <v>0</v>
      </c>
      <c r="U244" s="7" t="n">
        <v>0</v>
      </c>
      <c r="V244" s="7" t="n">
        <v>0</v>
      </c>
      <c r="W244" s="0" t="n">
        <v>0</v>
      </c>
      <c r="X244" s="7" t="n">
        <v>24817511</v>
      </c>
      <c r="Y244" s="17" t="n">
        <v>81.0342684405849</v>
      </c>
      <c r="AA244" s="7" t="n">
        <v>-448894</v>
      </c>
      <c r="AB244" s="7" t="n">
        <v>-448894</v>
      </c>
      <c r="AC244" s="7" t="n">
        <v>0</v>
      </c>
      <c r="AD244" s="17" t="n">
        <v>-1.46573155941506</v>
      </c>
    </row>
    <row r="245" customFormat="false" ht="14.5" hidden="false" customHeight="false" outlineLevel="0" collapsed="false">
      <c r="A245" s="0" t="n">
        <v>218</v>
      </c>
      <c r="B245" s="0" t="s">
        <v>236</v>
      </c>
      <c r="C245" s="7" t="n">
        <v>3164775400</v>
      </c>
      <c r="D245" s="7" t="n">
        <v>11004339.54758</v>
      </c>
      <c r="E245" s="7" t="n">
        <v>905209000</v>
      </c>
      <c r="F245" s="7" t="n">
        <v>11533964.1510926</v>
      </c>
      <c r="G245" s="7" t="n">
        <v>22538304</v>
      </c>
      <c r="H245" s="7" t="n">
        <v>31801424.4075318</v>
      </c>
      <c r="I245" s="17" t="n">
        <v>0.708719952640299</v>
      </c>
      <c r="J245" s="7" t="n">
        <v>26236175</v>
      </c>
      <c r="K245" s="7" t="n">
        <v>22538304</v>
      </c>
      <c r="L245" s="0" t="n">
        <v>70.87</v>
      </c>
      <c r="N245" s="7" t="n">
        <v>22765513</v>
      </c>
      <c r="O245" s="17" t="n">
        <v>0.049</v>
      </c>
      <c r="P245" s="7" t="n">
        <v>23881023</v>
      </c>
      <c r="Q245" s="17" t="n">
        <v>75.0941929328927</v>
      </c>
      <c r="R245" s="17" t="n">
        <v>0</v>
      </c>
      <c r="S245" s="17" t="n">
        <v>0</v>
      </c>
      <c r="T245" s="7" t="n">
        <v>0</v>
      </c>
      <c r="U245" s="7" t="n">
        <v>1342719</v>
      </c>
      <c r="V245" s="7" t="n">
        <v>1342719</v>
      </c>
      <c r="W245" s="0" t="n">
        <v>0</v>
      </c>
      <c r="X245" s="7" t="n">
        <v>22538304</v>
      </c>
      <c r="Y245" s="17" t="n">
        <v>70.8719952640299</v>
      </c>
      <c r="AA245" s="7" t="n">
        <v>0</v>
      </c>
      <c r="AB245" s="7" t="n">
        <v>0</v>
      </c>
      <c r="AC245" s="7" t="n">
        <v>0</v>
      </c>
      <c r="AD245" s="17" t="n">
        <v>0.00199526402985839</v>
      </c>
    </row>
    <row r="246" customFormat="false" ht="14.5" hidden="false" customHeight="false" outlineLevel="0" collapsed="false">
      <c r="A246" s="0" t="n">
        <v>219</v>
      </c>
      <c r="B246" s="0" t="s">
        <v>237</v>
      </c>
      <c r="C246" s="7" t="n">
        <v>3200575000</v>
      </c>
      <c r="D246" s="7" t="n">
        <v>11128819.4566654</v>
      </c>
      <c r="E246" s="7" t="n">
        <v>1492736000</v>
      </c>
      <c r="F246" s="7" t="n">
        <v>19020097.5808298</v>
      </c>
      <c r="G246" s="7" t="n">
        <v>30148917</v>
      </c>
      <c r="H246" s="7" t="n">
        <v>27156764.84931</v>
      </c>
      <c r="I246" s="17" t="n">
        <v>1.11018072908511</v>
      </c>
      <c r="J246" s="7" t="n">
        <v>22404331</v>
      </c>
      <c r="K246" s="7" t="n">
        <v>22404331</v>
      </c>
      <c r="L246" s="0" t="n">
        <v>82.5</v>
      </c>
      <c r="N246" s="7" t="n">
        <v>21380775</v>
      </c>
      <c r="O246" s="17" t="n">
        <v>0.0494</v>
      </c>
      <c r="P246" s="7" t="n">
        <v>22436985</v>
      </c>
      <c r="Q246" s="17" t="n">
        <v>82.6202425970119</v>
      </c>
      <c r="R246" s="17" t="n">
        <v>0</v>
      </c>
      <c r="S246" s="17" t="n">
        <v>0</v>
      </c>
      <c r="T246" s="7" t="n">
        <v>0</v>
      </c>
      <c r="U246" s="7" t="n">
        <v>32654</v>
      </c>
      <c r="V246" s="7" t="n">
        <v>32654</v>
      </c>
      <c r="W246" s="0" t="n">
        <v>0</v>
      </c>
      <c r="X246" s="7" t="n">
        <v>22404331</v>
      </c>
      <c r="Y246" s="17" t="n">
        <v>82.4999999974932</v>
      </c>
      <c r="AA246" s="7" t="n">
        <v>0</v>
      </c>
      <c r="AB246" s="7" t="n">
        <v>0</v>
      </c>
      <c r="AC246" s="7" t="n">
        <v>0</v>
      </c>
      <c r="AD246" s="17" t="n">
        <v>-2.50682319347106E-009</v>
      </c>
    </row>
    <row r="247" customFormat="false" ht="14.5" hidden="false" customHeight="false" outlineLevel="0" collapsed="false">
      <c r="A247" s="0" t="n">
        <v>220</v>
      </c>
      <c r="B247" s="0" t="s">
        <v>238</v>
      </c>
      <c r="C247" s="7" t="n">
        <v>7062039200</v>
      </c>
      <c r="D247" s="7" t="n">
        <v>24555637.4253669</v>
      </c>
      <c r="E247" s="7" t="n">
        <v>1654999000</v>
      </c>
      <c r="F247" s="7" t="n">
        <v>21087615.2756922</v>
      </c>
      <c r="G247" s="7" t="n">
        <v>45643253</v>
      </c>
      <c r="H247" s="7" t="n">
        <v>59201782.8865655</v>
      </c>
      <c r="I247" s="17" t="n">
        <v>0.770977676254369</v>
      </c>
      <c r="J247" s="7" t="n">
        <v>48841471</v>
      </c>
      <c r="K247" s="7" t="n">
        <v>45643253</v>
      </c>
      <c r="L247" s="0" t="n">
        <v>77.1</v>
      </c>
      <c r="N247" s="7" t="n">
        <v>38913033</v>
      </c>
      <c r="O247" s="17" t="n">
        <v>0.0327</v>
      </c>
      <c r="P247" s="7" t="n">
        <v>40185489</v>
      </c>
      <c r="Q247" s="17" t="n">
        <v>67.8788493194504</v>
      </c>
      <c r="R247" s="17" t="n">
        <v>9.22115068054958</v>
      </c>
      <c r="S247" s="17" t="n">
        <v>0.02</v>
      </c>
      <c r="T247" s="7" t="n">
        <v>778261</v>
      </c>
      <c r="U247" s="7" t="n">
        <v>0</v>
      </c>
      <c r="V247" s="7" t="n">
        <v>0</v>
      </c>
      <c r="W247" s="0" t="n">
        <v>0</v>
      </c>
      <c r="X247" s="7" t="n">
        <v>40963750</v>
      </c>
      <c r="Y247" s="17" t="n">
        <v>69.1934397963811</v>
      </c>
      <c r="AA247" s="7" t="n">
        <v>-5457764</v>
      </c>
      <c r="AB247" s="7" t="n">
        <v>-4679503</v>
      </c>
      <c r="AC247" s="7" t="n">
        <v>0</v>
      </c>
      <c r="AD247" s="17" t="n">
        <v>-7.90656020361885</v>
      </c>
    </row>
    <row r="248" customFormat="false" ht="14.5" hidden="false" customHeight="false" outlineLevel="0" collapsed="false">
      <c r="A248" s="0" t="n">
        <v>221</v>
      </c>
      <c r="B248" s="0" t="s">
        <v>239</v>
      </c>
      <c r="C248" s="7" t="n">
        <v>4343520600</v>
      </c>
      <c r="D248" s="7" t="n">
        <v>15102991.3573989</v>
      </c>
      <c r="E248" s="7" t="n">
        <v>188532000</v>
      </c>
      <c r="F248" s="7" t="n">
        <v>2402231.22984171</v>
      </c>
      <c r="G248" s="7" t="n">
        <v>17505223</v>
      </c>
      <c r="H248" s="7" t="n">
        <v>10071940.635885</v>
      </c>
      <c r="I248" s="17" t="n">
        <v>1.73801888164741</v>
      </c>
      <c r="J248" s="7" t="n">
        <v>8309351</v>
      </c>
      <c r="K248" s="7" t="n">
        <v>8309351</v>
      </c>
      <c r="L248" s="0" t="n">
        <v>82.5</v>
      </c>
      <c r="N248" s="7" t="n">
        <v>7488129</v>
      </c>
      <c r="O248" s="17" t="n">
        <v>0.0512</v>
      </c>
      <c r="P248" s="7" t="n">
        <v>7871521</v>
      </c>
      <c r="Q248" s="17" t="n">
        <v>78.1529725458744</v>
      </c>
      <c r="R248" s="17" t="n">
        <v>4.34702745412558</v>
      </c>
      <c r="S248" s="17" t="n">
        <v>0.01</v>
      </c>
      <c r="T248" s="7" t="n">
        <v>74881</v>
      </c>
      <c r="U248" s="7" t="n">
        <v>0</v>
      </c>
      <c r="V248" s="7" t="n">
        <v>0</v>
      </c>
      <c r="W248" s="0" t="n">
        <v>0</v>
      </c>
      <c r="X248" s="7" t="n">
        <v>7946402</v>
      </c>
      <c r="Y248" s="17" t="n">
        <v>78.8964340366343</v>
      </c>
      <c r="AA248" s="7" t="n">
        <v>-437830</v>
      </c>
      <c r="AB248" s="7" t="n">
        <v>-362949</v>
      </c>
      <c r="AC248" s="7" t="n">
        <v>0</v>
      </c>
      <c r="AD248" s="17" t="n">
        <v>-3.60356596336571</v>
      </c>
    </row>
    <row r="249" customFormat="false" ht="14.5" hidden="false" customHeight="false" outlineLevel="0" collapsed="false">
      <c r="A249" s="0" t="n">
        <v>222</v>
      </c>
      <c r="B249" s="0" t="s">
        <v>240</v>
      </c>
      <c r="C249" s="7" t="n">
        <v>269560200</v>
      </c>
      <c r="D249" s="7" t="n">
        <v>937296.204120388</v>
      </c>
      <c r="E249" s="7" t="n">
        <v>77317000</v>
      </c>
      <c r="F249" s="7" t="n">
        <v>985155.3688375</v>
      </c>
      <c r="G249" s="7" t="n">
        <v>1922452</v>
      </c>
      <c r="H249" s="7" t="n">
        <v>3578073.92318196</v>
      </c>
      <c r="I249" s="17" t="n">
        <v>0.537286831203972</v>
      </c>
      <c r="J249" s="7" t="n">
        <v>2951911</v>
      </c>
      <c r="K249" s="7" t="n">
        <v>1922452</v>
      </c>
      <c r="L249" s="0" t="n">
        <v>53.73</v>
      </c>
      <c r="N249" s="7" t="n">
        <v>1878847</v>
      </c>
      <c r="O249" s="17" t="n">
        <v>0.0392</v>
      </c>
      <c r="P249" s="7" t="n">
        <v>1952498</v>
      </c>
      <c r="Q249" s="17" t="n">
        <v>54.5684086443819</v>
      </c>
      <c r="R249" s="17" t="n">
        <v>0</v>
      </c>
      <c r="S249" s="17" t="n">
        <v>0</v>
      </c>
      <c r="T249" s="7" t="n">
        <v>0</v>
      </c>
      <c r="U249" s="7" t="n">
        <v>30046</v>
      </c>
      <c r="V249" s="7" t="n">
        <v>30046</v>
      </c>
      <c r="W249" s="0" t="n">
        <v>0</v>
      </c>
      <c r="X249" s="7" t="n">
        <v>1922452</v>
      </c>
      <c r="Y249" s="17" t="n">
        <v>53.7286831203972</v>
      </c>
      <c r="AA249" s="7" t="n">
        <v>0</v>
      </c>
      <c r="AB249" s="7" t="n">
        <v>0</v>
      </c>
      <c r="AC249" s="7" t="n">
        <v>0</v>
      </c>
      <c r="AD249" s="17" t="n">
        <v>-0.00131687960282534</v>
      </c>
    </row>
    <row r="250" customFormat="false" ht="14.5" hidden="false" customHeight="false" outlineLevel="0" collapsed="false">
      <c r="A250" s="0" t="n">
        <v>223</v>
      </c>
      <c r="B250" s="0" t="s">
        <v>241</v>
      </c>
      <c r="C250" s="7" t="n">
        <v>704170400</v>
      </c>
      <c r="D250" s="7" t="n">
        <v>2448492.92652972</v>
      </c>
      <c r="E250" s="7" t="n">
        <v>181835000</v>
      </c>
      <c r="F250" s="7" t="n">
        <v>2316899.60154386</v>
      </c>
      <c r="G250" s="7" t="n">
        <v>4765393</v>
      </c>
      <c r="H250" s="7" t="n">
        <v>18572757.8088177</v>
      </c>
      <c r="I250" s="17" t="n">
        <v>0.256579720096148</v>
      </c>
      <c r="J250" s="7" t="n">
        <v>15322525</v>
      </c>
      <c r="K250" s="7" t="n">
        <v>4765393</v>
      </c>
      <c r="L250" s="0" t="n">
        <v>25.66</v>
      </c>
      <c r="N250" s="7" t="n">
        <v>4569947</v>
      </c>
      <c r="O250" s="17" t="n">
        <v>0.0459</v>
      </c>
      <c r="P250" s="7" t="n">
        <v>4779708</v>
      </c>
      <c r="Q250" s="17" t="n">
        <v>25.7350472622367</v>
      </c>
      <c r="R250" s="17" t="n">
        <v>0</v>
      </c>
      <c r="S250" s="17" t="n">
        <v>0</v>
      </c>
      <c r="T250" s="7" t="n">
        <v>0</v>
      </c>
      <c r="U250" s="7" t="n">
        <v>14315</v>
      </c>
      <c r="V250" s="7" t="n">
        <v>14315</v>
      </c>
      <c r="W250" s="0" t="n">
        <v>0</v>
      </c>
      <c r="X250" s="7" t="n">
        <v>4765393</v>
      </c>
      <c r="Y250" s="17" t="n">
        <v>25.6579720096148</v>
      </c>
      <c r="AA250" s="7" t="n">
        <v>0</v>
      </c>
      <c r="AB250" s="7" t="n">
        <v>0</v>
      </c>
      <c r="AC250" s="7" t="n">
        <v>0</v>
      </c>
      <c r="AD250" s="17" t="n">
        <v>-0.00202799038517298</v>
      </c>
    </row>
    <row r="251" customFormat="false" ht="14.5" hidden="false" customHeight="false" outlineLevel="0" collapsed="false">
      <c r="A251" s="0" t="n">
        <v>224</v>
      </c>
      <c r="B251" s="0" t="s">
        <v>242</v>
      </c>
      <c r="C251" s="7" t="n">
        <v>4865120300</v>
      </c>
      <c r="D251" s="7" t="n">
        <v>16916661.9915664</v>
      </c>
      <c r="E251" s="7" t="n">
        <v>480766000</v>
      </c>
      <c r="F251" s="7" t="n">
        <v>6125809.40872679</v>
      </c>
      <c r="G251" s="7" t="n">
        <v>23042471</v>
      </c>
      <c r="H251" s="7" t="n">
        <v>6180356.93385928</v>
      </c>
      <c r="I251" s="17" t="n">
        <v>3.72833984292413</v>
      </c>
      <c r="J251" s="7" t="n">
        <v>5098794</v>
      </c>
      <c r="K251" s="7" t="n">
        <v>5098794</v>
      </c>
      <c r="L251" s="0" t="n">
        <v>82.5</v>
      </c>
      <c r="N251" s="7" t="n">
        <v>4967297</v>
      </c>
      <c r="O251" s="17" t="n">
        <v>0.0459</v>
      </c>
      <c r="P251" s="7" t="n">
        <v>5195296</v>
      </c>
      <c r="Q251" s="17" t="n">
        <v>84.0614232413892</v>
      </c>
      <c r="R251" s="17" t="n">
        <v>0</v>
      </c>
      <c r="S251" s="17" t="n">
        <v>0</v>
      </c>
      <c r="T251" s="7" t="n">
        <v>0</v>
      </c>
      <c r="U251" s="7" t="n">
        <v>96502</v>
      </c>
      <c r="V251" s="7" t="n">
        <v>96502</v>
      </c>
      <c r="W251" s="0" t="n">
        <v>0</v>
      </c>
      <c r="X251" s="7" t="n">
        <v>5098794</v>
      </c>
      <c r="Y251" s="17" t="n">
        <v>82.4999923882404</v>
      </c>
      <c r="AA251" s="7" t="n">
        <v>0</v>
      </c>
      <c r="AB251" s="7" t="n">
        <v>0</v>
      </c>
      <c r="AC251" s="7" t="n">
        <v>0</v>
      </c>
      <c r="AD251" s="17" t="n">
        <v>-7.61175955688032E-006</v>
      </c>
    </row>
    <row r="252" customFormat="false" ht="14.5" hidden="false" customHeight="false" outlineLevel="0" collapsed="false">
      <c r="A252" s="0" t="n">
        <v>225</v>
      </c>
      <c r="B252" s="0" t="s">
        <v>243</v>
      </c>
      <c r="C252" s="7" t="n">
        <v>755586300</v>
      </c>
      <c r="D252" s="7" t="n">
        <v>2627272.7608726</v>
      </c>
      <c r="E252" s="7" t="n">
        <v>81743000</v>
      </c>
      <c r="F252" s="7" t="n">
        <v>1041550.43929386</v>
      </c>
      <c r="G252" s="7" t="n">
        <v>3668823</v>
      </c>
      <c r="H252" s="7" t="n">
        <v>1870547.65960541</v>
      </c>
      <c r="I252" s="17" t="n">
        <v>1.96136301641945</v>
      </c>
      <c r="J252" s="7" t="n">
        <v>1543202</v>
      </c>
      <c r="K252" s="7" t="n">
        <v>1543202</v>
      </c>
      <c r="L252" s="0" t="n">
        <v>82.5</v>
      </c>
      <c r="N252" s="7" t="n">
        <v>1443945</v>
      </c>
      <c r="O252" s="17" t="n">
        <v>0.0373</v>
      </c>
      <c r="P252" s="7" t="n">
        <v>1497804</v>
      </c>
      <c r="Q252" s="17" t="n">
        <v>80.0730199152456</v>
      </c>
      <c r="R252" s="17" t="n">
        <v>2.42698008475436</v>
      </c>
      <c r="S252" s="17" t="n">
        <v>0</v>
      </c>
      <c r="T252" s="7" t="n">
        <v>0</v>
      </c>
      <c r="U252" s="7" t="n">
        <v>0</v>
      </c>
      <c r="V252" s="7" t="n">
        <v>0</v>
      </c>
      <c r="W252" s="0" t="n">
        <v>45398</v>
      </c>
      <c r="X252" s="7" t="n">
        <v>1543202</v>
      </c>
      <c r="Y252" s="17" t="n">
        <v>82.5000096669837</v>
      </c>
      <c r="AA252" s="7" t="n">
        <v>-45398</v>
      </c>
      <c r="AB252" s="7" t="n">
        <v>0</v>
      </c>
      <c r="AC252" s="7" t="n">
        <v>0</v>
      </c>
      <c r="AD252" s="17" t="n">
        <v>9.66698372906194E-006</v>
      </c>
    </row>
    <row r="253" customFormat="false" ht="14.5" hidden="false" customHeight="false" outlineLevel="0" collapsed="false">
      <c r="A253" s="0" t="n">
        <v>226</v>
      </c>
      <c r="B253" s="0" t="s">
        <v>244</v>
      </c>
      <c r="C253" s="7" t="n">
        <v>1732020300</v>
      </c>
      <c r="D253" s="7" t="n">
        <v>6022461.96823365</v>
      </c>
      <c r="E253" s="7" t="n">
        <v>493678000</v>
      </c>
      <c r="F253" s="7" t="n">
        <v>6290331.13257058</v>
      </c>
      <c r="G253" s="7" t="n">
        <v>12312793</v>
      </c>
      <c r="H253" s="7" t="n">
        <v>26955865.8491747</v>
      </c>
      <c r="I253" s="17" t="n">
        <v>0.456776015613572</v>
      </c>
      <c r="J253" s="7" t="n">
        <v>22238589</v>
      </c>
      <c r="K253" s="7" t="n">
        <v>12312793</v>
      </c>
      <c r="L253" s="0" t="n">
        <v>45.68</v>
      </c>
      <c r="N253" s="7" t="n">
        <v>12544937</v>
      </c>
      <c r="O253" s="17" t="n">
        <v>0.0386</v>
      </c>
      <c r="P253" s="7" t="n">
        <v>13029172</v>
      </c>
      <c r="Q253" s="17" t="n">
        <v>48.3352012244819</v>
      </c>
      <c r="R253" s="17" t="n">
        <v>0</v>
      </c>
      <c r="S253" s="17" t="n">
        <v>0</v>
      </c>
      <c r="T253" s="7" t="n">
        <v>0</v>
      </c>
      <c r="U253" s="7" t="n">
        <v>716379</v>
      </c>
      <c r="V253" s="7" t="n">
        <v>716379</v>
      </c>
      <c r="W253" s="0" t="n">
        <v>0</v>
      </c>
      <c r="X253" s="7" t="n">
        <v>12312793</v>
      </c>
      <c r="Y253" s="17" t="n">
        <v>45.6776015613572</v>
      </c>
      <c r="AA253" s="7" t="n">
        <v>0</v>
      </c>
      <c r="AB253" s="7" t="n">
        <v>0</v>
      </c>
      <c r="AC253" s="7" t="n">
        <v>0</v>
      </c>
      <c r="AD253" s="17" t="n">
        <v>-0.00239843864277134</v>
      </c>
    </row>
    <row r="254" customFormat="false" ht="14.5" hidden="false" customHeight="false" outlineLevel="0" collapsed="false">
      <c r="A254" s="0" t="n">
        <v>227</v>
      </c>
      <c r="B254" s="0" t="s">
        <v>245</v>
      </c>
      <c r="C254" s="7" t="n">
        <v>1131204500</v>
      </c>
      <c r="D254" s="7" t="n">
        <v>3933346.55462454</v>
      </c>
      <c r="E254" s="7" t="n">
        <v>367359000</v>
      </c>
      <c r="F254" s="7" t="n">
        <v>4680803.58964749</v>
      </c>
      <c r="G254" s="7" t="n">
        <v>8614150</v>
      </c>
      <c r="H254" s="7" t="n">
        <v>23138036.4304271</v>
      </c>
      <c r="I254" s="17" t="n">
        <v>0.372293907735066</v>
      </c>
      <c r="J254" s="7" t="n">
        <v>19088880</v>
      </c>
      <c r="K254" s="7" t="n">
        <v>8614150</v>
      </c>
      <c r="L254" s="0" t="n">
        <v>37.23</v>
      </c>
      <c r="N254" s="7" t="n">
        <v>8819498</v>
      </c>
      <c r="O254" s="17" t="n">
        <v>0.0414</v>
      </c>
      <c r="P254" s="7" t="n">
        <v>9184625</v>
      </c>
      <c r="Q254" s="17" t="n">
        <v>39.6949197811877</v>
      </c>
      <c r="R254" s="17" t="n">
        <v>0</v>
      </c>
      <c r="S254" s="17" t="n">
        <v>0</v>
      </c>
      <c r="T254" s="7" t="n">
        <v>0</v>
      </c>
      <c r="U254" s="7" t="n">
        <v>570475</v>
      </c>
      <c r="V254" s="7" t="n">
        <v>570475</v>
      </c>
      <c r="W254" s="0" t="n">
        <v>0</v>
      </c>
      <c r="X254" s="7" t="n">
        <v>8614150</v>
      </c>
      <c r="Y254" s="17" t="n">
        <v>37.2293907735066</v>
      </c>
      <c r="AA254" s="7" t="n">
        <v>0</v>
      </c>
      <c r="AB254" s="7" t="n">
        <v>0</v>
      </c>
      <c r="AC254" s="7" t="n">
        <v>0</v>
      </c>
      <c r="AD254" s="17" t="n">
        <v>-0.000609226493438086</v>
      </c>
    </row>
    <row r="255" customFormat="false" ht="14.5" hidden="false" customHeight="false" outlineLevel="0" collapsed="false">
      <c r="A255" s="0" t="n">
        <v>228</v>
      </c>
      <c r="B255" s="0" t="s">
        <v>246</v>
      </c>
      <c r="C255" s="7" t="n">
        <v>657742900</v>
      </c>
      <c r="D255" s="7" t="n">
        <v>2287058.41387985</v>
      </c>
      <c r="E255" s="7" t="n">
        <v>239601000</v>
      </c>
      <c r="F255" s="7" t="n">
        <v>3052940.64085303</v>
      </c>
      <c r="G255" s="7" t="n">
        <v>5339999</v>
      </c>
      <c r="H255" s="7" t="n">
        <v>8662963.76343691</v>
      </c>
      <c r="I255" s="17" t="n">
        <v>0.616417099946569</v>
      </c>
      <c r="J255" s="7" t="n">
        <v>7146945</v>
      </c>
      <c r="K255" s="7" t="n">
        <v>5339999</v>
      </c>
      <c r="L255" s="0" t="n">
        <v>61.64</v>
      </c>
      <c r="N255" s="7" t="n">
        <v>5293757</v>
      </c>
      <c r="O255" s="17" t="n">
        <v>0.0337</v>
      </c>
      <c r="P255" s="7" t="n">
        <v>5472157</v>
      </c>
      <c r="Q255" s="17" t="n">
        <v>63.1672617989689</v>
      </c>
      <c r="R255" s="17" t="n">
        <v>0</v>
      </c>
      <c r="S255" s="17" t="n">
        <v>0</v>
      </c>
      <c r="T255" s="7" t="n">
        <v>0</v>
      </c>
      <c r="U255" s="7" t="n">
        <v>132158</v>
      </c>
      <c r="V255" s="7" t="n">
        <v>132158</v>
      </c>
      <c r="W255" s="0" t="n">
        <v>0</v>
      </c>
      <c r="X255" s="7" t="n">
        <v>5339999</v>
      </c>
      <c r="Y255" s="17" t="n">
        <v>61.6417099946569</v>
      </c>
      <c r="AA255" s="7" t="n">
        <v>0</v>
      </c>
      <c r="AB255" s="7" t="n">
        <v>0</v>
      </c>
      <c r="AC255" s="7" t="n">
        <v>0</v>
      </c>
      <c r="AD255" s="17" t="n">
        <v>0.00170999465692745</v>
      </c>
    </row>
    <row r="256" customFormat="false" ht="14.5" hidden="false" customHeight="false" outlineLevel="0" collapsed="false">
      <c r="A256" s="0" t="n">
        <v>229</v>
      </c>
      <c r="B256" s="0" t="s">
        <v>247</v>
      </c>
      <c r="C256" s="7" t="n">
        <v>9902814600</v>
      </c>
      <c r="D256" s="7" t="n">
        <v>34433386.4371964</v>
      </c>
      <c r="E256" s="7" t="n">
        <v>2173171000</v>
      </c>
      <c r="F256" s="7" t="n">
        <v>27690043.3029212</v>
      </c>
      <c r="G256" s="7" t="n">
        <v>62123430</v>
      </c>
      <c r="H256" s="7" t="n">
        <v>103702813.051352</v>
      </c>
      <c r="I256" s="17" t="n">
        <v>0.599052505636827</v>
      </c>
      <c r="J256" s="7" t="n">
        <v>85554821</v>
      </c>
      <c r="K256" s="7" t="n">
        <v>62123430</v>
      </c>
      <c r="L256" s="0" t="n">
        <v>59.91</v>
      </c>
      <c r="N256" s="7" t="n">
        <v>60430874</v>
      </c>
      <c r="O256" s="17" t="n">
        <v>0.0387</v>
      </c>
      <c r="P256" s="7" t="n">
        <v>62769549</v>
      </c>
      <c r="Q256" s="17" t="n">
        <v>60.5282992361233</v>
      </c>
      <c r="R256" s="17" t="n">
        <v>0</v>
      </c>
      <c r="S256" s="17" t="n">
        <v>0</v>
      </c>
      <c r="T256" s="7" t="n">
        <v>0</v>
      </c>
      <c r="U256" s="7" t="n">
        <v>646119</v>
      </c>
      <c r="V256" s="7" t="n">
        <v>646119</v>
      </c>
      <c r="W256" s="0" t="n">
        <v>0</v>
      </c>
      <c r="X256" s="7" t="n">
        <v>62123430</v>
      </c>
      <c r="Y256" s="17" t="n">
        <v>59.9052505636827</v>
      </c>
      <c r="AA256" s="7" t="n">
        <v>0</v>
      </c>
      <c r="AB256" s="7" t="n">
        <v>0</v>
      </c>
      <c r="AC256" s="7" t="n">
        <v>0</v>
      </c>
      <c r="AD256" s="17" t="n">
        <v>-0.00474943631725466</v>
      </c>
    </row>
    <row r="257" customFormat="false" ht="14.5" hidden="false" customHeight="false" outlineLevel="0" collapsed="false">
      <c r="A257" s="0" t="n">
        <v>230</v>
      </c>
      <c r="B257" s="0" t="s">
        <v>248</v>
      </c>
      <c r="C257" s="7" t="n">
        <v>202643200</v>
      </c>
      <c r="D257" s="7" t="n">
        <v>704617.0100438</v>
      </c>
      <c r="E257" s="7" t="n">
        <v>69821000</v>
      </c>
      <c r="F257" s="7" t="n">
        <v>889643.066952974</v>
      </c>
      <c r="G257" s="7" t="n">
        <v>1594260</v>
      </c>
      <c r="H257" s="7" t="n">
        <v>1979736.81381884</v>
      </c>
      <c r="I257" s="17" t="n">
        <v>0.805288859040171</v>
      </c>
      <c r="J257" s="7" t="n">
        <v>1633283</v>
      </c>
      <c r="K257" s="7" t="n">
        <v>1594260</v>
      </c>
      <c r="L257" s="0" t="n">
        <v>80.53</v>
      </c>
      <c r="N257" s="7" t="n">
        <v>1373567</v>
      </c>
      <c r="O257" s="17" t="n">
        <v>0.0281</v>
      </c>
      <c r="P257" s="7" t="n">
        <v>1412164</v>
      </c>
      <c r="Q257" s="17" t="n">
        <v>71.3308956090979</v>
      </c>
      <c r="R257" s="17" t="n">
        <v>9.19910439090212</v>
      </c>
      <c r="S257" s="17" t="n">
        <v>0.02</v>
      </c>
      <c r="T257" s="7" t="n">
        <v>27471</v>
      </c>
      <c r="U257" s="7" t="n">
        <v>0</v>
      </c>
      <c r="V257" s="7" t="n">
        <v>0</v>
      </c>
      <c r="W257" s="0" t="n">
        <v>0</v>
      </c>
      <c r="X257" s="7" t="n">
        <v>1439635</v>
      </c>
      <c r="Y257" s="17" t="n">
        <v>72.7185042956793</v>
      </c>
      <c r="AA257" s="7" t="n">
        <v>-182096</v>
      </c>
      <c r="AB257" s="7" t="n">
        <v>-154625</v>
      </c>
      <c r="AC257" s="7" t="n">
        <v>0</v>
      </c>
      <c r="AD257" s="17" t="n">
        <v>-7.81149570432073</v>
      </c>
    </row>
    <row r="258" customFormat="false" ht="14.5" hidden="false" customHeight="false" outlineLevel="0" collapsed="false">
      <c r="A258" s="0" t="n">
        <v>231</v>
      </c>
      <c r="B258" s="0" t="s">
        <v>249</v>
      </c>
      <c r="C258" s="7" t="n">
        <v>3412515200</v>
      </c>
      <c r="D258" s="7" t="n">
        <v>11865763.3562489</v>
      </c>
      <c r="E258" s="7" t="n">
        <v>957432000</v>
      </c>
      <c r="F258" s="7" t="n">
        <v>12199377.5637547</v>
      </c>
      <c r="G258" s="7" t="n">
        <v>24065141</v>
      </c>
      <c r="H258" s="7" t="n">
        <v>33089290.70774</v>
      </c>
      <c r="I258" s="17" t="n">
        <v>0.727278841137893</v>
      </c>
      <c r="J258" s="7" t="n">
        <v>27298665</v>
      </c>
      <c r="K258" s="7" t="n">
        <v>24065141</v>
      </c>
      <c r="L258" s="0" t="n">
        <v>72.73</v>
      </c>
      <c r="N258" s="7" t="n">
        <v>23884371</v>
      </c>
      <c r="O258" s="17" t="n">
        <v>0.0476</v>
      </c>
      <c r="P258" s="7" t="n">
        <v>25021267</v>
      </c>
      <c r="Q258" s="17" t="n">
        <v>75.617417190956</v>
      </c>
      <c r="R258" s="17" t="n">
        <v>0</v>
      </c>
      <c r="S258" s="17" t="n">
        <v>0</v>
      </c>
      <c r="T258" s="7" t="n">
        <v>0</v>
      </c>
      <c r="U258" s="7" t="n">
        <v>956126</v>
      </c>
      <c r="V258" s="7" t="n">
        <v>956126</v>
      </c>
      <c r="W258" s="0" t="n">
        <v>0</v>
      </c>
      <c r="X258" s="7" t="n">
        <v>24065141</v>
      </c>
      <c r="Y258" s="17" t="n">
        <v>72.7278841137893</v>
      </c>
      <c r="AA258" s="7" t="n">
        <v>0</v>
      </c>
      <c r="AB258" s="7" t="n">
        <v>0</v>
      </c>
      <c r="AC258" s="7" t="n">
        <v>0</v>
      </c>
      <c r="AD258" s="17" t="n">
        <v>-0.0021158862106887</v>
      </c>
    </row>
    <row r="259" customFormat="false" ht="14.5" hidden="false" customHeight="false" outlineLevel="0" collapsed="false">
      <c r="A259" s="0" t="n">
        <v>232</v>
      </c>
      <c r="B259" s="0" t="s">
        <v>250</v>
      </c>
      <c r="C259" s="7" t="n">
        <v>1671752500</v>
      </c>
      <c r="D259" s="7" t="n">
        <v>5812902.91548518</v>
      </c>
      <c r="E259" s="7" t="n">
        <v>574168000</v>
      </c>
      <c r="F259" s="7" t="n">
        <v>7315916.1350633</v>
      </c>
      <c r="G259" s="7" t="n">
        <v>13128819</v>
      </c>
      <c r="H259" s="7" t="n">
        <v>22801370.7684857</v>
      </c>
      <c r="I259" s="17" t="n">
        <v>0.575790777374913</v>
      </c>
      <c r="J259" s="7" t="n">
        <v>18811131</v>
      </c>
      <c r="K259" s="7" t="n">
        <v>13128819</v>
      </c>
      <c r="L259" s="0" t="n">
        <v>57.58</v>
      </c>
      <c r="N259" s="7" t="n">
        <v>12638892</v>
      </c>
      <c r="O259" s="17" t="n">
        <v>0.038</v>
      </c>
      <c r="P259" s="7" t="n">
        <v>13119170</v>
      </c>
      <c r="Q259" s="17" t="n">
        <v>57.536760106249</v>
      </c>
      <c r="R259" s="17" t="n">
        <v>0.0432398937509717</v>
      </c>
      <c r="S259" s="17" t="n">
        <v>0</v>
      </c>
      <c r="T259" s="7" t="n">
        <v>0</v>
      </c>
      <c r="U259" s="7" t="n">
        <v>0</v>
      </c>
      <c r="V259" s="7" t="n">
        <v>0</v>
      </c>
      <c r="W259" s="0" t="n">
        <v>0</v>
      </c>
      <c r="X259" s="7" t="n">
        <v>13119170</v>
      </c>
      <c r="Y259" s="17" t="n">
        <v>57.536760106249</v>
      </c>
      <c r="AA259" s="7" t="n">
        <v>-9649</v>
      </c>
      <c r="AB259" s="7" t="n">
        <v>-9649</v>
      </c>
      <c r="AC259" s="7" t="n">
        <v>0</v>
      </c>
      <c r="AD259" s="17" t="n">
        <v>-0.0432398937509717</v>
      </c>
    </row>
    <row r="260" customFormat="false" ht="14.5" hidden="false" customHeight="false" outlineLevel="0" collapsed="false">
      <c r="A260" s="0" t="n">
        <v>233</v>
      </c>
      <c r="B260" s="0" t="s">
        <v>251</v>
      </c>
      <c r="C260" s="7" t="n">
        <v>114245700</v>
      </c>
      <c r="D260" s="7" t="n">
        <v>397247.297438853</v>
      </c>
      <c r="E260" s="7" t="n">
        <v>21151000</v>
      </c>
      <c r="F260" s="7" t="n">
        <v>269501.160240076</v>
      </c>
      <c r="G260" s="7" t="n">
        <v>666748</v>
      </c>
      <c r="H260" s="7" t="n">
        <v>1482291.44733715</v>
      </c>
      <c r="I260" s="17" t="n">
        <v>0.449808977308596</v>
      </c>
      <c r="J260" s="7" t="n">
        <v>1222890</v>
      </c>
      <c r="K260" s="7" t="n">
        <v>666748</v>
      </c>
      <c r="L260" s="0" t="n">
        <v>44.98</v>
      </c>
      <c r="N260" s="7" t="n">
        <v>634874</v>
      </c>
      <c r="O260" s="17" t="n">
        <v>0.0384</v>
      </c>
      <c r="P260" s="7" t="n">
        <v>659253</v>
      </c>
      <c r="Q260" s="17" t="n">
        <v>44.4752616757191</v>
      </c>
      <c r="R260" s="17" t="n">
        <v>0.504738324280901</v>
      </c>
      <c r="S260" s="17" t="n">
        <v>0</v>
      </c>
      <c r="T260" s="7" t="n">
        <v>0</v>
      </c>
      <c r="U260" s="7" t="n">
        <v>0</v>
      </c>
      <c r="V260" s="7" t="n">
        <v>0</v>
      </c>
      <c r="W260" s="0" t="n">
        <v>0</v>
      </c>
      <c r="X260" s="7" t="n">
        <v>659253</v>
      </c>
      <c r="Y260" s="17" t="n">
        <v>44.4752616757191</v>
      </c>
      <c r="AA260" s="7" t="n">
        <v>-7495</v>
      </c>
      <c r="AB260" s="7" t="n">
        <v>-7495</v>
      </c>
      <c r="AC260" s="7" t="n">
        <v>0</v>
      </c>
      <c r="AD260" s="17" t="n">
        <v>-0.504738324280901</v>
      </c>
    </row>
    <row r="261" customFormat="false" ht="14.5" hidden="false" customHeight="false" outlineLevel="0" collapsed="false">
      <c r="A261" s="0" t="n">
        <v>234</v>
      </c>
      <c r="B261" s="0" t="s">
        <v>252</v>
      </c>
      <c r="C261" s="7" t="n">
        <v>190689500</v>
      </c>
      <c r="D261" s="7" t="n">
        <v>663052.425824045</v>
      </c>
      <c r="E261" s="7" t="n">
        <v>55544000</v>
      </c>
      <c r="F261" s="7" t="n">
        <v>707728.828158233</v>
      </c>
      <c r="G261" s="7" t="n">
        <v>1370781</v>
      </c>
      <c r="H261" s="7" t="n">
        <v>2376891.88125395</v>
      </c>
      <c r="I261" s="17" t="n">
        <v>0.576711549570707</v>
      </c>
      <c r="J261" s="7" t="n">
        <v>1960936</v>
      </c>
      <c r="K261" s="7" t="n">
        <v>1370781</v>
      </c>
      <c r="L261" s="0" t="n">
        <v>57.67</v>
      </c>
      <c r="N261" s="7" t="n">
        <v>1256560</v>
      </c>
      <c r="O261" s="17" t="n">
        <v>0.0268</v>
      </c>
      <c r="P261" s="7" t="n">
        <v>1290236</v>
      </c>
      <c r="Q261" s="17" t="n">
        <v>54.2824858873818</v>
      </c>
      <c r="R261" s="17" t="n">
        <v>3.38751411261823</v>
      </c>
      <c r="S261" s="17" t="n">
        <v>0.01</v>
      </c>
      <c r="T261" s="7" t="n">
        <v>12566</v>
      </c>
      <c r="U261" s="7" t="n">
        <v>0</v>
      </c>
      <c r="V261" s="7" t="n">
        <v>0</v>
      </c>
      <c r="W261" s="0" t="n">
        <v>0</v>
      </c>
      <c r="X261" s="7" t="n">
        <v>1302802</v>
      </c>
      <c r="Y261" s="17" t="n">
        <v>54.8111594925678</v>
      </c>
      <c r="AA261" s="7" t="n">
        <v>-80545</v>
      </c>
      <c r="AB261" s="7" t="n">
        <v>-67979</v>
      </c>
      <c r="AC261" s="7" t="n">
        <v>0</v>
      </c>
      <c r="AD261" s="17" t="n">
        <v>-2.85884050743217</v>
      </c>
    </row>
    <row r="262" customFormat="false" ht="14.5" hidden="false" customHeight="false" outlineLevel="0" collapsed="false">
      <c r="A262" s="0" t="n">
        <v>235</v>
      </c>
      <c r="B262" s="0" t="s">
        <v>253</v>
      </c>
      <c r="C262" s="7" t="n">
        <v>265707500</v>
      </c>
      <c r="D262" s="7" t="n">
        <v>923899.860425679</v>
      </c>
      <c r="E262" s="7" t="n">
        <v>63687000</v>
      </c>
      <c r="F262" s="7" t="n">
        <v>811485.054711821</v>
      </c>
      <c r="G262" s="7" t="n">
        <v>1735385</v>
      </c>
      <c r="H262" s="7" t="n">
        <v>3465236.94378099</v>
      </c>
      <c r="I262" s="17" t="n">
        <v>0.500798366216911</v>
      </c>
      <c r="J262" s="7" t="n">
        <v>2858820</v>
      </c>
      <c r="K262" s="7" t="n">
        <v>1735385</v>
      </c>
      <c r="L262" s="0" t="n">
        <v>50.08</v>
      </c>
      <c r="N262" s="7" t="n">
        <v>1678064</v>
      </c>
      <c r="O262" s="17" t="n">
        <v>0.0302</v>
      </c>
      <c r="P262" s="7" t="n">
        <v>1728742</v>
      </c>
      <c r="Q262" s="17" t="n">
        <v>49.8881325590895</v>
      </c>
      <c r="R262" s="17" t="n">
        <v>0.191867440910507</v>
      </c>
      <c r="S262" s="17" t="n">
        <v>0</v>
      </c>
      <c r="T262" s="7" t="n">
        <v>0</v>
      </c>
      <c r="U262" s="7" t="n">
        <v>0</v>
      </c>
      <c r="V262" s="7" t="n">
        <v>0</v>
      </c>
      <c r="W262" s="0" t="n">
        <v>0</v>
      </c>
      <c r="X262" s="7" t="n">
        <v>1728742</v>
      </c>
      <c r="Y262" s="17" t="n">
        <v>49.8881325590895</v>
      </c>
      <c r="AA262" s="7" t="n">
        <v>-6643</v>
      </c>
      <c r="AB262" s="7" t="n">
        <v>-6643</v>
      </c>
      <c r="AC262" s="7" t="n">
        <v>0</v>
      </c>
      <c r="AD262" s="17" t="n">
        <v>-0.191867440910507</v>
      </c>
    </row>
    <row r="263" customFormat="false" ht="14.5" hidden="false" customHeight="false" outlineLevel="0" collapsed="false">
      <c r="A263" s="0" t="n">
        <v>236</v>
      </c>
      <c r="B263" s="0" t="s">
        <v>254</v>
      </c>
      <c r="C263" s="7" t="n">
        <v>4240409000</v>
      </c>
      <c r="D263" s="7" t="n">
        <v>14744458.7873801</v>
      </c>
      <c r="E263" s="7" t="n">
        <v>1364118000</v>
      </c>
      <c r="F263" s="7" t="n">
        <v>17381276.7105277</v>
      </c>
      <c r="G263" s="7" t="n">
        <v>32125735</v>
      </c>
      <c r="H263" s="7" t="n">
        <v>97815674.27</v>
      </c>
      <c r="I263" s="17" t="n">
        <v>0.328431360717542</v>
      </c>
      <c r="J263" s="7" t="n">
        <v>80697931</v>
      </c>
      <c r="K263" s="7" t="n">
        <v>32125735</v>
      </c>
      <c r="L263" s="0" t="n">
        <v>32.84</v>
      </c>
      <c r="N263" s="7" t="n">
        <v>32068500</v>
      </c>
      <c r="O263" s="17" t="n">
        <v>0.0457</v>
      </c>
      <c r="P263" s="7" t="n">
        <v>33534030</v>
      </c>
      <c r="Q263" s="17" t="n">
        <v>34.2828797636626</v>
      </c>
      <c r="R263" s="17" t="n">
        <v>0</v>
      </c>
      <c r="S263" s="17" t="n">
        <v>0</v>
      </c>
      <c r="T263" s="7" t="n">
        <v>0</v>
      </c>
      <c r="U263" s="7" t="n">
        <v>1408295</v>
      </c>
      <c r="V263" s="7" t="n">
        <v>1408295</v>
      </c>
      <c r="W263" s="0" t="n">
        <v>0</v>
      </c>
      <c r="X263" s="7" t="n">
        <v>32125735</v>
      </c>
      <c r="Y263" s="17" t="n">
        <v>32.8431360717542</v>
      </c>
      <c r="AA263" s="7" t="n">
        <v>0</v>
      </c>
      <c r="AB263" s="7" t="n">
        <v>0</v>
      </c>
      <c r="AC263" s="7" t="n">
        <v>0</v>
      </c>
      <c r="AD263" s="17" t="n">
        <v>0.00313607175423414</v>
      </c>
    </row>
    <row r="264" customFormat="false" ht="14.5" hidden="false" customHeight="false" outlineLevel="0" collapsed="false">
      <c r="A264" s="0" t="n">
        <v>237</v>
      </c>
      <c r="B264" s="0" t="s">
        <v>255</v>
      </c>
      <c r="C264" s="7" t="n">
        <v>120158000</v>
      </c>
      <c r="D264" s="7" t="n">
        <v>417805.140724401</v>
      </c>
      <c r="E264" s="7" t="n">
        <v>20269000</v>
      </c>
      <c r="F264" s="7" t="n">
        <v>258262.919810226</v>
      </c>
      <c r="G264" s="7" t="n">
        <v>676068</v>
      </c>
      <c r="H264" s="7" t="n">
        <v>1010268.77212217</v>
      </c>
      <c r="I264" s="17" t="n">
        <v>0.669196176953837</v>
      </c>
      <c r="J264" s="7" t="n">
        <v>833472</v>
      </c>
      <c r="K264" s="7" t="n">
        <v>676068</v>
      </c>
      <c r="L264" s="0" t="n">
        <v>66.92</v>
      </c>
      <c r="N264" s="7" t="n">
        <v>649865</v>
      </c>
      <c r="O264" s="17" t="n">
        <v>0.051</v>
      </c>
      <c r="P264" s="7" t="n">
        <v>683008</v>
      </c>
      <c r="Q264" s="17" t="n">
        <v>67.6065636043839</v>
      </c>
      <c r="R264" s="17" t="n">
        <v>0</v>
      </c>
      <c r="S264" s="17" t="n">
        <v>0</v>
      </c>
      <c r="T264" s="7" t="n">
        <v>0</v>
      </c>
      <c r="U264" s="7" t="n">
        <v>6940</v>
      </c>
      <c r="V264" s="7" t="n">
        <v>6940</v>
      </c>
      <c r="W264" s="0" t="n">
        <v>0</v>
      </c>
      <c r="X264" s="7" t="n">
        <v>676068</v>
      </c>
      <c r="Y264" s="17" t="n">
        <v>66.9196176953837</v>
      </c>
      <c r="AA264" s="7" t="n">
        <v>0</v>
      </c>
      <c r="AB264" s="7" t="n">
        <v>0</v>
      </c>
      <c r="AC264" s="7" t="n">
        <v>0</v>
      </c>
      <c r="AD264" s="17" t="n">
        <v>-0.000382304616323381</v>
      </c>
    </row>
    <row r="265" customFormat="false" ht="14.5" hidden="false" customHeight="false" outlineLevel="0" collapsed="false">
      <c r="A265" s="0" t="n">
        <v>238</v>
      </c>
      <c r="B265" s="0" t="s">
        <v>256</v>
      </c>
      <c r="C265" s="7" t="n">
        <v>1865402800</v>
      </c>
      <c r="D265" s="7" t="n">
        <v>6486250.43161247</v>
      </c>
      <c r="E265" s="7" t="n">
        <v>498055000</v>
      </c>
      <c r="F265" s="7" t="n">
        <v>6346101.85633639</v>
      </c>
      <c r="G265" s="7" t="n">
        <v>12832352</v>
      </c>
      <c r="H265" s="7" t="n">
        <v>17742697.3652483</v>
      </c>
      <c r="I265" s="17" t="n">
        <v>0.723246963854213</v>
      </c>
      <c r="J265" s="7" t="n">
        <v>14637725</v>
      </c>
      <c r="K265" s="7" t="n">
        <v>12832352</v>
      </c>
      <c r="L265" s="0" t="n">
        <v>72.32</v>
      </c>
      <c r="N265" s="7" t="n">
        <v>12559428</v>
      </c>
      <c r="O265" s="17" t="n">
        <v>0.0663</v>
      </c>
      <c r="P265" s="7" t="n">
        <v>13392118</v>
      </c>
      <c r="Q265" s="17" t="n">
        <v>75.4796056333036</v>
      </c>
      <c r="R265" s="17" t="n">
        <v>0</v>
      </c>
      <c r="S265" s="17" t="n">
        <v>0</v>
      </c>
      <c r="T265" s="7" t="n">
        <v>0</v>
      </c>
      <c r="U265" s="7" t="n">
        <v>559766</v>
      </c>
      <c r="V265" s="7" t="n">
        <v>559766</v>
      </c>
      <c r="W265" s="0" t="n">
        <v>0</v>
      </c>
      <c r="X265" s="7" t="n">
        <v>12832352</v>
      </c>
      <c r="Y265" s="17" t="n">
        <v>72.3246963854213</v>
      </c>
      <c r="AA265" s="7" t="n">
        <v>0</v>
      </c>
      <c r="AB265" s="7" t="n">
        <v>0</v>
      </c>
      <c r="AC265" s="7" t="n">
        <v>0</v>
      </c>
      <c r="AD265" s="17" t="n">
        <v>0.00469638542126916</v>
      </c>
    </row>
    <row r="266" customFormat="false" ht="14.5" hidden="false" customHeight="false" outlineLevel="0" collapsed="false">
      <c r="A266" s="0" t="n">
        <v>239</v>
      </c>
      <c r="B266" s="0" t="s">
        <v>257</v>
      </c>
      <c r="C266" s="7" t="n">
        <v>13647134600</v>
      </c>
      <c r="D266" s="7" t="n">
        <v>47452878.6434348</v>
      </c>
      <c r="E266" s="7" t="n">
        <v>3121175000</v>
      </c>
      <c r="F266" s="7" t="n">
        <v>39769291.466707</v>
      </c>
      <c r="G266" s="7" t="n">
        <v>87222170</v>
      </c>
      <c r="H266" s="7" t="n">
        <v>112170810.485</v>
      </c>
      <c r="I266" s="17" t="n">
        <v>0.777583487387423</v>
      </c>
      <c r="J266" s="7" t="n">
        <v>92540919</v>
      </c>
      <c r="K266" s="7" t="n">
        <v>87222170</v>
      </c>
      <c r="L266" s="0" t="n">
        <v>77.76</v>
      </c>
      <c r="N266" s="7" t="n">
        <v>83683584</v>
      </c>
      <c r="O266" s="17" t="n">
        <v>0.0476</v>
      </c>
      <c r="P266" s="7" t="n">
        <v>87666923</v>
      </c>
      <c r="Q266" s="17" t="n">
        <v>78.1548449377775</v>
      </c>
      <c r="R266" s="17" t="n">
        <v>0</v>
      </c>
      <c r="S266" s="17" t="n">
        <v>0</v>
      </c>
      <c r="T266" s="7" t="n">
        <v>0</v>
      </c>
      <c r="U266" s="7" t="n">
        <v>444753</v>
      </c>
      <c r="V266" s="7" t="n">
        <v>444753</v>
      </c>
      <c r="W266" s="0" t="n">
        <v>0</v>
      </c>
      <c r="X266" s="7" t="n">
        <v>87222170</v>
      </c>
      <c r="Y266" s="17" t="n">
        <v>77.7583487387423</v>
      </c>
      <c r="AA266" s="7" t="n">
        <v>0</v>
      </c>
      <c r="AB266" s="7" t="n">
        <v>0</v>
      </c>
      <c r="AC266" s="7" t="n">
        <v>0</v>
      </c>
      <c r="AD266" s="17" t="n">
        <v>-0.00165126125772019</v>
      </c>
    </row>
    <row r="267" customFormat="false" ht="14.5" hidden="false" customHeight="false" outlineLevel="0" collapsed="false">
      <c r="A267" s="0" t="n">
        <v>240</v>
      </c>
      <c r="B267" s="0" t="s">
        <v>258</v>
      </c>
      <c r="C267" s="7" t="n">
        <v>654578500</v>
      </c>
      <c r="D267" s="7" t="n">
        <v>2276055.37964736</v>
      </c>
      <c r="E267" s="7" t="n">
        <v>154653000</v>
      </c>
      <c r="F267" s="7" t="n">
        <v>1970552.8312897</v>
      </c>
      <c r="G267" s="7" t="n">
        <v>4246608</v>
      </c>
      <c r="H267" s="7" t="n">
        <v>6386487.23966941</v>
      </c>
      <c r="I267" s="17" t="n">
        <v>0.664936426024994</v>
      </c>
      <c r="J267" s="7" t="n">
        <v>5268852</v>
      </c>
      <c r="K267" s="7" t="n">
        <v>4246608</v>
      </c>
      <c r="L267" s="0" t="n">
        <v>66.49</v>
      </c>
      <c r="N267" s="7" t="n">
        <v>4135286</v>
      </c>
      <c r="O267" s="17" t="n">
        <v>0.0382</v>
      </c>
      <c r="P267" s="7" t="n">
        <v>4293254</v>
      </c>
      <c r="Q267" s="17" t="n">
        <v>67.2240284664256</v>
      </c>
      <c r="R267" s="17" t="n">
        <v>0</v>
      </c>
      <c r="S267" s="17" t="n">
        <v>0</v>
      </c>
      <c r="T267" s="7" t="n">
        <v>0</v>
      </c>
      <c r="U267" s="7" t="n">
        <v>46646</v>
      </c>
      <c r="V267" s="7" t="n">
        <v>46646</v>
      </c>
      <c r="W267" s="0" t="n">
        <v>0</v>
      </c>
      <c r="X267" s="7" t="n">
        <v>4246608</v>
      </c>
      <c r="Y267" s="17" t="n">
        <v>66.4936426024994</v>
      </c>
      <c r="AA267" s="7" t="n">
        <v>0</v>
      </c>
      <c r="AB267" s="7" t="n">
        <v>0</v>
      </c>
      <c r="AC267" s="7" t="n">
        <v>0</v>
      </c>
      <c r="AD267" s="17" t="n">
        <v>0.00364260249935455</v>
      </c>
    </row>
    <row r="268" customFormat="false" ht="14.5" hidden="false" customHeight="false" outlineLevel="0" collapsed="false">
      <c r="A268" s="0" t="n">
        <v>241</v>
      </c>
      <c r="B268" s="0" t="s">
        <v>259</v>
      </c>
      <c r="C268" s="7" t="n">
        <v>639721900</v>
      </c>
      <c r="D268" s="7" t="n">
        <v>2224397.03102566</v>
      </c>
      <c r="E268" s="7" t="n">
        <v>254259000</v>
      </c>
      <c r="F268" s="7" t="n">
        <v>3239709.49371101</v>
      </c>
      <c r="G268" s="7" t="n">
        <v>5464107</v>
      </c>
      <c r="H268" s="7" t="n">
        <v>5878392.67984233</v>
      </c>
      <c r="I268" s="17" t="n">
        <v>0.929523986843724</v>
      </c>
      <c r="J268" s="7" t="n">
        <v>4849674</v>
      </c>
      <c r="K268" s="7" t="n">
        <v>4849674</v>
      </c>
      <c r="L268" s="0" t="n">
        <v>82.5</v>
      </c>
      <c r="N268" s="7" t="n">
        <v>4424289</v>
      </c>
      <c r="O268" s="17" t="n">
        <v>0.0346</v>
      </c>
      <c r="P268" s="7" t="n">
        <v>4577369</v>
      </c>
      <c r="Q268" s="17" t="n">
        <v>77.8676969930287</v>
      </c>
      <c r="R268" s="17" t="n">
        <v>4.63230300697134</v>
      </c>
      <c r="S268" s="17" t="n">
        <v>0.01</v>
      </c>
      <c r="T268" s="7" t="n">
        <v>44243</v>
      </c>
      <c r="U268" s="7" t="n">
        <v>0</v>
      </c>
      <c r="V268" s="7" t="n">
        <v>0</v>
      </c>
      <c r="W268" s="0" t="n">
        <v>0</v>
      </c>
      <c r="X268" s="7" t="n">
        <v>4621612</v>
      </c>
      <c r="Y268" s="17" t="n">
        <v>78.6203347021717</v>
      </c>
      <c r="AA268" s="7" t="n">
        <v>-272305</v>
      </c>
      <c r="AB268" s="7" t="n">
        <v>-228062</v>
      </c>
      <c r="AC268" s="7" t="n">
        <v>0</v>
      </c>
      <c r="AD268" s="17" t="n">
        <v>-3.87966529782827</v>
      </c>
    </row>
    <row r="269" customFormat="false" ht="14.5" hidden="false" customHeight="false" outlineLevel="0" collapsed="false">
      <c r="A269" s="0" t="n">
        <v>242</v>
      </c>
      <c r="B269" s="0" t="s">
        <v>260</v>
      </c>
      <c r="C269" s="7" t="n">
        <v>4042523100</v>
      </c>
      <c r="D269" s="7" t="n">
        <v>14056383.5339898</v>
      </c>
      <c r="E269" s="7" t="n">
        <v>386943000</v>
      </c>
      <c r="F269" s="7" t="n">
        <v>4930338.39755925</v>
      </c>
      <c r="G269" s="7" t="n">
        <v>18986722</v>
      </c>
      <c r="H269" s="7" t="n">
        <v>1711862.24091531</v>
      </c>
      <c r="I269" s="17" t="n">
        <v>11.0912674783037</v>
      </c>
      <c r="J269" s="7" t="n">
        <v>1412286</v>
      </c>
      <c r="K269" s="7" t="n">
        <v>1412286</v>
      </c>
      <c r="L269" s="0" t="n">
        <v>82.5</v>
      </c>
      <c r="N269" s="7" t="n">
        <v>1571417</v>
      </c>
      <c r="O269" s="17" t="n">
        <v>0.045</v>
      </c>
      <c r="P269" s="7" t="n">
        <v>1642131</v>
      </c>
      <c r="Q269" s="17" t="n">
        <v>95.9265857235089</v>
      </c>
      <c r="R269" s="17" t="n">
        <v>0</v>
      </c>
      <c r="S269" s="17" t="n">
        <v>0</v>
      </c>
      <c r="T269" s="7" t="n">
        <v>0</v>
      </c>
      <c r="U269" s="7" t="n">
        <v>229845</v>
      </c>
      <c r="V269" s="7" t="n">
        <v>229845</v>
      </c>
      <c r="W269" s="0" t="n">
        <v>0</v>
      </c>
      <c r="X269" s="7" t="n">
        <v>1412286</v>
      </c>
      <c r="Y269" s="17" t="n">
        <v>82.49997962715</v>
      </c>
      <c r="AA269" s="7" t="n">
        <v>0</v>
      </c>
      <c r="AB269" s="7" t="n">
        <v>0</v>
      </c>
      <c r="AC269" s="7" t="n">
        <v>0</v>
      </c>
      <c r="AD269" s="17" t="n">
        <v>-2.03728500309808E-005</v>
      </c>
    </row>
    <row r="270" customFormat="false" ht="14.5" hidden="false" customHeight="false" outlineLevel="0" collapsed="false">
      <c r="A270" s="0" t="n">
        <v>243</v>
      </c>
      <c r="B270" s="0" t="s">
        <v>261</v>
      </c>
      <c r="C270" s="7" t="n">
        <v>20526193400</v>
      </c>
      <c r="D270" s="7" t="n">
        <v>71372269.1957528</v>
      </c>
      <c r="E270" s="7" t="n">
        <v>4374250000</v>
      </c>
      <c r="F270" s="7" t="n">
        <v>55735683.900532</v>
      </c>
      <c r="G270" s="7" t="n">
        <v>127107953</v>
      </c>
      <c r="H270" s="7" t="n">
        <v>168339599.26749</v>
      </c>
      <c r="I270" s="17" t="n">
        <v>0.755068644294601</v>
      </c>
      <c r="J270" s="7" t="n">
        <v>138880169</v>
      </c>
      <c r="K270" s="7" t="n">
        <v>127107953</v>
      </c>
      <c r="L270" s="0" t="n">
        <v>75.51</v>
      </c>
      <c r="N270" s="7" t="n">
        <v>119210415</v>
      </c>
      <c r="O270" s="17" t="n">
        <v>0.0523</v>
      </c>
      <c r="P270" s="7" t="n">
        <v>125445120</v>
      </c>
      <c r="Q270" s="17" t="n">
        <v>74.5190796139825</v>
      </c>
      <c r="R270" s="17" t="n">
        <v>0.990920386017493</v>
      </c>
      <c r="S270" s="17" t="n">
        <v>0</v>
      </c>
      <c r="T270" s="7" t="n">
        <v>0</v>
      </c>
      <c r="U270" s="7" t="n">
        <v>0</v>
      </c>
      <c r="V270" s="7" t="n">
        <v>0</v>
      </c>
      <c r="W270" s="0" t="n">
        <v>0</v>
      </c>
      <c r="X270" s="7" t="n">
        <v>125445120</v>
      </c>
      <c r="Y270" s="17" t="n">
        <v>74.5190796139825</v>
      </c>
      <c r="AA270" s="7" t="n">
        <v>-1662833</v>
      </c>
      <c r="AB270" s="7" t="n">
        <v>-1662833</v>
      </c>
      <c r="AC270" s="7" t="n">
        <v>0</v>
      </c>
      <c r="AD270" s="17" t="n">
        <v>-0.990920386017493</v>
      </c>
    </row>
    <row r="271" customFormat="false" ht="14.5" hidden="false" customHeight="false" outlineLevel="0" collapsed="false">
      <c r="A271" s="0" t="n">
        <v>244</v>
      </c>
      <c r="B271" s="0" t="s">
        <v>262</v>
      </c>
      <c r="C271" s="7" t="n">
        <v>4869345300</v>
      </c>
      <c r="D271" s="7" t="n">
        <v>16931352.8712379</v>
      </c>
      <c r="E271" s="7" t="n">
        <v>1160321000</v>
      </c>
      <c r="F271" s="7" t="n">
        <v>14784542.3739268</v>
      </c>
      <c r="G271" s="7" t="n">
        <v>31715895</v>
      </c>
      <c r="H271" s="7" t="n">
        <v>60191203.3879145</v>
      </c>
      <c r="I271" s="17" t="n">
        <v>0.526919104700407</v>
      </c>
      <c r="J271" s="7" t="n">
        <v>49657743</v>
      </c>
      <c r="K271" s="7" t="n">
        <v>31715895</v>
      </c>
      <c r="L271" s="0" t="n">
        <v>52.69</v>
      </c>
      <c r="N271" s="7" t="n">
        <v>29524145</v>
      </c>
      <c r="O271" s="17" t="n">
        <v>0.034</v>
      </c>
      <c r="P271" s="7" t="n">
        <v>30527966</v>
      </c>
      <c r="Q271" s="17" t="n">
        <v>50.7183180958458</v>
      </c>
      <c r="R271" s="17" t="n">
        <v>1.97168190415419</v>
      </c>
      <c r="S271" s="17" t="n">
        <v>0</v>
      </c>
      <c r="T271" s="7" t="n">
        <v>0</v>
      </c>
      <c r="U271" s="7" t="n">
        <v>0</v>
      </c>
      <c r="V271" s="7" t="n">
        <v>0</v>
      </c>
      <c r="W271" s="0" t="n">
        <v>0</v>
      </c>
      <c r="X271" s="7" t="n">
        <v>30527966</v>
      </c>
      <c r="Y271" s="17" t="n">
        <v>50.7183180958458</v>
      </c>
      <c r="AA271" s="7" t="n">
        <v>-1187929</v>
      </c>
      <c r="AB271" s="7" t="n">
        <v>-1187929</v>
      </c>
      <c r="AC271" s="7" t="n">
        <v>0</v>
      </c>
      <c r="AD271" s="17" t="n">
        <v>-1.97168190415419</v>
      </c>
    </row>
    <row r="272" customFormat="false" ht="14.5" hidden="false" customHeight="false" outlineLevel="0" collapsed="false">
      <c r="A272" s="0" t="n">
        <v>245</v>
      </c>
      <c r="B272" s="0" t="s">
        <v>263</v>
      </c>
      <c r="C272" s="7" t="n">
        <v>2735332900</v>
      </c>
      <c r="D272" s="7" t="n">
        <v>9511111.5965028</v>
      </c>
      <c r="E272" s="7" t="n">
        <v>753244000</v>
      </c>
      <c r="F272" s="7" t="n">
        <v>9597661.1953986</v>
      </c>
      <c r="G272" s="7" t="n">
        <v>19108773</v>
      </c>
      <c r="H272" s="7" t="n">
        <v>33423479.0299863</v>
      </c>
      <c r="I272" s="17" t="n">
        <v>0.571717055033569</v>
      </c>
      <c r="J272" s="7" t="n">
        <v>27574370</v>
      </c>
      <c r="K272" s="7" t="n">
        <v>19108773</v>
      </c>
      <c r="L272" s="0" t="n">
        <v>57.17</v>
      </c>
      <c r="N272" s="7" t="n">
        <v>18916571</v>
      </c>
      <c r="O272" s="17" t="n">
        <v>0.0411</v>
      </c>
      <c r="P272" s="7" t="n">
        <v>19694042</v>
      </c>
      <c r="Q272" s="17" t="n">
        <v>58.9227769566754</v>
      </c>
      <c r="R272" s="17" t="n">
        <v>0</v>
      </c>
      <c r="S272" s="17" t="n">
        <v>0</v>
      </c>
      <c r="T272" s="7" t="n">
        <v>0</v>
      </c>
      <c r="U272" s="7" t="n">
        <v>585269</v>
      </c>
      <c r="V272" s="7" t="n">
        <v>585269</v>
      </c>
      <c r="W272" s="0" t="n">
        <v>0</v>
      </c>
      <c r="X272" s="7" t="n">
        <v>19108773</v>
      </c>
      <c r="Y272" s="17" t="n">
        <v>57.1717055033569</v>
      </c>
      <c r="AA272" s="7" t="n">
        <v>0</v>
      </c>
      <c r="AB272" s="7" t="n">
        <v>0</v>
      </c>
      <c r="AC272" s="7" t="n">
        <v>0</v>
      </c>
      <c r="AD272" s="17" t="n">
        <v>0.00170550335688802</v>
      </c>
    </row>
    <row r="273" customFormat="false" ht="14.5" hidden="false" customHeight="false" outlineLevel="0" collapsed="false">
      <c r="A273" s="0" t="n">
        <v>246</v>
      </c>
      <c r="B273" s="0" t="s">
        <v>264</v>
      </c>
      <c r="C273" s="7" t="n">
        <v>6543953300</v>
      </c>
      <c r="D273" s="7" t="n">
        <v>22754184.7351022</v>
      </c>
      <c r="E273" s="7" t="n">
        <v>2120815000</v>
      </c>
      <c r="F273" s="7" t="n">
        <v>27022935.2349561</v>
      </c>
      <c r="G273" s="7" t="n">
        <v>49777120</v>
      </c>
      <c r="H273" s="7" t="n">
        <v>47895950.0586486</v>
      </c>
      <c r="I273" s="17" t="n">
        <v>1.03927617969887</v>
      </c>
      <c r="J273" s="7" t="n">
        <v>39514159</v>
      </c>
      <c r="K273" s="7" t="n">
        <v>39514159</v>
      </c>
      <c r="L273" s="0" t="n">
        <v>82.5</v>
      </c>
      <c r="N273" s="7" t="n">
        <v>37861804</v>
      </c>
      <c r="O273" s="17" t="n">
        <v>0.0489</v>
      </c>
      <c r="P273" s="7" t="n">
        <v>39713246</v>
      </c>
      <c r="Q273" s="17" t="n">
        <v>82.9156660456075</v>
      </c>
      <c r="R273" s="17" t="n">
        <v>0</v>
      </c>
      <c r="S273" s="17" t="n">
        <v>0</v>
      </c>
      <c r="T273" s="7" t="n">
        <v>0</v>
      </c>
      <c r="U273" s="7" t="n">
        <v>199087</v>
      </c>
      <c r="V273" s="7" t="n">
        <v>199087</v>
      </c>
      <c r="W273" s="0" t="n">
        <v>0</v>
      </c>
      <c r="X273" s="7" t="n">
        <v>39514159</v>
      </c>
      <c r="Y273" s="17" t="n">
        <v>82.5000004209435</v>
      </c>
      <c r="AA273" s="7" t="n">
        <v>0</v>
      </c>
      <c r="AB273" s="7" t="n">
        <v>0</v>
      </c>
      <c r="AC273" s="7" t="n">
        <v>0</v>
      </c>
      <c r="AD273" s="17" t="n">
        <v>4.20943536028062E-007</v>
      </c>
    </row>
    <row r="274" customFormat="false" ht="14.5" hidden="false" customHeight="false" outlineLevel="0" collapsed="false">
      <c r="A274" s="0" t="n">
        <v>247</v>
      </c>
      <c r="B274" s="0" t="s">
        <v>265</v>
      </c>
      <c r="C274" s="7" t="n">
        <v>2389985700</v>
      </c>
      <c r="D274" s="7" t="n">
        <v>8310294.04382401</v>
      </c>
      <c r="E274" s="7" t="n">
        <v>723201000</v>
      </c>
      <c r="F274" s="7" t="n">
        <v>9214860.223478</v>
      </c>
      <c r="G274" s="7" t="n">
        <v>17525154</v>
      </c>
      <c r="H274" s="7" t="n">
        <v>21323569.5175771</v>
      </c>
      <c r="I274" s="17" t="n">
        <v>0.821867745245653</v>
      </c>
      <c r="J274" s="7" t="n">
        <v>17591945</v>
      </c>
      <c r="K274" s="7" t="n">
        <v>17525154</v>
      </c>
      <c r="L274" s="0" t="n">
        <v>82.19</v>
      </c>
      <c r="N274" s="7" t="n">
        <v>16839351</v>
      </c>
      <c r="O274" s="17" t="n">
        <v>0.058</v>
      </c>
      <c r="P274" s="7" t="n">
        <v>17816033</v>
      </c>
      <c r="Q274" s="17" t="n">
        <v>83.5508941657925</v>
      </c>
      <c r="R274" s="17" t="n">
        <v>0</v>
      </c>
      <c r="S274" s="17" t="n">
        <v>0</v>
      </c>
      <c r="T274" s="7" t="n">
        <v>0</v>
      </c>
      <c r="U274" s="7" t="n">
        <v>290879</v>
      </c>
      <c r="V274" s="7" t="n">
        <v>290879</v>
      </c>
      <c r="W274" s="0" t="n">
        <v>0</v>
      </c>
      <c r="X274" s="7" t="n">
        <v>17525154</v>
      </c>
      <c r="Y274" s="17" t="n">
        <v>82.1867745245653</v>
      </c>
      <c r="AA274" s="7" t="n">
        <v>0</v>
      </c>
      <c r="AB274" s="7" t="n">
        <v>0</v>
      </c>
      <c r="AC274" s="7" t="n">
        <v>0</v>
      </c>
      <c r="AD274" s="17" t="n">
        <v>-0.00322547543470364</v>
      </c>
    </row>
    <row r="275" customFormat="false" ht="14.5" hidden="false" customHeight="false" outlineLevel="0" collapsed="false">
      <c r="A275" s="0" t="n">
        <v>248</v>
      </c>
      <c r="B275" s="0" t="s">
        <v>266</v>
      </c>
      <c r="C275" s="7" t="n">
        <v>9389475300</v>
      </c>
      <c r="D275" s="7" t="n">
        <v>32648438.2982805</v>
      </c>
      <c r="E275" s="7" t="n">
        <v>1767210000</v>
      </c>
      <c r="F275" s="7" t="n">
        <v>22517381.9388145</v>
      </c>
      <c r="G275" s="7" t="n">
        <v>55165820</v>
      </c>
      <c r="H275" s="7" t="n">
        <v>157271350.796007</v>
      </c>
      <c r="I275" s="17" t="n">
        <v>0.350768399462368</v>
      </c>
      <c r="J275" s="7" t="n">
        <v>129748864</v>
      </c>
      <c r="K275" s="7" t="n">
        <v>55165820</v>
      </c>
      <c r="L275" s="0" t="n">
        <v>35.08</v>
      </c>
      <c r="N275" s="7" t="n">
        <v>46384194</v>
      </c>
      <c r="O275" s="17" t="n">
        <v>0.0716</v>
      </c>
      <c r="P275" s="7" t="n">
        <v>49705302</v>
      </c>
      <c r="Q275" s="17" t="n">
        <v>31.6048038936675</v>
      </c>
      <c r="R275" s="17" t="n">
        <v>3.47519610633246</v>
      </c>
      <c r="S275" s="17" t="n">
        <v>0.01</v>
      </c>
      <c r="T275" s="7" t="n">
        <v>463842</v>
      </c>
      <c r="U275" s="7" t="n">
        <v>0</v>
      </c>
      <c r="V275" s="7" t="n">
        <v>0</v>
      </c>
      <c r="W275" s="0" t="n">
        <v>0</v>
      </c>
      <c r="X275" s="7" t="n">
        <v>50169144</v>
      </c>
      <c r="Y275" s="17" t="n">
        <v>31.8997349142586</v>
      </c>
      <c r="AA275" s="7" t="n">
        <v>-5460518</v>
      </c>
      <c r="AB275" s="7" t="n">
        <v>-4996676</v>
      </c>
      <c r="AC275" s="7" t="n">
        <v>0</v>
      </c>
      <c r="AD275" s="17" t="n">
        <v>-3.18026508574141</v>
      </c>
    </row>
    <row r="276" customFormat="false" ht="14.5" hidden="false" customHeight="false" outlineLevel="0" collapsed="false">
      <c r="A276" s="0" t="n">
        <v>249</v>
      </c>
      <c r="B276" s="0" t="s">
        <v>267</v>
      </c>
      <c r="C276" s="7" t="n">
        <v>507363800</v>
      </c>
      <c r="D276" s="7" t="n">
        <v>1764170.54093333</v>
      </c>
      <c r="E276" s="7" t="n">
        <v>82471000</v>
      </c>
      <c r="F276" s="7" t="n">
        <v>1050826.44726771</v>
      </c>
      <c r="G276" s="7" t="n">
        <v>2814997</v>
      </c>
      <c r="H276" s="7" t="n">
        <v>1660447.39</v>
      </c>
      <c r="I276" s="17" t="n">
        <v>1.69532441494578</v>
      </c>
      <c r="J276" s="7" t="n">
        <v>1369869</v>
      </c>
      <c r="K276" s="7" t="n">
        <v>1369869</v>
      </c>
      <c r="L276" s="0" t="n">
        <v>82.5</v>
      </c>
      <c r="N276" s="7" t="n">
        <v>1364099</v>
      </c>
      <c r="O276" s="17" t="n">
        <v>0.0309</v>
      </c>
      <c r="P276" s="7" t="n">
        <v>1406250</v>
      </c>
      <c r="Q276" s="17" t="n">
        <v>84.6910301686824</v>
      </c>
      <c r="R276" s="17" t="n">
        <v>0</v>
      </c>
      <c r="S276" s="17" t="n">
        <v>0</v>
      </c>
      <c r="T276" s="7" t="n">
        <v>0</v>
      </c>
      <c r="U276" s="7" t="n">
        <v>36381</v>
      </c>
      <c r="V276" s="7" t="n">
        <v>36381</v>
      </c>
      <c r="W276" s="0" t="n">
        <v>0</v>
      </c>
      <c r="X276" s="7" t="n">
        <v>1369869</v>
      </c>
      <c r="Y276" s="17" t="n">
        <v>82.4999941732571</v>
      </c>
      <c r="AA276" s="7" t="n">
        <v>0</v>
      </c>
      <c r="AB276" s="7" t="n">
        <v>0</v>
      </c>
      <c r="AC276" s="7" t="n">
        <v>0</v>
      </c>
      <c r="AD276" s="17" t="n">
        <v>-5.82674286420115E-006</v>
      </c>
    </row>
    <row r="277" customFormat="false" ht="14.5" hidden="false" customHeight="false" outlineLevel="0" collapsed="false">
      <c r="A277" s="0" t="n">
        <v>250</v>
      </c>
      <c r="B277" s="0" t="s">
        <v>268</v>
      </c>
      <c r="C277" s="7" t="n">
        <v>1249707700</v>
      </c>
      <c r="D277" s="7" t="n">
        <v>4345397.73850153</v>
      </c>
      <c r="E277" s="7" t="n">
        <v>307271000</v>
      </c>
      <c r="F277" s="7" t="n">
        <v>3915176.1622679</v>
      </c>
      <c r="G277" s="7" t="n">
        <v>8260574</v>
      </c>
      <c r="H277" s="7" t="n">
        <v>12600651.5046027</v>
      </c>
      <c r="I277" s="17" t="n">
        <v>0.655567213884347</v>
      </c>
      <c r="J277" s="7" t="n">
        <v>10395537</v>
      </c>
      <c r="K277" s="7" t="n">
        <v>8260574</v>
      </c>
      <c r="L277" s="0" t="n">
        <v>65.56</v>
      </c>
      <c r="N277" s="7" t="n">
        <v>7784107</v>
      </c>
      <c r="O277" s="17" t="n">
        <v>0.0505</v>
      </c>
      <c r="P277" s="7" t="n">
        <v>8177204</v>
      </c>
      <c r="Q277" s="17" t="n">
        <v>64.8950889326086</v>
      </c>
      <c r="R277" s="17" t="n">
        <v>0.664911067391415</v>
      </c>
      <c r="S277" s="17" t="n">
        <v>0</v>
      </c>
      <c r="T277" s="7" t="n">
        <v>0</v>
      </c>
      <c r="U277" s="7" t="n">
        <v>0</v>
      </c>
      <c r="V277" s="7" t="n">
        <v>0</v>
      </c>
      <c r="W277" s="0" t="n">
        <v>0</v>
      </c>
      <c r="X277" s="7" t="n">
        <v>8177204</v>
      </c>
      <c r="Y277" s="17" t="n">
        <v>64.8950889326086</v>
      </c>
      <c r="AA277" s="7" t="n">
        <v>-83370</v>
      </c>
      <c r="AB277" s="7" t="n">
        <v>-83370</v>
      </c>
      <c r="AC277" s="7" t="n">
        <v>0</v>
      </c>
      <c r="AD277" s="17" t="n">
        <v>-0.664911067391415</v>
      </c>
    </row>
    <row r="278" customFormat="false" ht="14.5" hidden="false" customHeight="false" outlineLevel="0" collapsed="false">
      <c r="A278" s="0" t="n">
        <v>251</v>
      </c>
      <c r="B278" s="0" t="s">
        <v>269</v>
      </c>
      <c r="C278" s="7" t="n">
        <v>2667214100</v>
      </c>
      <c r="D278" s="7" t="n">
        <v>9274253.58605008</v>
      </c>
      <c r="E278" s="7" t="n">
        <v>636847000</v>
      </c>
      <c r="F278" s="7" t="n">
        <v>8114557.48642673</v>
      </c>
      <c r="G278" s="7" t="n">
        <v>17388811</v>
      </c>
      <c r="H278" s="7" t="n">
        <v>38566690.4381351</v>
      </c>
      <c r="I278" s="17" t="n">
        <v>0.450876411806541</v>
      </c>
      <c r="J278" s="7" t="n">
        <v>31817520</v>
      </c>
      <c r="K278" s="7" t="n">
        <v>17388811</v>
      </c>
      <c r="L278" s="0" t="n">
        <v>45.09</v>
      </c>
      <c r="N278" s="7" t="n">
        <v>17636587</v>
      </c>
      <c r="O278" s="17" t="n">
        <v>0.0386</v>
      </c>
      <c r="P278" s="7" t="n">
        <v>18317359</v>
      </c>
      <c r="Q278" s="17" t="n">
        <v>47.4952836033024</v>
      </c>
      <c r="R278" s="17" t="n">
        <v>0</v>
      </c>
      <c r="S278" s="17" t="n">
        <v>0</v>
      </c>
      <c r="T278" s="7" t="n">
        <v>0</v>
      </c>
      <c r="U278" s="7" t="n">
        <v>928548</v>
      </c>
      <c r="V278" s="7" t="n">
        <v>928548</v>
      </c>
      <c r="W278" s="0" t="n">
        <v>0</v>
      </c>
      <c r="X278" s="7" t="n">
        <v>17388811</v>
      </c>
      <c r="Y278" s="17" t="n">
        <v>45.0876411806541</v>
      </c>
      <c r="AA278" s="7" t="n">
        <v>0</v>
      </c>
      <c r="AB278" s="7" t="n">
        <v>0</v>
      </c>
      <c r="AC278" s="7" t="n">
        <v>0</v>
      </c>
      <c r="AD278" s="17" t="n">
        <v>-0.00235881934592186</v>
      </c>
    </row>
    <row r="279" customFormat="false" ht="14.5" hidden="false" customHeight="false" outlineLevel="0" collapsed="false">
      <c r="A279" s="0" t="n">
        <v>252</v>
      </c>
      <c r="B279" s="0" t="s">
        <v>270</v>
      </c>
      <c r="C279" s="7" t="n">
        <v>2710915200</v>
      </c>
      <c r="D279" s="7" t="n">
        <v>9426208.04796948</v>
      </c>
      <c r="E279" s="7" t="n">
        <v>482365000</v>
      </c>
      <c r="F279" s="7" t="n">
        <v>6146183.49766934</v>
      </c>
      <c r="G279" s="7" t="n">
        <v>15572392</v>
      </c>
      <c r="H279" s="7" t="n">
        <v>7955448.6653712</v>
      </c>
      <c r="I279" s="17" t="n">
        <v>1.95744987555311</v>
      </c>
      <c r="J279" s="7" t="n">
        <v>6563245</v>
      </c>
      <c r="K279" s="7" t="n">
        <v>6563245</v>
      </c>
      <c r="L279" s="0" t="n">
        <v>82.5</v>
      </c>
      <c r="N279" s="7" t="n">
        <v>6902130</v>
      </c>
      <c r="O279" s="17" t="n">
        <v>0.0506</v>
      </c>
      <c r="P279" s="7" t="n">
        <v>7251378</v>
      </c>
      <c r="Q279" s="17" t="n">
        <v>91.1498308268155</v>
      </c>
      <c r="R279" s="17" t="n">
        <v>0</v>
      </c>
      <c r="S279" s="17" t="n">
        <v>0</v>
      </c>
      <c r="T279" s="7" t="n">
        <v>0</v>
      </c>
      <c r="U279" s="7" t="n">
        <v>688133</v>
      </c>
      <c r="V279" s="7" t="n">
        <v>688133</v>
      </c>
      <c r="W279" s="0" t="n">
        <v>0</v>
      </c>
      <c r="X279" s="7" t="n">
        <v>6563245</v>
      </c>
      <c r="Y279" s="17" t="n">
        <v>82.4999981279342</v>
      </c>
      <c r="AA279" s="7" t="n">
        <v>0</v>
      </c>
      <c r="AB279" s="7" t="n">
        <v>0</v>
      </c>
      <c r="AC279" s="7" t="n">
        <v>0</v>
      </c>
      <c r="AD279" s="17" t="n">
        <v>-1.87206583746047E-006</v>
      </c>
    </row>
    <row r="280" customFormat="false" ht="14.5" hidden="false" customHeight="false" outlineLevel="0" collapsed="false">
      <c r="A280" s="0" t="n">
        <v>253</v>
      </c>
      <c r="B280" s="0" t="s">
        <v>271</v>
      </c>
      <c r="C280" s="7" t="n">
        <v>539813700</v>
      </c>
      <c r="D280" s="7" t="n">
        <v>1877003.10335941</v>
      </c>
      <c r="E280" s="7" t="n">
        <v>14934000</v>
      </c>
      <c r="F280" s="7" t="n">
        <v>190285.581155751</v>
      </c>
      <c r="G280" s="7" t="n">
        <v>2067289</v>
      </c>
      <c r="H280" s="7" t="n">
        <v>784243.28</v>
      </c>
      <c r="I280" s="17" t="n">
        <v>2.63603023796391</v>
      </c>
      <c r="J280" s="7" t="n">
        <v>647001</v>
      </c>
      <c r="K280" s="7" t="n">
        <v>647001</v>
      </c>
      <c r="L280" s="0" t="n">
        <v>82.5</v>
      </c>
      <c r="N280" s="7" t="n">
        <v>619878</v>
      </c>
      <c r="O280" s="17" t="n">
        <v>0.064</v>
      </c>
      <c r="P280" s="7" t="n">
        <v>659550</v>
      </c>
      <c r="Q280" s="17" t="n">
        <v>84.1001787098514</v>
      </c>
      <c r="R280" s="17" t="n">
        <v>0</v>
      </c>
      <c r="S280" s="17" t="n">
        <v>0</v>
      </c>
      <c r="T280" s="7" t="n">
        <v>0</v>
      </c>
      <c r="U280" s="7" t="n">
        <v>12549</v>
      </c>
      <c r="V280" s="7" t="n">
        <v>12549</v>
      </c>
      <c r="W280" s="0" t="n">
        <v>0</v>
      </c>
      <c r="X280" s="7" t="n">
        <v>647001</v>
      </c>
      <c r="Y280" s="17" t="n">
        <v>82.5000374883671</v>
      </c>
      <c r="AA280" s="7" t="n">
        <v>0</v>
      </c>
      <c r="AB280" s="7" t="n">
        <v>0</v>
      </c>
      <c r="AC280" s="7" t="n">
        <v>0</v>
      </c>
      <c r="AD280" s="17" t="n">
        <v>3.74883671270254E-005</v>
      </c>
    </row>
    <row r="281" customFormat="false" ht="14.5" hidden="false" customHeight="false" outlineLevel="0" collapsed="false">
      <c r="A281" s="0" t="n">
        <v>254</v>
      </c>
      <c r="B281" s="0" t="s">
        <v>272</v>
      </c>
      <c r="C281" s="7" t="n">
        <v>1360711500</v>
      </c>
      <c r="D281" s="7" t="n">
        <v>4731372.52403344</v>
      </c>
      <c r="E281" s="7" t="n">
        <v>375487000</v>
      </c>
      <c r="F281" s="7" t="n">
        <v>4784368.68966316</v>
      </c>
      <c r="G281" s="7" t="n">
        <v>9515741</v>
      </c>
      <c r="H281" s="7" t="n">
        <v>10407446.4121527</v>
      </c>
      <c r="I281" s="17" t="n">
        <v>0.914320441649215</v>
      </c>
      <c r="J281" s="7" t="n">
        <v>8586143</v>
      </c>
      <c r="K281" s="7" t="n">
        <v>8586143</v>
      </c>
      <c r="L281" s="0" t="n">
        <v>82.5</v>
      </c>
      <c r="N281" s="7" t="n">
        <v>7732886</v>
      </c>
      <c r="O281" s="17" t="n">
        <v>0.0412</v>
      </c>
      <c r="P281" s="7" t="n">
        <v>8051481</v>
      </c>
      <c r="Q281" s="17" t="n">
        <v>77.3626947586138</v>
      </c>
      <c r="R281" s="17" t="n">
        <v>5.13730524138622</v>
      </c>
      <c r="S281" s="17" t="n">
        <v>0.01</v>
      </c>
      <c r="T281" s="7" t="n">
        <v>77329</v>
      </c>
      <c r="U281" s="7" t="n">
        <v>0</v>
      </c>
      <c r="V281" s="7" t="n">
        <v>0</v>
      </c>
      <c r="W281" s="0" t="n">
        <v>0</v>
      </c>
      <c r="X281" s="7" t="n">
        <v>8128810</v>
      </c>
      <c r="Y281" s="17" t="n">
        <v>78.1057108351578</v>
      </c>
      <c r="AA281" s="7" t="n">
        <v>-534662</v>
      </c>
      <c r="AB281" s="7" t="n">
        <v>-457333</v>
      </c>
      <c r="AC281" s="7" t="n">
        <v>0</v>
      </c>
      <c r="AD281" s="17" t="n">
        <v>-4.39428916484218</v>
      </c>
    </row>
    <row r="282" customFormat="false" ht="14.5" hidden="false" customHeight="false" outlineLevel="0" collapsed="false">
      <c r="A282" s="0" t="n">
        <v>255</v>
      </c>
      <c r="B282" s="0" t="s">
        <v>273</v>
      </c>
      <c r="C282" s="7" t="n">
        <v>173106900</v>
      </c>
      <c r="D282" s="7" t="n">
        <v>601915.417324396</v>
      </c>
      <c r="E282" s="7" t="n">
        <v>37799000</v>
      </c>
      <c r="F282" s="7" t="n">
        <v>481626.133795784</v>
      </c>
      <c r="G282" s="7" t="n">
        <v>1083542</v>
      </c>
      <c r="H282" s="7" t="n">
        <v>2111166.04359899</v>
      </c>
      <c r="I282" s="17" t="n">
        <v>0.513243381914594</v>
      </c>
      <c r="J282" s="7" t="n">
        <v>1741712</v>
      </c>
      <c r="K282" s="7" t="n">
        <v>1083542</v>
      </c>
      <c r="L282" s="0" t="n">
        <v>51.32</v>
      </c>
      <c r="N282" s="7" t="n">
        <v>715490</v>
      </c>
      <c r="O282" s="17" t="n">
        <v>0.0389</v>
      </c>
      <c r="P282" s="7" t="n">
        <v>743323</v>
      </c>
      <c r="Q282" s="17" t="n">
        <v>35.2091206778234</v>
      </c>
      <c r="R282" s="17" t="n">
        <v>16.1108793221766</v>
      </c>
      <c r="S282" s="17" t="n">
        <v>0.02</v>
      </c>
      <c r="T282" s="7" t="n">
        <v>14310</v>
      </c>
      <c r="U282" s="7" t="n">
        <v>0</v>
      </c>
      <c r="V282" s="7" t="n">
        <v>0</v>
      </c>
      <c r="W282" s="0" t="n">
        <v>0</v>
      </c>
      <c r="X282" s="7" t="n">
        <v>757633</v>
      </c>
      <c r="Y282" s="17" t="n">
        <v>35.8869451456519</v>
      </c>
      <c r="AA282" s="7" t="n">
        <v>-340219</v>
      </c>
      <c r="AB282" s="7" t="n">
        <v>-325909</v>
      </c>
      <c r="AC282" s="7" t="n">
        <v>0</v>
      </c>
      <c r="AD282" s="17" t="n">
        <v>-15.4330548543481</v>
      </c>
    </row>
    <row r="283" customFormat="false" ht="14.5" hidden="false" customHeight="false" outlineLevel="0" collapsed="false">
      <c r="A283" s="0" t="n">
        <v>256</v>
      </c>
      <c r="B283" s="0" t="s">
        <v>274</v>
      </c>
      <c r="C283" s="7" t="n">
        <v>189182200</v>
      </c>
      <c r="D283" s="7" t="n">
        <v>657811.345840907</v>
      </c>
      <c r="E283" s="7" t="n">
        <v>60372000</v>
      </c>
      <c r="F283" s="7" t="n">
        <v>769246.089830924</v>
      </c>
      <c r="G283" s="7" t="n">
        <v>1427057</v>
      </c>
      <c r="H283" s="7" t="n">
        <v>3504905.47271334</v>
      </c>
      <c r="I283" s="17" t="n">
        <v>0.407159910904883</v>
      </c>
      <c r="J283" s="7" t="n">
        <v>2891547</v>
      </c>
      <c r="K283" s="7" t="n">
        <v>1427057</v>
      </c>
      <c r="L283" s="0" t="n">
        <v>40.72</v>
      </c>
      <c r="N283" s="7" t="n">
        <v>1321630</v>
      </c>
      <c r="O283" s="17" t="n">
        <v>0.0429</v>
      </c>
      <c r="P283" s="7" t="n">
        <v>1378328</v>
      </c>
      <c r="Q283" s="17" t="n">
        <v>39.3256825535143</v>
      </c>
      <c r="R283" s="17" t="n">
        <v>1.39431744648567</v>
      </c>
      <c r="S283" s="17" t="n">
        <v>0</v>
      </c>
      <c r="T283" s="7" t="n">
        <v>0</v>
      </c>
      <c r="U283" s="7" t="n">
        <v>0</v>
      </c>
      <c r="V283" s="7" t="n">
        <v>0</v>
      </c>
      <c r="W283" s="0" t="n">
        <v>0</v>
      </c>
      <c r="X283" s="7" t="n">
        <v>1378328</v>
      </c>
      <c r="Y283" s="17" t="n">
        <v>39.3256825535143</v>
      </c>
      <c r="AA283" s="7" t="n">
        <v>-48729</v>
      </c>
      <c r="AB283" s="7" t="n">
        <v>-48729</v>
      </c>
      <c r="AC283" s="7" t="n">
        <v>0</v>
      </c>
      <c r="AD283" s="17" t="n">
        <v>-1.39431744648567</v>
      </c>
    </row>
    <row r="284" customFormat="false" ht="14.5" hidden="false" customHeight="false" outlineLevel="0" collapsed="false">
      <c r="A284" s="0" t="n">
        <v>257</v>
      </c>
      <c r="B284" s="0" t="s">
        <v>275</v>
      </c>
      <c r="C284" s="7" t="n">
        <v>1250864000</v>
      </c>
      <c r="D284" s="7" t="n">
        <v>4349418.34540428</v>
      </c>
      <c r="E284" s="7" t="n">
        <v>434549000</v>
      </c>
      <c r="F284" s="7" t="n">
        <v>5536923.06184884</v>
      </c>
      <c r="G284" s="7" t="n">
        <v>9886341</v>
      </c>
      <c r="H284" s="7" t="n">
        <v>22331499.77541</v>
      </c>
      <c r="I284" s="17" t="n">
        <v>0.442708331255306</v>
      </c>
      <c r="J284" s="7" t="n">
        <v>18423487</v>
      </c>
      <c r="K284" s="7" t="n">
        <v>9886341</v>
      </c>
      <c r="L284" s="0" t="n">
        <v>44.27</v>
      </c>
      <c r="N284" s="7" t="n">
        <v>9214982</v>
      </c>
      <c r="O284" s="17" t="n">
        <v>0.0548</v>
      </c>
      <c r="P284" s="7" t="n">
        <v>9719963</v>
      </c>
      <c r="Q284" s="17" t="n">
        <v>43.5257958388581</v>
      </c>
      <c r="R284" s="17" t="n">
        <v>0.744204161141944</v>
      </c>
      <c r="S284" s="17" t="n">
        <v>0</v>
      </c>
      <c r="T284" s="7" t="n">
        <v>0</v>
      </c>
      <c r="U284" s="7" t="n">
        <v>0</v>
      </c>
      <c r="V284" s="7" t="n">
        <v>0</v>
      </c>
      <c r="W284" s="0" t="n">
        <v>0</v>
      </c>
      <c r="X284" s="7" t="n">
        <v>9719963</v>
      </c>
      <c r="Y284" s="17" t="n">
        <v>43.5257958388581</v>
      </c>
      <c r="AA284" s="7" t="n">
        <v>-166378</v>
      </c>
      <c r="AB284" s="7" t="n">
        <v>-166378</v>
      </c>
      <c r="AC284" s="7" t="n">
        <v>0</v>
      </c>
      <c r="AD284" s="17" t="n">
        <v>-0.744204161141944</v>
      </c>
    </row>
    <row r="285" customFormat="false" ht="14.5" hidden="false" customHeight="false" outlineLevel="0" collapsed="false">
      <c r="A285" s="0" t="n">
        <v>258</v>
      </c>
      <c r="B285" s="0" t="s">
        <v>276</v>
      </c>
      <c r="C285" s="7" t="n">
        <v>7783083000</v>
      </c>
      <c r="D285" s="7" t="n">
        <v>27062801.3788902</v>
      </c>
      <c r="E285" s="7" t="n">
        <v>1770413000</v>
      </c>
      <c r="F285" s="7" t="n">
        <v>22558193.8255455</v>
      </c>
      <c r="G285" s="7" t="n">
        <v>49620995</v>
      </c>
      <c r="H285" s="7" t="n">
        <v>78620937.6560305</v>
      </c>
      <c r="I285" s="17" t="n">
        <v>0.631142243775999</v>
      </c>
      <c r="J285" s="7" t="n">
        <v>64862274</v>
      </c>
      <c r="K285" s="7" t="n">
        <v>49620995</v>
      </c>
      <c r="L285" s="0" t="n">
        <v>63.11</v>
      </c>
      <c r="N285" s="7" t="n">
        <v>44719657</v>
      </c>
      <c r="O285" s="17" t="n">
        <v>0.045</v>
      </c>
      <c r="P285" s="7" t="n">
        <v>46732042</v>
      </c>
      <c r="Q285" s="17" t="n">
        <v>59.439690486082</v>
      </c>
      <c r="R285" s="17" t="n">
        <v>3.67030951391804</v>
      </c>
      <c r="S285" s="17" t="n">
        <v>0.01</v>
      </c>
      <c r="T285" s="7" t="n">
        <v>447197</v>
      </c>
      <c r="U285" s="7" t="n">
        <v>0</v>
      </c>
      <c r="V285" s="7" t="n">
        <v>0</v>
      </c>
      <c r="W285" s="0" t="n">
        <v>0</v>
      </c>
      <c r="X285" s="7" t="n">
        <v>47179239</v>
      </c>
      <c r="Y285" s="17" t="n">
        <v>60.008491893611</v>
      </c>
      <c r="AA285" s="7" t="n">
        <v>-2888953</v>
      </c>
      <c r="AB285" s="7" t="n">
        <v>-2441756</v>
      </c>
      <c r="AC285" s="7" t="n">
        <v>0</v>
      </c>
      <c r="AD285" s="17" t="n">
        <v>-3.10150810638904</v>
      </c>
    </row>
    <row r="286" customFormat="false" ht="14.5" hidden="false" customHeight="false" outlineLevel="0" collapsed="false">
      <c r="A286" s="0" t="n">
        <v>259</v>
      </c>
      <c r="B286" s="0" t="s">
        <v>277</v>
      </c>
      <c r="C286" s="7" t="n">
        <v>2258891500</v>
      </c>
      <c r="D286" s="7" t="n">
        <v>7854462.29996049</v>
      </c>
      <c r="E286" s="7" t="n">
        <v>384208000</v>
      </c>
      <c r="F286" s="7" t="n">
        <v>4895489.65881136</v>
      </c>
      <c r="G286" s="7" t="n">
        <v>12749952</v>
      </c>
      <c r="H286" s="7" t="n">
        <v>12787169.4894384</v>
      </c>
      <c r="I286" s="17" t="n">
        <v>0.997089466166133</v>
      </c>
      <c r="J286" s="7" t="n">
        <v>10549415</v>
      </c>
      <c r="K286" s="7" t="n">
        <v>10549415</v>
      </c>
      <c r="L286" s="0" t="n">
        <v>82.5</v>
      </c>
      <c r="N286" s="7" t="n">
        <v>9780389</v>
      </c>
      <c r="O286" s="17" t="n">
        <v>0.0383</v>
      </c>
      <c r="P286" s="7" t="n">
        <v>10154978</v>
      </c>
      <c r="Q286" s="17" t="n">
        <v>79.4153702927574</v>
      </c>
      <c r="R286" s="17" t="n">
        <v>3.08462970724263</v>
      </c>
      <c r="S286" s="17" t="n">
        <v>0.01</v>
      </c>
      <c r="T286" s="7" t="n">
        <v>97804</v>
      </c>
      <c r="U286" s="7" t="n">
        <v>0</v>
      </c>
      <c r="V286" s="7" t="n">
        <v>0</v>
      </c>
      <c r="W286" s="0" t="n">
        <v>0</v>
      </c>
      <c r="X286" s="7" t="n">
        <v>10252782</v>
      </c>
      <c r="Y286" s="17" t="n">
        <v>80.1802307263411</v>
      </c>
      <c r="AA286" s="7" t="n">
        <v>-394437</v>
      </c>
      <c r="AB286" s="7" t="n">
        <v>-296633</v>
      </c>
      <c r="AC286" s="7" t="n">
        <v>0</v>
      </c>
      <c r="AD286" s="17" t="n">
        <v>-2.31976927365893</v>
      </c>
    </row>
    <row r="287" customFormat="false" ht="14.5" hidden="false" customHeight="false" outlineLevel="0" collapsed="false">
      <c r="A287" s="0" t="n">
        <v>260</v>
      </c>
      <c r="B287" s="0" t="s">
        <v>278</v>
      </c>
      <c r="C287" s="7" t="n">
        <v>262006000</v>
      </c>
      <c r="D287" s="7" t="n">
        <v>911029.258980986</v>
      </c>
      <c r="E287" s="7" t="n">
        <v>28970000</v>
      </c>
      <c r="F287" s="7" t="n">
        <v>369129.053574536</v>
      </c>
      <c r="G287" s="7" t="n">
        <v>1280158</v>
      </c>
      <c r="H287" s="7" t="n">
        <v>1371734.95039459</v>
      </c>
      <c r="I287" s="17" t="n">
        <v>0.93324005459783</v>
      </c>
      <c r="J287" s="7" t="n">
        <v>1131681</v>
      </c>
      <c r="K287" s="7" t="n">
        <v>1131681</v>
      </c>
      <c r="L287" s="0" t="n">
        <v>82.5</v>
      </c>
      <c r="N287" s="7" t="n">
        <v>907243</v>
      </c>
      <c r="O287" s="17" t="n">
        <v>0.0426</v>
      </c>
      <c r="P287" s="7" t="n">
        <v>945892</v>
      </c>
      <c r="Q287" s="17" t="n">
        <v>68.9558868298796</v>
      </c>
      <c r="R287" s="17" t="n">
        <v>13.5441131701204</v>
      </c>
      <c r="S287" s="17" t="n">
        <v>0.02</v>
      </c>
      <c r="T287" s="7" t="n">
        <v>18145</v>
      </c>
      <c r="U287" s="7" t="n">
        <v>0</v>
      </c>
      <c r="V287" s="7" t="n">
        <v>0</v>
      </c>
      <c r="W287" s="0" t="n">
        <v>0</v>
      </c>
      <c r="X287" s="7" t="n">
        <v>964037</v>
      </c>
      <c r="Y287" s="17" t="n">
        <v>70.2786642363152</v>
      </c>
      <c r="AA287" s="7" t="n">
        <v>-185789</v>
      </c>
      <c r="AB287" s="7" t="n">
        <v>-167644</v>
      </c>
      <c r="AC287" s="7" t="n">
        <v>0</v>
      </c>
      <c r="AD287" s="17" t="n">
        <v>-12.2213357636848</v>
      </c>
    </row>
    <row r="288" customFormat="false" ht="14.5" hidden="false" customHeight="false" outlineLevel="0" collapsed="false">
      <c r="A288" s="0" t="n">
        <v>261</v>
      </c>
      <c r="B288" s="0" t="s">
        <v>279</v>
      </c>
      <c r="C288" s="7" t="n">
        <v>5437055800</v>
      </c>
      <c r="D288" s="7" t="n">
        <v>18905356.8105779</v>
      </c>
      <c r="E288" s="7" t="n">
        <v>1189274000</v>
      </c>
      <c r="F288" s="7" t="n">
        <v>15153454.817425</v>
      </c>
      <c r="G288" s="7" t="n">
        <v>34058812</v>
      </c>
      <c r="H288" s="7" t="n">
        <v>32810503.3157453</v>
      </c>
      <c r="I288" s="17" t="n">
        <v>1.03804600838463</v>
      </c>
      <c r="J288" s="7" t="n">
        <v>27068665</v>
      </c>
      <c r="K288" s="7" t="n">
        <v>27068665</v>
      </c>
      <c r="L288" s="0" t="n">
        <v>82.5</v>
      </c>
      <c r="N288" s="7" t="n">
        <v>26684634</v>
      </c>
      <c r="O288" s="17" t="n">
        <v>0.0357</v>
      </c>
      <c r="P288" s="7" t="n">
        <v>27637275</v>
      </c>
      <c r="Q288" s="17" t="n">
        <v>84.2330114050315</v>
      </c>
      <c r="R288" s="17" t="n">
        <v>0</v>
      </c>
      <c r="S288" s="17" t="n">
        <v>0</v>
      </c>
      <c r="T288" s="7" t="n">
        <v>0</v>
      </c>
      <c r="U288" s="7" t="n">
        <v>568610</v>
      </c>
      <c r="V288" s="7" t="n">
        <v>568610</v>
      </c>
      <c r="W288" s="0" t="n">
        <v>0</v>
      </c>
      <c r="X288" s="7" t="n">
        <v>27068665</v>
      </c>
      <c r="Y288" s="17" t="n">
        <v>82.4999992822728</v>
      </c>
      <c r="AA288" s="7" t="n">
        <v>0</v>
      </c>
      <c r="AB288" s="7" t="n">
        <v>0</v>
      </c>
      <c r="AC288" s="7" t="n">
        <v>0</v>
      </c>
      <c r="AD288" s="17" t="n">
        <v>-7.17727218102482E-007</v>
      </c>
    </row>
    <row r="289" customFormat="false" ht="14.5" hidden="false" customHeight="false" outlineLevel="0" collapsed="false">
      <c r="A289" s="0" t="n">
        <v>262</v>
      </c>
      <c r="B289" s="0" t="s">
        <v>280</v>
      </c>
      <c r="C289" s="7" t="n">
        <v>6097491800</v>
      </c>
      <c r="D289" s="7" t="n">
        <v>21201779.4867165</v>
      </c>
      <c r="E289" s="7" t="n">
        <v>1272860000</v>
      </c>
      <c r="F289" s="7" t="n">
        <v>16218488.337345</v>
      </c>
      <c r="G289" s="7" t="n">
        <v>37420268</v>
      </c>
      <c r="H289" s="7" t="n">
        <v>49312371.4349806</v>
      </c>
      <c r="I289" s="17" t="n">
        <v>0.758841380186702</v>
      </c>
      <c r="J289" s="7" t="n">
        <v>40682706</v>
      </c>
      <c r="K289" s="7" t="n">
        <v>37420268</v>
      </c>
      <c r="L289" s="0" t="n">
        <v>75.88</v>
      </c>
      <c r="N289" s="7" t="n">
        <v>32464556</v>
      </c>
      <c r="O289" s="17" t="n">
        <v>0.0377</v>
      </c>
      <c r="P289" s="7" t="n">
        <v>33688470</v>
      </c>
      <c r="Q289" s="17" t="n">
        <v>68.3164670845711</v>
      </c>
      <c r="R289" s="17" t="n">
        <v>7.56353291542887</v>
      </c>
      <c r="S289" s="17" t="n">
        <v>0.02</v>
      </c>
      <c r="T289" s="7" t="n">
        <v>649291</v>
      </c>
      <c r="U289" s="7" t="n">
        <v>0</v>
      </c>
      <c r="V289" s="7" t="n">
        <v>0</v>
      </c>
      <c r="W289" s="0" t="n">
        <v>0</v>
      </c>
      <c r="X289" s="7" t="n">
        <v>34337761</v>
      </c>
      <c r="Y289" s="17" t="n">
        <v>69.6331569559072</v>
      </c>
      <c r="AA289" s="7" t="n">
        <v>-3731798</v>
      </c>
      <c r="AB289" s="7" t="n">
        <v>-3082507</v>
      </c>
      <c r="AC289" s="7" t="n">
        <v>0</v>
      </c>
      <c r="AD289" s="17" t="n">
        <v>-6.24684304409281</v>
      </c>
    </row>
    <row r="290" customFormat="false" ht="14.5" hidden="false" customHeight="false" outlineLevel="0" collapsed="false">
      <c r="A290" s="0" t="n">
        <v>263</v>
      </c>
      <c r="B290" s="0" t="s">
        <v>281</v>
      </c>
      <c r="C290" s="7" t="n">
        <v>82500500</v>
      </c>
      <c r="D290" s="7" t="n">
        <v>286865.069428032</v>
      </c>
      <c r="E290" s="7" t="n">
        <v>21471000</v>
      </c>
      <c r="F290" s="7" t="n">
        <v>273578.526382425</v>
      </c>
      <c r="G290" s="7" t="n">
        <v>560444</v>
      </c>
      <c r="H290" s="7" t="n">
        <v>863458.13208399</v>
      </c>
      <c r="I290" s="17" t="n">
        <v>0.649069108478192</v>
      </c>
      <c r="J290" s="7" t="n">
        <v>712353</v>
      </c>
      <c r="K290" s="7" t="n">
        <v>560444</v>
      </c>
      <c r="L290" s="0" t="n">
        <v>64.91</v>
      </c>
      <c r="N290" s="7" t="n">
        <v>571931</v>
      </c>
      <c r="O290" s="17" t="n">
        <v>0.0221</v>
      </c>
      <c r="P290" s="7" t="n">
        <v>584571</v>
      </c>
      <c r="Q290" s="17" t="n">
        <v>67.7011401339304</v>
      </c>
      <c r="R290" s="17" t="n">
        <v>0</v>
      </c>
      <c r="S290" s="17" t="n">
        <v>0</v>
      </c>
      <c r="T290" s="7" t="n">
        <v>0</v>
      </c>
      <c r="U290" s="7" t="n">
        <v>24127</v>
      </c>
      <c r="V290" s="7" t="n">
        <v>24127</v>
      </c>
      <c r="W290" s="0" t="n">
        <v>0</v>
      </c>
      <c r="X290" s="7" t="n">
        <v>560444</v>
      </c>
      <c r="Y290" s="17" t="n">
        <v>64.9069108478192</v>
      </c>
      <c r="AA290" s="7" t="n">
        <v>0</v>
      </c>
      <c r="AB290" s="7" t="n">
        <v>0</v>
      </c>
      <c r="AC290" s="7" t="n">
        <v>0</v>
      </c>
      <c r="AD290" s="17" t="n">
        <v>-0.00308915218083428</v>
      </c>
    </row>
    <row r="291" customFormat="false" ht="14.5" hidden="false" customHeight="false" outlineLevel="0" collapsed="false">
      <c r="A291" s="0" t="n">
        <v>264</v>
      </c>
      <c r="B291" s="0" t="s">
        <v>282</v>
      </c>
      <c r="C291" s="7" t="n">
        <v>5952520200</v>
      </c>
      <c r="D291" s="7" t="n">
        <v>20697694.2011838</v>
      </c>
      <c r="E291" s="7" t="n">
        <v>1823029000</v>
      </c>
      <c r="F291" s="7" t="n">
        <v>23228614.7535013</v>
      </c>
      <c r="G291" s="7" t="n">
        <v>43926309</v>
      </c>
      <c r="H291" s="7" t="n">
        <v>36178568.025969</v>
      </c>
      <c r="I291" s="17" t="n">
        <v>1.21415278151611</v>
      </c>
      <c r="J291" s="7" t="n">
        <v>29847319</v>
      </c>
      <c r="K291" s="7" t="n">
        <v>29847319</v>
      </c>
      <c r="L291" s="0" t="n">
        <v>82.5</v>
      </c>
      <c r="N291" s="7" t="n">
        <v>28428654</v>
      </c>
      <c r="O291" s="17" t="n">
        <v>0.0554</v>
      </c>
      <c r="P291" s="7" t="n">
        <v>30003601</v>
      </c>
      <c r="Q291" s="17" t="n">
        <v>82.9319750258313</v>
      </c>
      <c r="R291" s="17" t="n">
        <v>0</v>
      </c>
      <c r="S291" s="17" t="n">
        <v>0</v>
      </c>
      <c r="T291" s="7" t="n">
        <v>0</v>
      </c>
      <c r="U291" s="7" t="n">
        <v>156282</v>
      </c>
      <c r="V291" s="7" t="n">
        <v>156282</v>
      </c>
      <c r="W291" s="0" t="n">
        <v>0</v>
      </c>
      <c r="X291" s="7" t="n">
        <v>29847319</v>
      </c>
      <c r="Y291" s="17" t="n">
        <v>82.5000010464084</v>
      </c>
      <c r="AA291" s="7" t="n">
        <v>0</v>
      </c>
      <c r="AB291" s="7" t="n">
        <v>0</v>
      </c>
      <c r="AC291" s="7" t="n">
        <v>0</v>
      </c>
      <c r="AD291" s="17" t="n">
        <v>1.04640837150782E-006</v>
      </c>
    </row>
    <row r="292" customFormat="false" ht="14.5" hidden="false" customHeight="false" outlineLevel="0" collapsed="false">
      <c r="A292" s="0" t="n">
        <v>265</v>
      </c>
      <c r="B292" s="0" t="s">
        <v>283</v>
      </c>
      <c r="C292" s="7" t="n">
        <v>2959677700</v>
      </c>
      <c r="D292" s="7" t="n">
        <v>10291187.9188017</v>
      </c>
      <c r="E292" s="7" t="n">
        <v>759541000</v>
      </c>
      <c r="F292" s="7" t="n">
        <v>9677896.11601851</v>
      </c>
      <c r="G292" s="7" t="n">
        <v>19969084</v>
      </c>
      <c r="H292" s="7" t="n">
        <v>28829091.1085988</v>
      </c>
      <c r="I292" s="17" t="n">
        <v>0.692671299444603</v>
      </c>
      <c r="J292" s="7" t="n">
        <v>23784000</v>
      </c>
      <c r="K292" s="7" t="n">
        <v>19969084</v>
      </c>
      <c r="L292" s="0" t="n">
        <v>69.27</v>
      </c>
      <c r="N292" s="7" t="n">
        <v>19616337</v>
      </c>
      <c r="O292" s="17" t="n">
        <v>0.0475</v>
      </c>
      <c r="P292" s="7" t="n">
        <v>20548113</v>
      </c>
      <c r="Q292" s="17" t="n">
        <v>71.2756185153237</v>
      </c>
      <c r="R292" s="17" t="n">
        <v>0</v>
      </c>
      <c r="S292" s="17" t="n">
        <v>0</v>
      </c>
      <c r="T292" s="7" t="n">
        <v>0</v>
      </c>
      <c r="U292" s="7" t="n">
        <v>579029</v>
      </c>
      <c r="V292" s="7" t="n">
        <v>579029</v>
      </c>
      <c r="W292" s="0" t="n">
        <v>0</v>
      </c>
      <c r="X292" s="7" t="n">
        <v>19969084</v>
      </c>
      <c r="Y292" s="17" t="n">
        <v>69.2671299444603</v>
      </c>
      <c r="AA292" s="7" t="n">
        <v>0</v>
      </c>
      <c r="AB292" s="7" t="n">
        <v>0</v>
      </c>
      <c r="AC292" s="7" t="n">
        <v>0</v>
      </c>
      <c r="AD292" s="17" t="n">
        <v>-0.0028700555396739</v>
      </c>
    </row>
    <row r="293" customFormat="false" ht="14.5" hidden="false" customHeight="false" outlineLevel="0" collapsed="false">
      <c r="A293" s="0" t="n">
        <v>266</v>
      </c>
      <c r="B293" s="0" t="s">
        <v>284</v>
      </c>
      <c r="C293" s="7" t="n">
        <v>4292191400</v>
      </c>
      <c r="D293" s="7" t="n">
        <v>14924512.9903382</v>
      </c>
      <c r="E293" s="7" t="n">
        <v>1652071000</v>
      </c>
      <c r="F293" s="7" t="n">
        <v>21050307.3754897</v>
      </c>
      <c r="G293" s="7" t="n">
        <v>35974820</v>
      </c>
      <c r="H293" s="7" t="n">
        <v>46282111.7663313</v>
      </c>
      <c r="I293" s="17" t="n">
        <v>0.777294263961621</v>
      </c>
      <c r="J293" s="7" t="n">
        <v>38182742</v>
      </c>
      <c r="K293" s="7" t="n">
        <v>35974820</v>
      </c>
      <c r="L293" s="0" t="n">
        <v>77.73</v>
      </c>
      <c r="N293" s="7" t="n">
        <v>34104990</v>
      </c>
      <c r="O293" s="17" t="n">
        <v>0.0427</v>
      </c>
      <c r="P293" s="7" t="n">
        <v>35561273</v>
      </c>
      <c r="Q293" s="17" t="n">
        <v>76.8358911095963</v>
      </c>
      <c r="R293" s="17" t="n">
        <v>0.894108890403714</v>
      </c>
      <c r="S293" s="17" t="n">
        <v>0</v>
      </c>
      <c r="T293" s="7" t="n">
        <v>0</v>
      </c>
      <c r="U293" s="7" t="n">
        <v>0</v>
      </c>
      <c r="V293" s="7" t="n">
        <v>0</v>
      </c>
      <c r="W293" s="0" t="n">
        <v>0</v>
      </c>
      <c r="X293" s="7" t="n">
        <v>35561273</v>
      </c>
      <c r="Y293" s="17" t="n">
        <v>76.8358911095963</v>
      </c>
      <c r="AA293" s="7" t="n">
        <v>-413547</v>
      </c>
      <c r="AB293" s="7" t="n">
        <v>-413547</v>
      </c>
      <c r="AC293" s="7" t="n">
        <v>0</v>
      </c>
      <c r="AD293" s="17" t="n">
        <v>-0.894108890403714</v>
      </c>
    </row>
    <row r="294" customFormat="false" ht="14.5" hidden="false" customHeight="false" outlineLevel="0" collapsed="false">
      <c r="A294" s="0" t="n">
        <v>267</v>
      </c>
      <c r="B294" s="0" t="s">
        <v>285</v>
      </c>
      <c r="C294" s="7" t="n">
        <v>788173500</v>
      </c>
      <c r="D294" s="7" t="n">
        <v>2740582.73342385</v>
      </c>
      <c r="E294" s="7" t="n">
        <v>188328000</v>
      </c>
      <c r="F294" s="7" t="n">
        <v>2399631.90892596</v>
      </c>
      <c r="G294" s="7" t="n">
        <v>5140215</v>
      </c>
      <c r="H294" s="7" t="n">
        <v>4830855.68878051</v>
      </c>
      <c r="I294" s="17" t="n">
        <v>1.06403820174922</v>
      </c>
      <c r="J294" s="7" t="n">
        <v>3985456</v>
      </c>
      <c r="K294" s="7" t="n">
        <v>3985456</v>
      </c>
      <c r="L294" s="0" t="n">
        <v>82.5</v>
      </c>
      <c r="N294" s="7" t="n">
        <v>3962675</v>
      </c>
      <c r="O294" s="17" t="n">
        <v>0.0385</v>
      </c>
      <c r="P294" s="7" t="n">
        <v>4115238</v>
      </c>
      <c r="Q294" s="17" t="n">
        <v>85.1865231569119</v>
      </c>
      <c r="R294" s="17" t="n">
        <v>0</v>
      </c>
      <c r="S294" s="17" t="n">
        <v>0</v>
      </c>
      <c r="T294" s="7" t="n">
        <v>0</v>
      </c>
      <c r="U294" s="7" t="n">
        <v>129782</v>
      </c>
      <c r="V294" s="7" t="n">
        <v>129782</v>
      </c>
      <c r="W294" s="0" t="n">
        <v>0</v>
      </c>
      <c r="X294" s="7" t="n">
        <v>3985456</v>
      </c>
      <c r="Y294" s="17" t="n">
        <v>82.500001174866</v>
      </c>
      <c r="AA294" s="7" t="n">
        <v>0</v>
      </c>
      <c r="AB294" s="7" t="n">
        <v>0</v>
      </c>
      <c r="AC294" s="7" t="n">
        <v>0</v>
      </c>
      <c r="AD294" s="17" t="n">
        <v>1.17486604267469E-006</v>
      </c>
    </row>
    <row r="295" customFormat="false" ht="14.5" hidden="false" customHeight="false" outlineLevel="0" collapsed="false">
      <c r="A295" s="0" t="n">
        <v>268</v>
      </c>
      <c r="B295" s="0" t="s">
        <v>286</v>
      </c>
      <c r="C295" s="7" t="n">
        <v>315346600</v>
      </c>
      <c r="D295" s="7" t="n">
        <v>1096501.5279046</v>
      </c>
      <c r="E295" s="7" t="n">
        <v>47828535.5</v>
      </c>
      <c r="F295" s="7" t="n">
        <v>609420.160268246</v>
      </c>
      <c r="G295" s="7" t="n">
        <v>1705922</v>
      </c>
      <c r="H295" s="7" t="n">
        <v>2383364.0120237</v>
      </c>
      <c r="I295" s="17" t="n">
        <v>0.715762255112475</v>
      </c>
      <c r="J295" s="7" t="n">
        <v>1966275</v>
      </c>
      <c r="K295" s="7" t="n">
        <v>1705922</v>
      </c>
      <c r="L295" s="0" t="n">
        <v>71.58</v>
      </c>
      <c r="N295" s="7" t="n">
        <v>1719064</v>
      </c>
      <c r="O295" s="17" t="n">
        <v>0.0432</v>
      </c>
      <c r="P295" s="7" t="n">
        <v>1793328</v>
      </c>
      <c r="Q295" s="17" t="n">
        <v>75.243562920013</v>
      </c>
      <c r="R295" s="17" t="n">
        <v>0</v>
      </c>
      <c r="S295" s="17" t="n">
        <v>0</v>
      </c>
      <c r="T295" s="7" t="n">
        <v>0</v>
      </c>
      <c r="U295" s="7" t="n">
        <v>87406</v>
      </c>
      <c r="V295" s="7" t="n">
        <v>87406</v>
      </c>
      <c r="W295" s="0" t="n">
        <v>0</v>
      </c>
      <c r="X295" s="7" t="n">
        <v>1705922</v>
      </c>
      <c r="Y295" s="17" t="n">
        <v>71.5762255112475</v>
      </c>
      <c r="AA295" s="7" t="n">
        <v>0</v>
      </c>
      <c r="AB295" s="7" t="n">
        <v>0</v>
      </c>
      <c r="AC295" s="7" t="n">
        <v>0</v>
      </c>
      <c r="AD295" s="17" t="n">
        <v>-0.00377448875251218</v>
      </c>
    </row>
    <row r="296" customFormat="false" ht="14.5" hidden="false" customHeight="false" outlineLevel="0" collapsed="false">
      <c r="A296" s="0" t="n">
        <v>269</v>
      </c>
      <c r="B296" s="0" t="s">
        <v>287</v>
      </c>
      <c r="C296" s="7" t="n">
        <v>1468975200</v>
      </c>
      <c r="D296" s="7" t="n">
        <v>5107819.62213631</v>
      </c>
      <c r="E296" s="7" t="n">
        <v>1434070000</v>
      </c>
      <c r="F296" s="7" t="n">
        <v>18272588.9492452</v>
      </c>
      <c r="G296" s="7" t="n">
        <v>23380409</v>
      </c>
      <c r="H296" s="7" t="n">
        <v>11955577.0814938</v>
      </c>
      <c r="I296" s="17" t="n">
        <v>1.95560689715186</v>
      </c>
      <c r="J296" s="7" t="n">
        <v>9863351</v>
      </c>
      <c r="K296" s="7" t="n">
        <v>9863351</v>
      </c>
      <c r="L296" s="0" t="n">
        <v>82.5</v>
      </c>
      <c r="N296" s="7" t="n">
        <v>9642913</v>
      </c>
      <c r="O296" s="17" t="n">
        <v>0.0402</v>
      </c>
      <c r="P296" s="7" t="n">
        <v>10030558</v>
      </c>
      <c r="Q296" s="17" t="n">
        <v>83.8985682717601</v>
      </c>
      <c r="R296" s="17" t="n">
        <v>0</v>
      </c>
      <c r="S296" s="17" t="n">
        <v>0</v>
      </c>
      <c r="T296" s="7" t="n">
        <v>0</v>
      </c>
      <c r="U296" s="7" t="n">
        <v>167207</v>
      </c>
      <c r="V296" s="7" t="n">
        <v>167207</v>
      </c>
      <c r="W296" s="0" t="n">
        <v>0</v>
      </c>
      <c r="X296" s="7" t="n">
        <v>9863351</v>
      </c>
      <c r="Y296" s="17" t="n">
        <v>82.4999992285408</v>
      </c>
      <c r="AA296" s="7" t="n">
        <v>0</v>
      </c>
      <c r="AB296" s="7" t="n">
        <v>0</v>
      </c>
      <c r="AC296" s="7" t="n">
        <v>0</v>
      </c>
      <c r="AD296" s="17" t="n">
        <v>-7.71459255588525E-007</v>
      </c>
    </row>
    <row r="297" customFormat="false" ht="14.5" hidden="false" customHeight="false" outlineLevel="0" collapsed="false">
      <c r="A297" s="0" t="n">
        <v>270</v>
      </c>
      <c r="B297" s="0" t="s">
        <v>288</v>
      </c>
      <c r="C297" s="7" t="n">
        <v>847533600</v>
      </c>
      <c r="D297" s="7" t="n">
        <v>2946985.59410658</v>
      </c>
      <c r="E297" s="7" t="n">
        <v>265457000</v>
      </c>
      <c r="F297" s="7" t="n">
        <v>3382391.82515483</v>
      </c>
      <c r="G297" s="7" t="n">
        <v>6329377</v>
      </c>
      <c r="H297" s="7" t="n">
        <v>11231023.436803</v>
      </c>
      <c r="I297" s="17" t="n">
        <v>0.563561908281596</v>
      </c>
      <c r="J297" s="7" t="n">
        <v>9265594</v>
      </c>
      <c r="K297" s="7" t="n">
        <v>6329377</v>
      </c>
      <c r="L297" s="0" t="n">
        <v>56.36</v>
      </c>
      <c r="N297" s="7" t="n">
        <v>6239530</v>
      </c>
      <c r="O297" s="17" t="n">
        <v>0.0341</v>
      </c>
      <c r="P297" s="7" t="n">
        <v>6452298</v>
      </c>
      <c r="Q297" s="17" t="n">
        <v>57.4506681096974</v>
      </c>
      <c r="R297" s="17" t="n">
        <v>0</v>
      </c>
      <c r="S297" s="17" t="n">
        <v>0</v>
      </c>
      <c r="T297" s="7" t="n">
        <v>0</v>
      </c>
      <c r="U297" s="7" t="n">
        <v>122921</v>
      </c>
      <c r="V297" s="7" t="n">
        <v>122921</v>
      </c>
      <c r="W297" s="0" t="n">
        <v>0</v>
      </c>
      <c r="X297" s="7" t="n">
        <v>6329377</v>
      </c>
      <c r="Y297" s="17" t="n">
        <v>56.3561908281596</v>
      </c>
      <c r="AA297" s="7" t="n">
        <v>0</v>
      </c>
      <c r="AB297" s="7" t="n">
        <v>0</v>
      </c>
      <c r="AC297" s="7" t="n">
        <v>0</v>
      </c>
      <c r="AD297" s="17" t="n">
        <v>-0.00380917184043028</v>
      </c>
    </row>
    <row r="298" customFormat="false" ht="14.5" hidden="false" customHeight="false" outlineLevel="0" collapsed="false">
      <c r="A298" s="0" t="n">
        <v>271</v>
      </c>
      <c r="B298" s="0" t="s">
        <v>289</v>
      </c>
      <c r="C298" s="7" t="n">
        <v>7215094200</v>
      </c>
      <c r="D298" s="7" t="n">
        <v>25087829.7539141</v>
      </c>
      <c r="E298" s="7" t="n">
        <v>2891218000</v>
      </c>
      <c r="F298" s="7" t="n">
        <v>36839232.447969</v>
      </c>
      <c r="G298" s="7" t="n">
        <v>61927062</v>
      </c>
      <c r="H298" s="7" t="n">
        <v>77754351.17</v>
      </c>
      <c r="I298" s="17" t="n">
        <v>0.79644497147953</v>
      </c>
      <c r="J298" s="7" t="n">
        <v>64147340</v>
      </c>
      <c r="K298" s="7" t="n">
        <v>61927062</v>
      </c>
      <c r="L298" s="0" t="n">
        <v>79.64</v>
      </c>
      <c r="N298" s="7" t="n">
        <v>57993834</v>
      </c>
      <c r="O298" s="17" t="n">
        <v>0.0394</v>
      </c>
      <c r="P298" s="7" t="n">
        <v>60278791</v>
      </c>
      <c r="Q298" s="17" t="n">
        <v>77.5246530810965</v>
      </c>
      <c r="R298" s="17" t="n">
        <v>2.11534691890348</v>
      </c>
      <c r="S298" s="17" t="n">
        <v>0</v>
      </c>
      <c r="T298" s="7" t="n">
        <v>0</v>
      </c>
      <c r="U298" s="7" t="n">
        <v>0</v>
      </c>
      <c r="V298" s="7" t="n">
        <v>0</v>
      </c>
      <c r="W298" s="0" t="n">
        <v>0</v>
      </c>
      <c r="X298" s="7" t="n">
        <v>60278791</v>
      </c>
      <c r="Y298" s="17" t="n">
        <v>77.5246530810965</v>
      </c>
      <c r="AA298" s="7" t="n">
        <v>-1648271</v>
      </c>
      <c r="AB298" s="7" t="n">
        <v>-1648271</v>
      </c>
      <c r="AC298" s="7" t="n">
        <v>0</v>
      </c>
      <c r="AD298" s="17" t="n">
        <v>-2.11534691890348</v>
      </c>
    </row>
    <row r="299" customFormat="false" ht="14.5" hidden="false" customHeight="false" outlineLevel="0" collapsed="false">
      <c r="A299" s="0" t="n">
        <v>272</v>
      </c>
      <c r="B299" s="0" t="s">
        <v>290</v>
      </c>
      <c r="C299" s="7" t="n">
        <v>258085500</v>
      </c>
      <c r="D299" s="7" t="n">
        <v>897397.165785277</v>
      </c>
      <c r="E299" s="7" t="n">
        <v>63654000</v>
      </c>
      <c r="F299" s="7" t="n">
        <v>811064.576328391</v>
      </c>
      <c r="G299" s="7" t="n">
        <v>1708462</v>
      </c>
      <c r="H299" s="7" t="n">
        <v>2833614.90741891</v>
      </c>
      <c r="I299" s="17" t="n">
        <v>0.602926669932087</v>
      </c>
      <c r="J299" s="7" t="n">
        <v>2337732</v>
      </c>
      <c r="K299" s="7" t="n">
        <v>1708462</v>
      </c>
      <c r="L299" s="0" t="n">
        <v>60.29</v>
      </c>
      <c r="N299" s="7" t="n">
        <v>1659860</v>
      </c>
      <c r="O299" s="17" t="n">
        <v>0.0453</v>
      </c>
      <c r="P299" s="7" t="n">
        <v>1735052</v>
      </c>
      <c r="Q299" s="17" t="n">
        <v>61.2310443263594</v>
      </c>
      <c r="R299" s="17" t="n">
        <v>0</v>
      </c>
      <c r="S299" s="17" t="n">
        <v>0</v>
      </c>
      <c r="T299" s="7" t="n">
        <v>0</v>
      </c>
      <c r="U299" s="7" t="n">
        <v>26590</v>
      </c>
      <c r="V299" s="7" t="n">
        <v>26590</v>
      </c>
      <c r="W299" s="0" t="n">
        <v>0</v>
      </c>
      <c r="X299" s="7" t="n">
        <v>1708462</v>
      </c>
      <c r="Y299" s="17" t="n">
        <v>60.2926669932087</v>
      </c>
      <c r="AA299" s="7" t="n">
        <v>0</v>
      </c>
      <c r="AB299" s="7" t="n">
        <v>0</v>
      </c>
      <c r="AC299" s="7" t="n">
        <v>0</v>
      </c>
      <c r="AD299" s="17" t="n">
        <v>0.00266699320865627</v>
      </c>
    </row>
    <row r="300" customFormat="false" ht="14.5" hidden="false" customHeight="false" outlineLevel="0" collapsed="false">
      <c r="A300" s="0" t="n">
        <v>273</v>
      </c>
      <c r="B300" s="0" t="s">
        <v>291</v>
      </c>
      <c r="C300" s="7" t="n">
        <v>2845873800</v>
      </c>
      <c r="D300" s="7" t="n">
        <v>9895476.81796372</v>
      </c>
      <c r="E300" s="7" t="n">
        <v>719659000</v>
      </c>
      <c r="F300" s="7" t="n">
        <v>9169728.87698988</v>
      </c>
      <c r="G300" s="7" t="n">
        <v>19065206</v>
      </c>
      <c r="H300" s="7" t="n">
        <v>35671878.4269259</v>
      </c>
      <c r="I300" s="17" t="n">
        <v>0.534460388427685</v>
      </c>
      <c r="J300" s="7" t="n">
        <v>29429300</v>
      </c>
      <c r="K300" s="7" t="n">
        <v>19065206</v>
      </c>
      <c r="L300" s="0" t="n">
        <v>53.45</v>
      </c>
      <c r="N300" s="7" t="n">
        <v>17574152</v>
      </c>
      <c r="O300" s="17" t="n">
        <v>0.0361</v>
      </c>
      <c r="P300" s="7" t="n">
        <v>18208579</v>
      </c>
      <c r="Q300" s="17" t="n">
        <v>51.0446318023324</v>
      </c>
      <c r="R300" s="17" t="n">
        <v>2.40536819766756</v>
      </c>
      <c r="S300" s="17" t="n">
        <v>0</v>
      </c>
      <c r="T300" s="7" t="n">
        <v>0</v>
      </c>
      <c r="U300" s="7" t="n">
        <v>0</v>
      </c>
      <c r="V300" s="7" t="n">
        <v>0</v>
      </c>
      <c r="W300" s="0" t="n">
        <v>0</v>
      </c>
      <c r="X300" s="7" t="n">
        <v>18208579</v>
      </c>
      <c r="Y300" s="17" t="n">
        <v>51.0446318023324</v>
      </c>
      <c r="AA300" s="7" t="n">
        <v>-856627</v>
      </c>
      <c r="AB300" s="7" t="n">
        <v>-856627</v>
      </c>
      <c r="AC300" s="7" t="n">
        <v>0</v>
      </c>
      <c r="AD300" s="17" t="n">
        <v>-2.40536819766756</v>
      </c>
    </row>
    <row r="301" customFormat="false" ht="14.5" hidden="false" customHeight="false" outlineLevel="0" collapsed="false">
      <c r="A301" s="0" t="n">
        <v>274</v>
      </c>
      <c r="B301" s="0" t="s">
        <v>292</v>
      </c>
      <c r="C301" s="7" t="n">
        <v>22812899800</v>
      </c>
      <c r="D301" s="7" t="n">
        <v>79323447.5546418</v>
      </c>
      <c r="E301" s="7" t="n">
        <v>4758117000</v>
      </c>
      <c r="F301" s="7" t="n">
        <v>60626828.6160479</v>
      </c>
      <c r="G301" s="7" t="n">
        <v>139950276</v>
      </c>
      <c r="H301" s="7" t="n">
        <v>92273702.113</v>
      </c>
      <c r="I301" s="17" t="n">
        <v>1.51668647507623</v>
      </c>
      <c r="J301" s="7" t="n">
        <v>76125804</v>
      </c>
      <c r="K301" s="7" t="n">
        <v>76125804</v>
      </c>
      <c r="L301" s="0" t="n">
        <v>82.5</v>
      </c>
      <c r="N301" s="7" t="n">
        <v>71896983</v>
      </c>
      <c r="O301" s="17" t="n">
        <v>0.0806</v>
      </c>
      <c r="P301" s="7" t="n">
        <v>77691880</v>
      </c>
      <c r="Q301" s="17" t="n">
        <v>84.197207027477</v>
      </c>
      <c r="R301" s="17" t="n">
        <v>0</v>
      </c>
      <c r="S301" s="17" t="n">
        <v>0</v>
      </c>
      <c r="T301" s="7" t="n">
        <v>0</v>
      </c>
      <c r="U301" s="7" t="n">
        <v>1566076</v>
      </c>
      <c r="V301" s="7" t="n">
        <v>1566076</v>
      </c>
      <c r="W301" s="0" t="n">
        <v>0</v>
      </c>
      <c r="X301" s="7" t="n">
        <v>76125804</v>
      </c>
      <c r="Y301" s="17" t="n">
        <v>82.4999997364092</v>
      </c>
      <c r="AA301" s="7" t="n">
        <v>0</v>
      </c>
      <c r="AB301" s="7" t="n">
        <v>0</v>
      </c>
      <c r="AC301" s="7" t="n">
        <v>0</v>
      </c>
      <c r="AD301" s="17" t="n">
        <v>-2.63590806071079E-007</v>
      </c>
    </row>
    <row r="302" customFormat="false" ht="14.5" hidden="false" customHeight="false" outlineLevel="0" collapsed="false">
      <c r="A302" s="0" t="n">
        <v>275</v>
      </c>
      <c r="B302" s="0" t="s">
        <v>293</v>
      </c>
      <c r="C302" s="7" t="n">
        <v>940959000</v>
      </c>
      <c r="D302" s="7" t="n">
        <v>3271837.97509023</v>
      </c>
      <c r="E302" s="7" t="n">
        <v>340974000</v>
      </c>
      <c r="F302" s="7" t="n">
        <v>4344612.00944162</v>
      </c>
      <c r="G302" s="7" t="n">
        <v>7616450</v>
      </c>
      <c r="H302" s="7" t="n">
        <v>10553922.6752678</v>
      </c>
      <c r="I302" s="17" t="n">
        <v>0.721670059024453</v>
      </c>
      <c r="J302" s="7" t="n">
        <v>8706986</v>
      </c>
      <c r="K302" s="7" t="n">
        <v>7616450</v>
      </c>
      <c r="L302" s="0" t="n">
        <v>72.17</v>
      </c>
      <c r="N302" s="7" t="n">
        <v>7201435</v>
      </c>
      <c r="O302" s="17" t="n">
        <v>0.044</v>
      </c>
      <c r="P302" s="7" t="n">
        <v>7518298</v>
      </c>
      <c r="Q302" s="17" t="n">
        <v>71.2370009837054</v>
      </c>
      <c r="R302" s="17" t="n">
        <v>0.932999016294644</v>
      </c>
      <c r="S302" s="17" t="n">
        <v>0</v>
      </c>
      <c r="T302" s="7" t="n">
        <v>0</v>
      </c>
      <c r="U302" s="7" t="n">
        <v>0</v>
      </c>
      <c r="V302" s="7" t="n">
        <v>0</v>
      </c>
      <c r="W302" s="0" t="n">
        <v>0</v>
      </c>
      <c r="X302" s="7" t="n">
        <v>7518298</v>
      </c>
      <c r="Y302" s="17" t="n">
        <v>71.2370009837054</v>
      </c>
      <c r="AA302" s="7" t="n">
        <v>-98152</v>
      </c>
      <c r="AB302" s="7" t="n">
        <v>-98152</v>
      </c>
      <c r="AC302" s="7" t="n">
        <v>0</v>
      </c>
      <c r="AD302" s="17" t="n">
        <v>-0.932999016294644</v>
      </c>
    </row>
    <row r="303" customFormat="false" ht="14.5" hidden="false" customHeight="false" outlineLevel="0" collapsed="false">
      <c r="A303" s="0" t="n">
        <v>276</v>
      </c>
      <c r="B303" s="0" t="s">
        <v>294</v>
      </c>
      <c r="C303" s="7" t="n">
        <v>3033118400</v>
      </c>
      <c r="D303" s="7" t="n">
        <v>10546550.8742303</v>
      </c>
      <c r="E303" s="7" t="n">
        <v>1609518000</v>
      </c>
      <c r="F303" s="7" t="n">
        <v>20508106.8709416</v>
      </c>
      <c r="G303" s="7" t="n">
        <v>31054658</v>
      </c>
      <c r="H303" s="7" t="n">
        <v>21851961.9042756</v>
      </c>
      <c r="I303" s="17" t="n">
        <v>1.42113820882709</v>
      </c>
      <c r="J303" s="7" t="n">
        <v>18027869</v>
      </c>
      <c r="K303" s="7" t="n">
        <v>18027869</v>
      </c>
      <c r="L303" s="0" t="n">
        <v>82.5</v>
      </c>
      <c r="N303" s="7" t="n">
        <v>16980669</v>
      </c>
      <c r="O303" s="17" t="n">
        <v>0.0416</v>
      </c>
      <c r="P303" s="7" t="n">
        <v>17687065</v>
      </c>
      <c r="Q303" s="17" t="n">
        <v>80.9403982922893</v>
      </c>
      <c r="R303" s="17" t="n">
        <v>1.55960170771068</v>
      </c>
      <c r="S303" s="17" t="n">
        <v>0</v>
      </c>
      <c r="T303" s="7" t="n">
        <v>0</v>
      </c>
      <c r="U303" s="7" t="n">
        <v>0</v>
      </c>
      <c r="V303" s="7" t="n">
        <v>0</v>
      </c>
      <c r="W303" s="0" t="n">
        <v>0</v>
      </c>
      <c r="X303" s="7" t="n">
        <v>17687065</v>
      </c>
      <c r="Y303" s="17" t="n">
        <v>80.9403982922893</v>
      </c>
      <c r="AA303" s="7" t="n">
        <v>-340804</v>
      </c>
      <c r="AB303" s="7" t="n">
        <v>-340804</v>
      </c>
      <c r="AC303" s="7" t="n">
        <v>0</v>
      </c>
      <c r="AD303" s="17" t="n">
        <v>-1.55960170771068</v>
      </c>
    </row>
    <row r="304" customFormat="false" ht="14.5" hidden="false" customHeight="false" outlineLevel="0" collapsed="false">
      <c r="A304" s="0" t="n">
        <v>277</v>
      </c>
      <c r="B304" s="0" t="s">
        <v>295</v>
      </c>
      <c r="C304" s="7" t="n">
        <v>1422813300</v>
      </c>
      <c r="D304" s="7" t="n">
        <v>4947308.63555526</v>
      </c>
      <c r="E304" s="7" t="n">
        <v>433215000</v>
      </c>
      <c r="F304" s="7" t="n">
        <v>5519925.54174292</v>
      </c>
      <c r="G304" s="7" t="n">
        <v>10467234</v>
      </c>
      <c r="H304" s="7" t="n">
        <v>46174208.0389393</v>
      </c>
      <c r="I304" s="17" t="n">
        <v>0.226690060199253</v>
      </c>
      <c r="J304" s="7" t="n">
        <v>38093722</v>
      </c>
      <c r="K304" s="7" t="n">
        <v>10467234</v>
      </c>
      <c r="L304" s="0" t="n">
        <v>22.67</v>
      </c>
      <c r="N304" s="7" t="n">
        <v>10113381</v>
      </c>
      <c r="O304" s="17" t="n">
        <v>0.0558</v>
      </c>
      <c r="P304" s="7" t="n">
        <v>10677708</v>
      </c>
      <c r="Q304" s="17" t="n">
        <v>23.1248319213084</v>
      </c>
      <c r="R304" s="17" t="n">
        <v>0</v>
      </c>
      <c r="S304" s="17" t="n">
        <v>0</v>
      </c>
      <c r="T304" s="7" t="n">
        <v>0</v>
      </c>
      <c r="U304" s="7" t="n">
        <v>210474</v>
      </c>
      <c r="V304" s="7" t="n">
        <v>210474</v>
      </c>
      <c r="W304" s="0" t="n">
        <v>0</v>
      </c>
      <c r="X304" s="7" t="n">
        <v>10467234</v>
      </c>
      <c r="Y304" s="17" t="n">
        <v>22.6690060199253</v>
      </c>
      <c r="AA304" s="7" t="n">
        <v>0</v>
      </c>
      <c r="AB304" s="7" t="n">
        <v>0</v>
      </c>
      <c r="AC304" s="7" t="n">
        <v>0</v>
      </c>
      <c r="AD304" s="17" t="n">
        <v>-0.000993980074671441</v>
      </c>
    </row>
    <row r="305" customFormat="false" ht="14.5" hidden="false" customHeight="false" outlineLevel="0" collapsed="false">
      <c r="A305" s="0" t="n">
        <v>278</v>
      </c>
      <c r="B305" s="0" t="s">
        <v>296</v>
      </c>
      <c r="C305" s="7" t="n">
        <v>1917250100</v>
      </c>
      <c r="D305" s="7" t="n">
        <v>6666530.30039091</v>
      </c>
      <c r="E305" s="7" t="n">
        <v>699816000</v>
      </c>
      <c r="F305" s="7" t="n">
        <v>8916893.95085665</v>
      </c>
      <c r="G305" s="7" t="n">
        <v>15583424</v>
      </c>
      <c r="H305" s="7" t="n">
        <v>26078106.46</v>
      </c>
      <c r="I305" s="17" t="n">
        <v>0.597567312791774</v>
      </c>
      <c r="J305" s="7" t="n">
        <v>21514438</v>
      </c>
      <c r="K305" s="7" t="n">
        <v>15583424</v>
      </c>
      <c r="L305" s="0" t="n">
        <v>59.76</v>
      </c>
      <c r="N305" s="7" t="n">
        <v>15249839</v>
      </c>
      <c r="O305" s="17" t="n">
        <v>0.0349</v>
      </c>
      <c r="P305" s="7" t="n">
        <v>15782058</v>
      </c>
      <c r="Q305" s="17" t="n">
        <v>60.5184200172178</v>
      </c>
      <c r="R305" s="17" t="n">
        <v>0</v>
      </c>
      <c r="S305" s="17" t="n">
        <v>0</v>
      </c>
      <c r="T305" s="7" t="n">
        <v>0</v>
      </c>
      <c r="U305" s="7" t="n">
        <v>198634</v>
      </c>
      <c r="V305" s="7" t="n">
        <v>198634</v>
      </c>
      <c r="W305" s="0" t="n">
        <v>0</v>
      </c>
      <c r="X305" s="7" t="n">
        <v>15583424</v>
      </c>
      <c r="Y305" s="17" t="n">
        <v>59.7567312791774</v>
      </c>
      <c r="AA305" s="7" t="n">
        <v>0</v>
      </c>
      <c r="AB305" s="7" t="n">
        <v>0</v>
      </c>
      <c r="AC305" s="7" t="n">
        <v>0</v>
      </c>
      <c r="AD305" s="17" t="n">
        <v>-0.00326872082261076</v>
      </c>
    </row>
    <row r="306" customFormat="false" ht="14.5" hidden="false" customHeight="false" outlineLevel="0" collapsed="false">
      <c r="A306" s="0" t="n">
        <v>279</v>
      </c>
      <c r="B306" s="0" t="s">
        <v>297</v>
      </c>
      <c r="C306" s="7" t="n">
        <v>1295630000</v>
      </c>
      <c r="D306" s="7" t="n">
        <v>4505075.60442713</v>
      </c>
      <c r="E306" s="7" t="n">
        <v>432271000</v>
      </c>
      <c r="F306" s="7" t="n">
        <v>5507897.31162299</v>
      </c>
      <c r="G306" s="7" t="n">
        <v>10012973</v>
      </c>
      <c r="H306" s="7" t="n">
        <v>15700995.5150831</v>
      </c>
      <c r="I306" s="17" t="n">
        <v>0.63772854341504</v>
      </c>
      <c r="J306" s="7" t="n">
        <v>12953321</v>
      </c>
      <c r="K306" s="7" t="n">
        <v>10012973</v>
      </c>
      <c r="L306" s="0" t="n">
        <v>63.77</v>
      </c>
      <c r="N306" s="7" t="n">
        <v>10057190</v>
      </c>
      <c r="O306" s="17" t="n">
        <v>0.0339</v>
      </c>
      <c r="P306" s="7" t="n">
        <v>10398129</v>
      </c>
      <c r="Q306" s="17" t="n">
        <v>66.2259217258619</v>
      </c>
      <c r="R306" s="17" t="n">
        <v>0</v>
      </c>
      <c r="S306" s="17" t="n">
        <v>0</v>
      </c>
      <c r="T306" s="7" t="n">
        <v>0</v>
      </c>
      <c r="U306" s="7" t="n">
        <v>385156</v>
      </c>
      <c r="V306" s="7" t="n">
        <v>385156</v>
      </c>
      <c r="W306" s="0" t="n">
        <v>0</v>
      </c>
      <c r="X306" s="7" t="n">
        <v>10012973</v>
      </c>
      <c r="Y306" s="17" t="n">
        <v>63.772854341504</v>
      </c>
      <c r="AA306" s="7" t="n">
        <v>0</v>
      </c>
      <c r="AB306" s="7" t="n">
        <v>0</v>
      </c>
      <c r="AC306" s="7" t="n">
        <v>0</v>
      </c>
      <c r="AD306" s="17" t="n">
        <v>0.00285434150401898</v>
      </c>
    </row>
    <row r="307" customFormat="false" ht="14.5" hidden="false" customHeight="false" outlineLevel="0" collapsed="false">
      <c r="A307" s="0" t="n">
        <v>280</v>
      </c>
      <c r="B307" s="0" t="s">
        <v>298</v>
      </c>
      <c r="C307" s="7" t="n">
        <v>1407446100</v>
      </c>
      <c r="D307" s="7" t="n">
        <v>4893874.86370037</v>
      </c>
      <c r="E307" s="7" t="n">
        <v>401399000</v>
      </c>
      <c r="F307" s="7" t="n">
        <v>5114533.41303987</v>
      </c>
      <c r="G307" s="7" t="n">
        <v>10008408</v>
      </c>
      <c r="H307" s="7" t="n">
        <v>22729470.5929945</v>
      </c>
      <c r="I307" s="17" t="n">
        <v>0.440327369660986</v>
      </c>
      <c r="J307" s="7" t="n">
        <v>18751813</v>
      </c>
      <c r="K307" s="7" t="n">
        <v>10008408</v>
      </c>
      <c r="L307" s="0" t="n">
        <v>44.03</v>
      </c>
      <c r="N307" s="7" t="n">
        <v>9695363</v>
      </c>
      <c r="O307" s="17" t="n">
        <v>0.0332</v>
      </c>
      <c r="P307" s="7" t="n">
        <v>10017249</v>
      </c>
      <c r="Q307" s="17" t="n">
        <v>44.0716336045567</v>
      </c>
      <c r="R307" s="17" t="n">
        <v>0</v>
      </c>
      <c r="S307" s="17" t="n">
        <v>0</v>
      </c>
      <c r="T307" s="7" t="n">
        <v>0</v>
      </c>
      <c r="U307" s="7" t="n">
        <v>8841</v>
      </c>
      <c r="V307" s="7" t="n">
        <v>8841</v>
      </c>
      <c r="W307" s="0" t="n">
        <v>0</v>
      </c>
      <c r="X307" s="7" t="n">
        <v>10008408</v>
      </c>
      <c r="Y307" s="17" t="n">
        <v>44.0327369660985</v>
      </c>
      <c r="AA307" s="7" t="n">
        <v>0</v>
      </c>
      <c r="AB307" s="7" t="n">
        <v>0</v>
      </c>
      <c r="AC307" s="7" t="n">
        <v>0</v>
      </c>
      <c r="AD307" s="17" t="n">
        <v>0.00273696609853857</v>
      </c>
    </row>
    <row r="308" customFormat="false" ht="14.5" hidden="false" customHeight="false" outlineLevel="0" collapsed="false">
      <c r="A308" s="0" t="n">
        <v>281</v>
      </c>
      <c r="B308" s="0" t="s">
        <v>299</v>
      </c>
      <c r="C308" s="7" t="n">
        <v>11356806000</v>
      </c>
      <c r="D308" s="7" t="n">
        <v>39489105.4196118</v>
      </c>
      <c r="E308" s="7" t="n">
        <v>2966689000</v>
      </c>
      <c r="F308" s="7" t="n">
        <v>37800866.5108728</v>
      </c>
      <c r="G308" s="7" t="n">
        <v>77289972</v>
      </c>
      <c r="H308" s="7" t="n">
        <v>557622637.53</v>
      </c>
      <c r="I308" s="17" t="n">
        <v>0.13860623080576</v>
      </c>
      <c r="J308" s="7" t="n">
        <v>460038676</v>
      </c>
      <c r="K308" s="7" t="n">
        <v>77289972</v>
      </c>
      <c r="L308" s="0" t="n">
        <v>13.86</v>
      </c>
      <c r="N308" s="7" t="n">
        <v>48026085</v>
      </c>
      <c r="O308" s="17" t="n">
        <v>0.0624</v>
      </c>
      <c r="P308" s="7" t="n">
        <v>51022913</v>
      </c>
      <c r="Q308" s="17" t="n">
        <v>9.15007920517843</v>
      </c>
      <c r="R308" s="17" t="n">
        <v>4.70992079482157</v>
      </c>
      <c r="S308" s="17" t="n">
        <v>0.01</v>
      </c>
      <c r="T308" s="7" t="n">
        <v>480261</v>
      </c>
      <c r="U308" s="7" t="n">
        <v>0</v>
      </c>
      <c r="V308" s="7" t="n">
        <v>0</v>
      </c>
      <c r="W308" s="0" t="n">
        <v>0</v>
      </c>
      <c r="X308" s="7" t="n">
        <v>51503174</v>
      </c>
      <c r="Y308" s="17" t="n">
        <v>9.23620573012141</v>
      </c>
      <c r="AA308" s="7" t="n">
        <v>-26267059</v>
      </c>
      <c r="AB308" s="7" t="n">
        <v>-25786798</v>
      </c>
      <c r="AC308" s="7" t="n">
        <v>0</v>
      </c>
      <c r="AD308" s="17" t="n">
        <v>-4.62379426987859</v>
      </c>
    </row>
    <row r="309" customFormat="false" ht="14.5" hidden="false" customHeight="false" outlineLevel="0" collapsed="false">
      <c r="A309" s="0" t="n">
        <v>282</v>
      </c>
      <c r="B309" s="0" t="s">
        <v>300</v>
      </c>
      <c r="C309" s="7" t="n">
        <v>1439088200</v>
      </c>
      <c r="D309" s="7" t="n">
        <v>5003898.5994759</v>
      </c>
      <c r="E309" s="7" t="n">
        <v>487890000</v>
      </c>
      <c r="F309" s="7" t="n">
        <v>6216581.77247084</v>
      </c>
      <c r="G309" s="7" t="n">
        <v>11220480</v>
      </c>
      <c r="H309" s="7" t="n">
        <v>13096360.6375965</v>
      </c>
      <c r="I309" s="17" t="n">
        <v>0.856763211589384</v>
      </c>
      <c r="J309" s="7" t="n">
        <v>10804498</v>
      </c>
      <c r="K309" s="7" t="n">
        <v>10804498</v>
      </c>
      <c r="L309" s="0" t="n">
        <v>82.5</v>
      </c>
      <c r="N309" s="7" t="n">
        <v>10317629</v>
      </c>
      <c r="O309" s="17" t="n">
        <v>0.0429</v>
      </c>
      <c r="P309" s="7" t="n">
        <v>10760255</v>
      </c>
      <c r="Q309" s="17" t="n">
        <v>82.1621769418129</v>
      </c>
      <c r="R309" s="17" t="n">
        <v>0.33782305818707</v>
      </c>
      <c r="S309" s="17" t="n">
        <v>0</v>
      </c>
      <c r="T309" s="7" t="n">
        <v>0</v>
      </c>
      <c r="U309" s="7" t="n">
        <v>0</v>
      </c>
      <c r="V309" s="7" t="n">
        <v>0</v>
      </c>
      <c r="W309" s="0" t="n">
        <v>0</v>
      </c>
      <c r="X309" s="7" t="n">
        <v>10760255</v>
      </c>
      <c r="Y309" s="17" t="n">
        <v>82.1621769418129</v>
      </c>
      <c r="AA309" s="7" t="n">
        <v>-44243</v>
      </c>
      <c r="AB309" s="7" t="n">
        <v>-44243</v>
      </c>
      <c r="AC309" s="7" t="n">
        <v>0</v>
      </c>
      <c r="AD309" s="17" t="n">
        <v>-0.33782305818707</v>
      </c>
    </row>
    <row r="310" customFormat="false" ht="14.5" hidden="false" customHeight="false" outlineLevel="0" collapsed="false">
      <c r="A310" s="0" t="n">
        <v>283</v>
      </c>
      <c r="B310" s="0" t="s">
        <v>301</v>
      </c>
      <c r="C310" s="7" t="n">
        <v>1037162900</v>
      </c>
      <c r="D310" s="7" t="n">
        <v>3606351.56534419</v>
      </c>
      <c r="E310" s="7" t="n">
        <v>136665000</v>
      </c>
      <c r="F310" s="7" t="n">
        <v>1741353.88701291</v>
      </c>
      <c r="G310" s="7" t="n">
        <v>5347705</v>
      </c>
      <c r="H310" s="7" t="n">
        <v>2052919.68604848</v>
      </c>
      <c r="I310" s="17" t="n">
        <v>2.60492655233553</v>
      </c>
      <c r="J310" s="7" t="n">
        <v>1693659</v>
      </c>
      <c r="K310" s="7" t="n">
        <v>1693659</v>
      </c>
      <c r="L310" s="0" t="n">
        <v>82.5</v>
      </c>
      <c r="N310" s="7" t="n">
        <v>1569211</v>
      </c>
      <c r="O310" s="17" t="n">
        <v>0.0286</v>
      </c>
      <c r="P310" s="7" t="n">
        <v>1614090</v>
      </c>
      <c r="Q310" s="17" t="n">
        <v>78.624118175166</v>
      </c>
      <c r="R310" s="17" t="n">
        <v>3.87588182483402</v>
      </c>
      <c r="S310" s="17" t="n">
        <v>0.01</v>
      </c>
      <c r="T310" s="7" t="n">
        <v>15692</v>
      </c>
      <c r="U310" s="7" t="n">
        <v>0</v>
      </c>
      <c r="V310" s="7" t="n">
        <v>0</v>
      </c>
      <c r="W310" s="0" t="n">
        <v>63877</v>
      </c>
      <c r="X310" s="7" t="n">
        <v>1693659</v>
      </c>
      <c r="Y310" s="17" t="n">
        <v>82.5000126166654</v>
      </c>
      <c r="AA310" s="7" t="n">
        <v>-79569</v>
      </c>
      <c r="AB310" s="7" t="n">
        <v>0</v>
      </c>
      <c r="AC310" s="7" t="n">
        <v>0</v>
      </c>
      <c r="AD310" s="17" t="n">
        <v>1.26166653728887E-005</v>
      </c>
    </row>
    <row r="311" customFormat="false" ht="14.5" hidden="false" customHeight="false" outlineLevel="0" collapsed="false">
      <c r="A311" s="0" t="n">
        <v>284</v>
      </c>
      <c r="B311" s="0" t="s">
        <v>302</v>
      </c>
      <c r="C311" s="7" t="n">
        <v>5178336700</v>
      </c>
      <c r="D311" s="7" t="n">
        <v>18005756.5344116</v>
      </c>
      <c r="E311" s="7" t="n">
        <v>1361783000</v>
      </c>
      <c r="F311" s="7" t="n">
        <v>17351524.6794578</v>
      </c>
      <c r="G311" s="7" t="n">
        <v>35357281</v>
      </c>
      <c r="H311" s="7" t="n">
        <v>34900339.0253377</v>
      </c>
      <c r="I311" s="17" t="n">
        <v>1.01309276607114</v>
      </c>
      <c r="J311" s="7" t="n">
        <v>28792780</v>
      </c>
      <c r="K311" s="7" t="n">
        <v>28792780</v>
      </c>
      <c r="L311" s="0" t="n">
        <v>82.5</v>
      </c>
      <c r="N311" s="7" t="n">
        <v>26152647</v>
      </c>
      <c r="O311" s="17" t="n">
        <v>0.0384</v>
      </c>
      <c r="P311" s="7" t="n">
        <v>27156909</v>
      </c>
      <c r="Q311" s="17" t="n">
        <v>77.8127369487271</v>
      </c>
      <c r="R311" s="17" t="n">
        <v>4.68726305127291</v>
      </c>
      <c r="S311" s="17" t="n">
        <v>0.01</v>
      </c>
      <c r="T311" s="7" t="n">
        <v>261526</v>
      </c>
      <c r="U311" s="7" t="n">
        <v>0</v>
      </c>
      <c r="V311" s="7" t="n">
        <v>0</v>
      </c>
      <c r="W311" s="0" t="n">
        <v>0</v>
      </c>
      <c r="X311" s="7" t="n">
        <v>27418435</v>
      </c>
      <c r="Y311" s="17" t="n">
        <v>78.562087835577</v>
      </c>
      <c r="AA311" s="7" t="n">
        <v>-1635871</v>
      </c>
      <c r="AB311" s="7" t="n">
        <v>-1374345</v>
      </c>
      <c r="AC311" s="7" t="n">
        <v>0</v>
      </c>
      <c r="AD311" s="17" t="n">
        <v>-3.93791216442298</v>
      </c>
    </row>
    <row r="312" customFormat="false" ht="14.5" hidden="false" customHeight="false" outlineLevel="0" collapsed="false">
      <c r="A312" s="0" t="n">
        <v>285</v>
      </c>
      <c r="B312" s="0" t="s">
        <v>303</v>
      </c>
      <c r="C312" s="7" t="n">
        <v>5187577900</v>
      </c>
      <c r="D312" s="7" t="n">
        <v>18037889.4000257</v>
      </c>
      <c r="E312" s="7" t="n">
        <v>1209344000</v>
      </c>
      <c r="F312" s="7" t="n">
        <v>15409182.1251655</v>
      </c>
      <c r="G312" s="7" t="n">
        <v>33447072</v>
      </c>
      <c r="H312" s="7" t="n">
        <v>63337219.0787429</v>
      </c>
      <c r="I312" s="17" t="n">
        <v>0.528079263448834</v>
      </c>
      <c r="J312" s="7" t="n">
        <v>52253206</v>
      </c>
      <c r="K312" s="7" t="n">
        <v>33447072</v>
      </c>
      <c r="L312" s="0" t="n">
        <v>52.81</v>
      </c>
      <c r="N312" s="7" t="n">
        <v>32046992</v>
      </c>
      <c r="O312" s="17" t="n">
        <v>0.0328</v>
      </c>
      <c r="P312" s="7" t="n">
        <v>33098133</v>
      </c>
      <c r="Q312" s="17" t="n">
        <v>52.257003830325</v>
      </c>
      <c r="R312" s="17" t="n">
        <v>0.552996169675033</v>
      </c>
      <c r="S312" s="17" t="n">
        <v>0</v>
      </c>
      <c r="T312" s="7" t="n">
        <v>0</v>
      </c>
      <c r="U312" s="7" t="n">
        <v>0</v>
      </c>
      <c r="V312" s="7" t="n">
        <v>0</v>
      </c>
      <c r="W312" s="0" t="n">
        <v>0</v>
      </c>
      <c r="X312" s="7" t="n">
        <v>33098133</v>
      </c>
      <c r="Y312" s="17" t="n">
        <v>52.257003830325</v>
      </c>
      <c r="AA312" s="7" t="n">
        <v>-348939</v>
      </c>
      <c r="AB312" s="7" t="n">
        <v>-348939</v>
      </c>
      <c r="AC312" s="7" t="n">
        <v>0</v>
      </c>
      <c r="AD312" s="17" t="n">
        <v>-0.552996169675033</v>
      </c>
    </row>
    <row r="313" customFormat="false" ht="14.5" hidden="false" customHeight="false" outlineLevel="0" collapsed="false">
      <c r="A313" s="0" t="n">
        <v>286</v>
      </c>
      <c r="B313" s="0" t="s">
        <v>304</v>
      </c>
      <c r="C313" s="7" t="n">
        <v>1594927000</v>
      </c>
      <c r="D313" s="7" t="n">
        <v>5545770.5660892</v>
      </c>
      <c r="E313" s="7" t="n">
        <v>681975000</v>
      </c>
      <c r="F313" s="7" t="n">
        <v>8689568.0466515</v>
      </c>
      <c r="G313" s="7" t="n">
        <v>14235339</v>
      </c>
      <c r="H313" s="7" t="n">
        <v>15042919.2023627</v>
      </c>
      <c r="I313" s="17" t="n">
        <v>0.946314927874117</v>
      </c>
      <c r="J313" s="7" t="n">
        <v>12410408</v>
      </c>
      <c r="K313" s="7" t="n">
        <v>12410408</v>
      </c>
      <c r="L313" s="0" t="n">
        <v>82.5</v>
      </c>
      <c r="N313" s="7" t="n">
        <v>11943013</v>
      </c>
      <c r="O313" s="17" t="n">
        <v>0.0352</v>
      </c>
      <c r="P313" s="7" t="n">
        <v>12363407</v>
      </c>
      <c r="Q313" s="17" t="n">
        <v>82.1875517223956</v>
      </c>
      <c r="R313" s="17" t="n">
        <v>0.312448277604418</v>
      </c>
      <c r="S313" s="17" t="n">
        <v>0</v>
      </c>
      <c r="T313" s="7" t="n">
        <v>0</v>
      </c>
      <c r="U313" s="7" t="n">
        <v>0</v>
      </c>
      <c r="V313" s="7" t="n">
        <v>0</v>
      </c>
      <c r="W313" s="0" t="n">
        <v>0</v>
      </c>
      <c r="X313" s="7" t="n">
        <v>12363407</v>
      </c>
      <c r="Y313" s="17" t="n">
        <v>82.1875517223956</v>
      </c>
      <c r="AA313" s="7" t="n">
        <v>-47001</v>
      </c>
      <c r="AB313" s="7" t="n">
        <v>-47001</v>
      </c>
      <c r="AC313" s="7" t="n">
        <v>0</v>
      </c>
      <c r="AD313" s="17" t="n">
        <v>-0.312448277604418</v>
      </c>
    </row>
    <row r="314" customFormat="false" ht="14.5" hidden="false" customHeight="false" outlineLevel="0" collapsed="false">
      <c r="A314" s="0" t="n">
        <v>287</v>
      </c>
      <c r="B314" s="0" t="s">
        <v>305</v>
      </c>
      <c r="C314" s="7" t="n">
        <v>1540777200</v>
      </c>
      <c r="D314" s="7" t="n">
        <v>5357484.60253124</v>
      </c>
      <c r="E314" s="7" t="n">
        <v>566771000</v>
      </c>
      <c r="F314" s="7" t="n">
        <v>7221665.26832907</v>
      </c>
      <c r="G314" s="7" t="n">
        <v>12579150</v>
      </c>
      <c r="H314" s="7" t="n">
        <v>24036939.6166854</v>
      </c>
      <c r="I314" s="17" t="n">
        <v>0.523325772773008</v>
      </c>
      <c r="J314" s="7" t="n">
        <v>19830475</v>
      </c>
      <c r="K314" s="7" t="n">
        <v>12579150</v>
      </c>
      <c r="L314" s="0" t="n">
        <v>52.33</v>
      </c>
      <c r="N314" s="7" t="n">
        <v>12535883</v>
      </c>
      <c r="O314" s="17" t="n">
        <v>0.0475</v>
      </c>
      <c r="P314" s="7" t="n">
        <v>13131337</v>
      </c>
      <c r="Q314" s="17" t="n">
        <v>54.6298206402483</v>
      </c>
      <c r="R314" s="17" t="n">
        <v>0</v>
      </c>
      <c r="S314" s="17" t="n">
        <v>0</v>
      </c>
      <c r="T314" s="7" t="n">
        <v>0</v>
      </c>
      <c r="U314" s="7" t="n">
        <v>552187</v>
      </c>
      <c r="V314" s="7" t="n">
        <v>552187</v>
      </c>
      <c r="W314" s="0" t="n">
        <v>0</v>
      </c>
      <c r="X314" s="7" t="n">
        <v>12579150</v>
      </c>
      <c r="Y314" s="17" t="n">
        <v>52.3325772773008</v>
      </c>
      <c r="AA314" s="7" t="n">
        <v>0</v>
      </c>
      <c r="AB314" s="7" t="n">
        <v>0</v>
      </c>
      <c r="AC314" s="7" t="n">
        <v>0</v>
      </c>
      <c r="AD314" s="17" t="n">
        <v>0.00257727730080859</v>
      </c>
    </row>
    <row r="315" customFormat="false" ht="14.5" hidden="false" customHeight="false" outlineLevel="0" collapsed="false">
      <c r="A315" s="0" t="n">
        <v>288</v>
      </c>
      <c r="B315" s="0" t="s">
        <v>306</v>
      </c>
      <c r="C315" s="7" t="n">
        <v>5513521800</v>
      </c>
      <c r="D315" s="7" t="n">
        <v>19171239.1312776</v>
      </c>
      <c r="E315" s="7" t="n">
        <v>2949482000</v>
      </c>
      <c r="F315" s="7" t="n">
        <v>37581618.8883372</v>
      </c>
      <c r="G315" s="7" t="n">
        <v>56752858</v>
      </c>
      <c r="H315" s="7" t="n">
        <v>47334912.4326924</v>
      </c>
      <c r="I315" s="17" t="n">
        <v>1.19896404330946</v>
      </c>
      <c r="J315" s="7" t="n">
        <v>39051303</v>
      </c>
      <c r="K315" s="7" t="n">
        <v>39051303</v>
      </c>
      <c r="L315" s="0" t="n">
        <v>82.5</v>
      </c>
      <c r="N315" s="7" t="n">
        <v>37201981</v>
      </c>
      <c r="O315" s="17" t="n">
        <v>0.0306</v>
      </c>
      <c r="P315" s="7" t="n">
        <v>38340362</v>
      </c>
      <c r="Q315" s="17" t="n">
        <v>80.9980625917875</v>
      </c>
      <c r="R315" s="17" t="n">
        <v>1.50193740821247</v>
      </c>
      <c r="S315" s="17" t="n">
        <v>0</v>
      </c>
      <c r="T315" s="7" t="n">
        <v>0</v>
      </c>
      <c r="U315" s="7" t="n">
        <v>0</v>
      </c>
      <c r="V315" s="7" t="n">
        <v>0</v>
      </c>
      <c r="W315" s="0" t="n">
        <v>0</v>
      </c>
      <c r="X315" s="7" t="n">
        <v>38340362</v>
      </c>
      <c r="Y315" s="17" t="n">
        <v>80.9980625917875</v>
      </c>
      <c r="AA315" s="7" t="n">
        <v>-710941</v>
      </c>
      <c r="AB315" s="7" t="n">
        <v>-710941</v>
      </c>
      <c r="AC315" s="7" t="n">
        <v>0</v>
      </c>
      <c r="AD315" s="17" t="n">
        <v>-1.50193740821247</v>
      </c>
    </row>
    <row r="316" customFormat="false" ht="14.5" hidden="false" customHeight="false" outlineLevel="0" collapsed="false">
      <c r="A316" s="0" t="n">
        <v>289</v>
      </c>
      <c r="B316" s="0" t="s">
        <v>307</v>
      </c>
      <c r="C316" s="7" t="n">
        <v>458245200</v>
      </c>
      <c r="D316" s="7" t="n">
        <v>1593378.7202873</v>
      </c>
      <c r="E316" s="7" t="n">
        <v>218466000</v>
      </c>
      <c r="F316" s="7" t="n">
        <v>2783643.34892007</v>
      </c>
      <c r="G316" s="7" t="n">
        <v>4377022</v>
      </c>
      <c r="H316" s="7" t="n">
        <v>4037979.92712159</v>
      </c>
      <c r="I316" s="17" t="n">
        <v>1.08396328832672</v>
      </c>
      <c r="J316" s="7" t="n">
        <v>3331333</v>
      </c>
      <c r="K316" s="7" t="n">
        <v>3331333</v>
      </c>
      <c r="L316" s="0" t="n">
        <v>82.5</v>
      </c>
      <c r="N316" s="7" t="n">
        <v>3116606</v>
      </c>
      <c r="O316" s="17" t="n">
        <v>0.0469</v>
      </c>
      <c r="P316" s="7" t="n">
        <v>3262775</v>
      </c>
      <c r="Q316" s="17" t="n">
        <v>80.8021599633315</v>
      </c>
      <c r="R316" s="17" t="n">
        <v>1.69784003666854</v>
      </c>
      <c r="S316" s="17" t="n">
        <v>0</v>
      </c>
      <c r="T316" s="7" t="n">
        <v>0</v>
      </c>
      <c r="U316" s="7" t="n">
        <v>0</v>
      </c>
      <c r="V316" s="7" t="n">
        <v>0</v>
      </c>
      <c r="W316" s="0" t="n">
        <v>0</v>
      </c>
      <c r="X316" s="7" t="n">
        <v>3262775</v>
      </c>
      <c r="Y316" s="17" t="n">
        <v>80.8021599633315</v>
      </c>
      <c r="AA316" s="7" t="n">
        <v>-68558</v>
      </c>
      <c r="AB316" s="7" t="n">
        <v>-68558</v>
      </c>
      <c r="AC316" s="7" t="n">
        <v>0</v>
      </c>
      <c r="AD316" s="17" t="n">
        <v>-1.69784003666854</v>
      </c>
    </row>
    <row r="317" customFormat="false" ht="14.5" hidden="false" customHeight="false" outlineLevel="0" collapsed="false">
      <c r="A317" s="0" t="n">
        <v>290</v>
      </c>
      <c r="B317" s="0" t="s">
        <v>308</v>
      </c>
      <c r="C317" s="7" t="n">
        <v>1838850200</v>
      </c>
      <c r="D317" s="7" t="n">
        <v>6393923.55550269</v>
      </c>
      <c r="E317" s="7" t="n">
        <v>632811000</v>
      </c>
      <c r="F317" s="7" t="n">
        <v>8063131.70595635</v>
      </c>
      <c r="G317" s="7" t="n">
        <v>14457055</v>
      </c>
      <c r="H317" s="7" t="n">
        <v>18616425.3707185</v>
      </c>
      <c r="I317" s="17" t="n">
        <v>0.776575239988836</v>
      </c>
      <c r="J317" s="7" t="n">
        <v>15358551</v>
      </c>
      <c r="K317" s="7" t="n">
        <v>14457055</v>
      </c>
      <c r="L317" s="0" t="n">
        <v>77.66</v>
      </c>
      <c r="N317" s="7" t="n">
        <v>14323278</v>
      </c>
      <c r="O317" s="17" t="n">
        <v>0.0273</v>
      </c>
      <c r="P317" s="7" t="n">
        <v>14714303</v>
      </c>
      <c r="Q317" s="17" t="n">
        <v>79.0393574866627</v>
      </c>
      <c r="R317" s="17" t="n">
        <v>0</v>
      </c>
      <c r="S317" s="17" t="n">
        <v>0</v>
      </c>
      <c r="T317" s="7" t="n">
        <v>0</v>
      </c>
      <c r="U317" s="7" t="n">
        <v>257248</v>
      </c>
      <c r="V317" s="7" t="n">
        <v>257248</v>
      </c>
      <c r="W317" s="0" t="n">
        <v>0</v>
      </c>
      <c r="X317" s="7" t="n">
        <v>14457055</v>
      </c>
      <c r="Y317" s="17" t="n">
        <v>77.6575239988836</v>
      </c>
      <c r="AA317" s="7" t="n">
        <v>0</v>
      </c>
      <c r="AB317" s="7" t="n">
        <v>0</v>
      </c>
      <c r="AC317" s="7" t="n">
        <v>0</v>
      </c>
      <c r="AD317" s="17" t="n">
        <v>-0.00247600111640622</v>
      </c>
    </row>
    <row r="318" customFormat="false" ht="14.5" hidden="false" customHeight="false" outlineLevel="0" collapsed="false">
      <c r="A318" s="0" t="n">
        <v>291</v>
      </c>
      <c r="B318" s="0" t="s">
        <v>309</v>
      </c>
      <c r="C318" s="7" t="n">
        <v>4007032500</v>
      </c>
      <c r="D318" s="7" t="n">
        <v>13932978.0584709</v>
      </c>
      <c r="E318" s="7" t="n">
        <v>1425100000</v>
      </c>
      <c r="F318" s="7" t="n">
        <v>18158295.2795675</v>
      </c>
      <c r="G318" s="7" t="n">
        <v>32091273</v>
      </c>
      <c r="H318" s="7" t="n">
        <v>27427969.9664819</v>
      </c>
      <c r="I318" s="17" t="n">
        <v>1.17001998468049</v>
      </c>
      <c r="J318" s="7" t="n">
        <v>22628075</v>
      </c>
      <c r="K318" s="7" t="n">
        <v>22628075</v>
      </c>
      <c r="L318" s="0" t="n">
        <v>82.5</v>
      </c>
      <c r="N318" s="7" t="n">
        <v>21357930</v>
      </c>
      <c r="O318" s="17" t="n">
        <v>0.0295</v>
      </c>
      <c r="P318" s="7" t="n">
        <v>21987989</v>
      </c>
      <c r="Q318" s="17" t="n">
        <v>80.1663011402966</v>
      </c>
      <c r="R318" s="17" t="n">
        <v>2.3336988597034</v>
      </c>
      <c r="S318" s="17" t="n">
        <v>0</v>
      </c>
      <c r="T318" s="7" t="n">
        <v>0</v>
      </c>
      <c r="U318" s="7" t="n">
        <v>0</v>
      </c>
      <c r="V318" s="7" t="n">
        <v>0</v>
      </c>
      <c r="W318" s="0" t="n">
        <v>0</v>
      </c>
      <c r="X318" s="7" t="n">
        <v>21987989</v>
      </c>
      <c r="Y318" s="17" t="n">
        <v>80.1663011402966</v>
      </c>
      <c r="AA318" s="7" t="n">
        <v>-640086</v>
      </c>
      <c r="AB318" s="7" t="n">
        <v>-640086</v>
      </c>
      <c r="AC318" s="7" t="n">
        <v>0</v>
      </c>
      <c r="AD318" s="17" t="n">
        <v>-2.3336988597034</v>
      </c>
    </row>
    <row r="319" customFormat="false" ht="14.5" hidden="false" customHeight="false" outlineLevel="0" collapsed="false">
      <c r="A319" s="0" t="n">
        <v>292</v>
      </c>
      <c r="B319" s="0" t="s">
        <v>310</v>
      </c>
      <c r="C319" s="7" t="n">
        <v>2751746600</v>
      </c>
      <c r="D319" s="7" t="n">
        <v>9568184.18624554</v>
      </c>
      <c r="E319" s="7" t="n">
        <v>701473000</v>
      </c>
      <c r="F319" s="7" t="n">
        <v>8938007.0624125</v>
      </c>
      <c r="G319" s="7" t="n">
        <v>18506191</v>
      </c>
      <c r="H319" s="7" t="n">
        <v>31756519.9049999</v>
      </c>
      <c r="I319" s="17" t="n">
        <v>0.582752488476746</v>
      </c>
      <c r="J319" s="7" t="n">
        <v>26199129</v>
      </c>
      <c r="K319" s="7" t="n">
        <v>18506191</v>
      </c>
      <c r="L319" s="0" t="n">
        <v>58.28</v>
      </c>
      <c r="N319" s="7" t="n">
        <v>18216327</v>
      </c>
      <c r="O319" s="17" t="n">
        <v>0.05</v>
      </c>
      <c r="P319" s="7" t="n">
        <v>19127143</v>
      </c>
      <c r="Q319" s="17" t="n">
        <v>60.2306016440691</v>
      </c>
      <c r="R319" s="17" t="n">
        <v>0</v>
      </c>
      <c r="S319" s="17" t="n">
        <v>0</v>
      </c>
      <c r="T319" s="7" t="n">
        <v>0</v>
      </c>
      <c r="U319" s="7" t="n">
        <v>620952</v>
      </c>
      <c r="V319" s="7" t="n">
        <v>620952</v>
      </c>
      <c r="W319" s="0" t="n">
        <v>0</v>
      </c>
      <c r="X319" s="7" t="n">
        <v>18506191</v>
      </c>
      <c r="Y319" s="17" t="n">
        <v>58.2752488476746</v>
      </c>
      <c r="AA319" s="7" t="n">
        <v>0</v>
      </c>
      <c r="AB319" s="7" t="n">
        <v>0</v>
      </c>
      <c r="AC319" s="7" t="n">
        <v>0</v>
      </c>
      <c r="AD319" s="17" t="n">
        <v>-0.00475115232543999</v>
      </c>
    </row>
    <row r="320" customFormat="false" ht="14.5" hidden="false" customHeight="false" outlineLevel="0" collapsed="false">
      <c r="A320" s="0" t="n">
        <v>293</v>
      </c>
      <c r="B320" s="0" t="s">
        <v>311</v>
      </c>
      <c r="C320" s="7" t="n">
        <v>7410717500</v>
      </c>
      <c r="D320" s="7" t="n">
        <v>25768037.6500631</v>
      </c>
      <c r="E320" s="7" t="n">
        <v>1823898000</v>
      </c>
      <c r="F320" s="7" t="n">
        <v>23239687.3509316</v>
      </c>
      <c r="G320" s="7" t="n">
        <v>49007725</v>
      </c>
      <c r="H320" s="7" t="n">
        <v>151936084.335939</v>
      </c>
      <c r="I320" s="17" t="n">
        <v>0.322554877033958</v>
      </c>
      <c r="J320" s="7" t="n">
        <v>125347270</v>
      </c>
      <c r="K320" s="7" t="n">
        <v>49007725</v>
      </c>
      <c r="L320" s="0" t="n">
        <v>32.26</v>
      </c>
      <c r="N320" s="7" t="n">
        <v>46307807</v>
      </c>
      <c r="O320" s="17" t="n">
        <v>0.0458</v>
      </c>
      <c r="P320" s="7" t="n">
        <v>48428705</v>
      </c>
      <c r="Q320" s="17" t="n">
        <v>31.8743932434914</v>
      </c>
      <c r="R320" s="17" t="n">
        <v>0.385606756508622</v>
      </c>
      <c r="S320" s="17" t="n">
        <v>0</v>
      </c>
      <c r="T320" s="7" t="n">
        <v>0</v>
      </c>
      <c r="U320" s="7" t="n">
        <v>0</v>
      </c>
      <c r="V320" s="7" t="n">
        <v>0</v>
      </c>
      <c r="W320" s="0" t="n">
        <v>0</v>
      </c>
      <c r="X320" s="7" t="n">
        <v>48428705</v>
      </c>
      <c r="Y320" s="17" t="n">
        <v>31.8743932434914</v>
      </c>
      <c r="AA320" s="7" t="n">
        <v>-579020</v>
      </c>
      <c r="AB320" s="7" t="n">
        <v>-579020</v>
      </c>
      <c r="AC320" s="7" t="n">
        <v>0</v>
      </c>
      <c r="AD320" s="17" t="n">
        <v>-0.385606756508622</v>
      </c>
    </row>
    <row r="321" customFormat="false" ht="14.5" hidden="false" customHeight="false" outlineLevel="0" collapsed="false">
      <c r="A321" s="0" t="n">
        <v>294</v>
      </c>
      <c r="B321" s="0" t="s">
        <v>312</v>
      </c>
      <c r="C321" s="7" t="n">
        <v>893567900</v>
      </c>
      <c r="D321" s="7" t="n">
        <v>3107052.89873589</v>
      </c>
      <c r="E321" s="7" t="n">
        <v>270698000</v>
      </c>
      <c r="F321" s="7" t="n">
        <v>3449171.43750499</v>
      </c>
      <c r="G321" s="7" t="n">
        <v>6556224</v>
      </c>
      <c r="H321" s="7" t="n">
        <v>17857455.8695786</v>
      </c>
      <c r="I321" s="17" t="n">
        <v>0.367142108477444</v>
      </c>
      <c r="J321" s="7" t="n">
        <v>14732401</v>
      </c>
      <c r="K321" s="7" t="n">
        <v>6556224</v>
      </c>
      <c r="L321" s="0" t="n">
        <v>36.71</v>
      </c>
      <c r="N321" s="7" t="n">
        <v>5844163</v>
      </c>
      <c r="O321" s="17" t="n">
        <v>0.038</v>
      </c>
      <c r="P321" s="7" t="n">
        <v>6066241</v>
      </c>
      <c r="Q321" s="17" t="n">
        <v>33.9703541439756</v>
      </c>
      <c r="R321" s="17" t="n">
        <v>2.73964585602445</v>
      </c>
      <c r="S321" s="17" t="n">
        <v>0.01</v>
      </c>
      <c r="T321" s="7" t="n">
        <v>58442</v>
      </c>
      <c r="U321" s="7" t="n">
        <v>0</v>
      </c>
      <c r="V321" s="7" t="n">
        <v>0</v>
      </c>
      <c r="W321" s="0" t="n">
        <v>0</v>
      </c>
      <c r="X321" s="7" t="n">
        <v>6124683</v>
      </c>
      <c r="Y321" s="17" t="n">
        <v>34.2976236073685</v>
      </c>
      <c r="AA321" s="7" t="n">
        <v>-489983</v>
      </c>
      <c r="AB321" s="7" t="n">
        <v>-431541</v>
      </c>
      <c r="AC321" s="7" t="n">
        <v>0</v>
      </c>
      <c r="AD321" s="17" t="n">
        <v>-2.41237639263151</v>
      </c>
    </row>
    <row r="322" customFormat="false" ht="14.5" hidden="false" customHeight="false" outlineLevel="0" collapsed="false">
      <c r="A322" s="0" t="n">
        <v>295</v>
      </c>
      <c r="B322" s="0" t="s">
        <v>313</v>
      </c>
      <c r="C322" s="7" t="n">
        <v>6249555900</v>
      </c>
      <c r="D322" s="7" t="n">
        <v>21730526.3258752</v>
      </c>
      <c r="E322" s="7" t="n">
        <v>1596013000</v>
      </c>
      <c r="F322" s="7" t="n">
        <v>20336029.2779653</v>
      </c>
      <c r="G322" s="7" t="n">
        <v>42066556</v>
      </c>
      <c r="H322" s="7" t="n">
        <v>49749492.0459681</v>
      </c>
      <c r="I322" s="17" t="n">
        <v>0.845567547928548</v>
      </c>
      <c r="J322" s="7" t="n">
        <v>41043331</v>
      </c>
      <c r="K322" s="7" t="n">
        <v>41043331</v>
      </c>
      <c r="L322" s="0" t="n">
        <v>82.5</v>
      </c>
      <c r="N322" s="7" t="n">
        <v>37874012</v>
      </c>
      <c r="O322" s="17" t="n">
        <v>0.054</v>
      </c>
      <c r="P322" s="7" t="n">
        <v>39919209</v>
      </c>
      <c r="Q322" s="17" t="n">
        <v>80.2404353457821</v>
      </c>
      <c r="R322" s="17" t="n">
        <v>2.25956465421791</v>
      </c>
      <c r="S322" s="17" t="n">
        <v>0</v>
      </c>
      <c r="T322" s="7" t="n">
        <v>0</v>
      </c>
      <c r="U322" s="7" t="n">
        <v>0</v>
      </c>
      <c r="V322" s="7" t="n">
        <v>0</v>
      </c>
      <c r="W322" s="0" t="n">
        <v>0</v>
      </c>
      <c r="X322" s="7" t="n">
        <v>39919209</v>
      </c>
      <c r="Y322" s="17" t="n">
        <v>80.2404353457821</v>
      </c>
      <c r="AA322" s="7" t="n">
        <v>-1124122</v>
      </c>
      <c r="AB322" s="7" t="n">
        <v>-1124122</v>
      </c>
      <c r="AC322" s="7" t="n">
        <v>0</v>
      </c>
      <c r="AD322" s="17" t="n">
        <v>-2.25956465421791</v>
      </c>
    </row>
    <row r="323" customFormat="false" ht="14.5" hidden="false" customHeight="false" outlineLevel="0" collapsed="false">
      <c r="A323" s="0" t="n">
        <v>296</v>
      </c>
      <c r="B323" s="0" t="s">
        <v>314</v>
      </c>
      <c r="C323" s="7" t="n">
        <v>3667871800</v>
      </c>
      <c r="D323" s="7" t="n">
        <v>12753671.7784755</v>
      </c>
      <c r="E323" s="7" t="n">
        <v>151491720</v>
      </c>
      <c r="F323" s="7" t="n">
        <v>1930272.53116944</v>
      </c>
      <c r="G323" s="7" t="n">
        <v>14683944</v>
      </c>
      <c r="H323" s="7" t="n">
        <v>8824634.8908109</v>
      </c>
      <c r="I323" s="17" t="n">
        <v>1.66397184491909</v>
      </c>
      <c r="J323" s="7" t="n">
        <v>7280324</v>
      </c>
      <c r="K323" s="7" t="n">
        <v>7280324</v>
      </c>
      <c r="L323" s="0" t="n">
        <v>82.5</v>
      </c>
      <c r="N323" s="7" t="n">
        <v>6499279</v>
      </c>
      <c r="O323" s="17" t="n">
        <v>0.0457</v>
      </c>
      <c r="P323" s="7" t="n">
        <v>6796296</v>
      </c>
      <c r="Q323" s="17" t="n">
        <v>77.0150389686602</v>
      </c>
      <c r="R323" s="17" t="n">
        <v>5.48496103133978</v>
      </c>
      <c r="S323" s="17" t="n">
        <v>0.01</v>
      </c>
      <c r="T323" s="7" t="n">
        <v>64993</v>
      </c>
      <c r="U323" s="7" t="n">
        <v>0</v>
      </c>
      <c r="V323" s="7" t="n">
        <v>0</v>
      </c>
      <c r="W323" s="0" t="n">
        <v>0</v>
      </c>
      <c r="X323" s="7" t="n">
        <v>6861289</v>
      </c>
      <c r="Y323" s="17" t="n">
        <v>77.7515340282765</v>
      </c>
      <c r="AA323" s="7" t="n">
        <v>-484028</v>
      </c>
      <c r="AB323" s="7" t="n">
        <v>-419035</v>
      </c>
      <c r="AC323" s="7" t="n">
        <v>0</v>
      </c>
      <c r="AD323" s="17" t="n">
        <v>-4.74846597172346</v>
      </c>
    </row>
    <row r="324" customFormat="false" ht="14.5" hidden="false" customHeight="false" outlineLevel="0" collapsed="false">
      <c r="A324" s="0" t="n">
        <v>297</v>
      </c>
      <c r="B324" s="0" t="s">
        <v>315</v>
      </c>
      <c r="C324" s="7" t="n">
        <v>225103100</v>
      </c>
      <c r="D324" s="7" t="n">
        <v>782713.030950905</v>
      </c>
      <c r="E324" s="7" t="n">
        <v>15044000</v>
      </c>
      <c r="F324" s="7" t="n">
        <v>191687.175767184</v>
      </c>
      <c r="G324" s="7" t="n">
        <v>974400</v>
      </c>
      <c r="H324" s="7" t="n">
        <v>429555.537728421</v>
      </c>
      <c r="I324" s="17" t="n">
        <v>2.26839119605541</v>
      </c>
      <c r="J324" s="7" t="n">
        <v>354383</v>
      </c>
      <c r="K324" s="7" t="n">
        <v>354383</v>
      </c>
      <c r="L324" s="0" t="n">
        <v>82.5</v>
      </c>
      <c r="N324" s="7" t="n">
        <v>410708</v>
      </c>
      <c r="O324" s="17" t="n">
        <v>0.031</v>
      </c>
      <c r="P324" s="7" t="n">
        <v>423440</v>
      </c>
      <c r="Q324" s="17" t="n">
        <v>98.5763103507497</v>
      </c>
      <c r="R324" s="17" t="n">
        <v>0</v>
      </c>
      <c r="S324" s="17" t="n">
        <v>0</v>
      </c>
      <c r="T324" s="7" t="n">
        <v>0</v>
      </c>
      <c r="U324" s="7" t="n">
        <v>69057</v>
      </c>
      <c r="V324" s="7" t="n">
        <v>69057</v>
      </c>
      <c r="W324" s="0" t="n">
        <v>0</v>
      </c>
      <c r="X324" s="7" t="n">
        <v>354383</v>
      </c>
      <c r="Y324" s="17" t="n">
        <v>82.499925824272</v>
      </c>
      <c r="AA324" s="7" t="n">
        <v>0</v>
      </c>
      <c r="AB324" s="7" t="n">
        <v>0</v>
      </c>
      <c r="AC324" s="7" t="n">
        <v>0</v>
      </c>
      <c r="AD324" s="17" t="n">
        <v>-7.41757280451338E-005</v>
      </c>
    </row>
    <row r="325" customFormat="false" ht="14.5" hidden="false" customHeight="false" outlineLevel="0" collapsed="false">
      <c r="A325" s="0" t="n">
        <v>298</v>
      </c>
      <c r="B325" s="0" t="s">
        <v>316</v>
      </c>
      <c r="C325" s="7" t="n">
        <v>1686723900</v>
      </c>
      <c r="D325" s="7" t="n">
        <v>5864960.43877819</v>
      </c>
      <c r="E325" s="7" t="n">
        <v>632430000</v>
      </c>
      <c r="F325" s="7" t="n">
        <v>8058277.09189311</v>
      </c>
      <c r="G325" s="7" t="n">
        <v>13923238</v>
      </c>
      <c r="H325" s="7" t="n">
        <v>13961772.007666</v>
      </c>
      <c r="I325" s="17" t="n">
        <v>0.997240034599848</v>
      </c>
      <c r="J325" s="7" t="n">
        <v>11518462</v>
      </c>
      <c r="K325" s="7" t="n">
        <v>11518462</v>
      </c>
      <c r="L325" s="0" t="n">
        <v>82.5</v>
      </c>
      <c r="N325" s="7" t="n">
        <v>10462686</v>
      </c>
      <c r="O325" s="17" t="n">
        <v>0.0341</v>
      </c>
      <c r="P325" s="7" t="n">
        <v>10819464</v>
      </c>
      <c r="Q325" s="17" t="n">
        <v>77.4934871738299</v>
      </c>
      <c r="R325" s="17" t="n">
        <v>5.00651282617008</v>
      </c>
      <c r="S325" s="17" t="n">
        <v>0.01</v>
      </c>
      <c r="T325" s="7" t="n">
        <v>104627</v>
      </c>
      <c r="U325" s="7" t="n">
        <v>0</v>
      </c>
      <c r="V325" s="7" t="n">
        <v>0</v>
      </c>
      <c r="W325" s="0" t="n">
        <v>0</v>
      </c>
      <c r="X325" s="7" t="n">
        <v>10924091</v>
      </c>
      <c r="Y325" s="17" t="n">
        <v>78.2428691286602</v>
      </c>
      <c r="AA325" s="7" t="n">
        <v>-698998</v>
      </c>
      <c r="AB325" s="7" t="n">
        <v>-594371</v>
      </c>
      <c r="AC325" s="7" t="n">
        <v>0</v>
      </c>
      <c r="AD325" s="17" t="n">
        <v>-4.25713087133975</v>
      </c>
    </row>
    <row r="326" customFormat="false" ht="14.5" hidden="false" customHeight="false" outlineLevel="0" collapsed="false">
      <c r="A326" s="0" t="n">
        <v>299</v>
      </c>
      <c r="B326" s="0" t="s">
        <v>317</v>
      </c>
      <c r="C326" s="7" t="n">
        <v>1176302500</v>
      </c>
      <c r="D326" s="7" t="n">
        <v>4090158.22123341</v>
      </c>
      <c r="E326" s="7" t="n">
        <v>374488000</v>
      </c>
      <c r="F326" s="7" t="n">
        <v>4771639.66223751</v>
      </c>
      <c r="G326" s="7" t="n">
        <v>8861798</v>
      </c>
      <c r="H326" s="7" t="n">
        <v>18453297.5516709</v>
      </c>
      <c r="I326" s="17" t="n">
        <v>0.480228423954372</v>
      </c>
      <c r="J326" s="7" t="n">
        <v>15223970</v>
      </c>
      <c r="K326" s="7" t="n">
        <v>8861798</v>
      </c>
      <c r="L326" s="0" t="n">
        <v>48.02</v>
      </c>
      <c r="N326" s="7" t="n">
        <v>8574677</v>
      </c>
      <c r="O326" s="17" t="n">
        <v>0.043</v>
      </c>
      <c r="P326" s="7" t="n">
        <v>8943388</v>
      </c>
      <c r="Q326" s="17" t="n">
        <v>48.4649855938089</v>
      </c>
      <c r="R326" s="17" t="n">
        <v>0</v>
      </c>
      <c r="S326" s="17" t="n">
        <v>0</v>
      </c>
      <c r="T326" s="7" t="n">
        <v>0</v>
      </c>
      <c r="U326" s="7" t="n">
        <v>81590</v>
      </c>
      <c r="V326" s="7" t="n">
        <v>81590</v>
      </c>
      <c r="W326" s="0" t="n">
        <v>0</v>
      </c>
      <c r="X326" s="7" t="n">
        <v>8861798</v>
      </c>
      <c r="Y326" s="17" t="n">
        <v>48.0228423954372</v>
      </c>
      <c r="AA326" s="7" t="n">
        <v>0</v>
      </c>
      <c r="AB326" s="7" t="n">
        <v>0</v>
      </c>
      <c r="AC326" s="7" t="n">
        <v>0</v>
      </c>
      <c r="AD326" s="17" t="n">
        <v>0.00284239543722009</v>
      </c>
    </row>
    <row r="327" customFormat="false" ht="14.5" hidden="false" customHeight="false" outlineLevel="0" collapsed="false">
      <c r="A327" s="0" t="n">
        <v>300</v>
      </c>
      <c r="B327" s="0" t="s">
        <v>318</v>
      </c>
      <c r="C327" s="7" t="n">
        <v>2624539200</v>
      </c>
      <c r="D327" s="7" t="n">
        <v>9125867.35625349</v>
      </c>
      <c r="E327" s="7" t="n">
        <v>149712000</v>
      </c>
      <c r="F327" s="7" t="n">
        <v>1907595.74969799</v>
      </c>
      <c r="G327" s="7" t="n">
        <v>11033463</v>
      </c>
      <c r="H327" s="7" t="n">
        <v>2531659.15503562</v>
      </c>
      <c r="I327" s="17" t="n">
        <v>4.35819449788641</v>
      </c>
      <c r="J327" s="7" t="n">
        <v>2088619</v>
      </c>
      <c r="K327" s="7" t="n">
        <v>2088619</v>
      </c>
      <c r="L327" s="0" t="n">
        <v>82.5</v>
      </c>
      <c r="N327" s="7" t="n">
        <v>2095500</v>
      </c>
      <c r="O327" s="17" t="n">
        <v>0.0685</v>
      </c>
      <c r="P327" s="7" t="n">
        <v>2239042</v>
      </c>
      <c r="Q327" s="17" t="n">
        <v>88.4416844007778</v>
      </c>
      <c r="R327" s="17" t="n">
        <v>0</v>
      </c>
      <c r="S327" s="17" t="n">
        <v>0</v>
      </c>
      <c r="T327" s="7" t="n">
        <v>0</v>
      </c>
      <c r="U327" s="7" t="n">
        <v>150423</v>
      </c>
      <c r="V327" s="7" t="n">
        <v>150423</v>
      </c>
      <c r="W327" s="0" t="n">
        <v>0</v>
      </c>
      <c r="X327" s="7" t="n">
        <v>2088619</v>
      </c>
      <c r="Y327" s="17" t="n">
        <v>82.500007785235</v>
      </c>
      <c r="AA327" s="7" t="n">
        <v>0</v>
      </c>
      <c r="AB327" s="7" t="n">
        <v>0</v>
      </c>
      <c r="AC327" s="7" t="n">
        <v>0</v>
      </c>
      <c r="AD327" s="17" t="n">
        <v>7.78523495625905E-006</v>
      </c>
    </row>
    <row r="328" customFormat="false" ht="14.5" hidden="false" customHeight="false" outlineLevel="0" collapsed="false">
      <c r="A328" s="0" t="n">
        <v>301</v>
      </c>
      <c r="B328" s="0" t="s">
        <v>319</v>
      </c>
      <c r="C328" s="7" t="n">
        <v>2177318100</v>
      </c>
      <c r="D328" s="7" t="n">
        <v>7570820.8789451</v>
      </c>
      <c r="E328" s="7" t="n">
        <v>692658000</v>
      </c>
      <c r="F328" s="7" t="n">
        <v>8825688.36695998</v>
      </c>
      <c r="G328" s="7" t="n">
        <v>16396509</v>
      </c>
      <c r="H328" s="7" t="n">
        <v>23620218.6901868</v>
      </c>
      <c r="I328" s="17" t="n">
        <v>0.694172616056771</v>
      </c>
      <c r="J328" s="7" t="n">
        <v>19486680</v>
      </c>
      <c r="K328" s="7" t="n">
        <v>16396509</v>
      </c>
      <c r="L328" s="0" t="n">
        <v>69.42</v>
      </c>
      <c r="N328" s="7" t="n">
        <v>15454144</v>
      </c>
      <c r="O328" s="17" t="n">
        <v>0.045</v>
      </c>
      <c r="P328" s="7" t="n">
        <v>16149580</v>
      </c>
      <c r="Q328" s="17" t="n">
        <v>68.3718479148098</v>
      </c>
      <c r="R328" s="17" t="n">
        <v>1.04815208519021</v>
      </c>
      <c r="S328" s="17" t="n">
        <v>0</v>
      </c>
      <c r="T328" s="7" t="n">
        <v>0</v>
      </c>
      <c r="U328" s="7" t="n">
        <v>0</v>
      </c>
      <c r="V328" s="7" t="n">
        <v>0</v>
      </c>
      <c r="W328" s="0" t="n">
        <v>0</v>
      </c>
      <c r="X328" s="7" t="n">
        <v>16149580</v>
      </c>
      <c r="Y328" s="17" t="n">
        <v>68.3718479148098</v>
      </c>
      <c r="AA328" s="7" t="n">
        <v>-246929</v>
      </c>
      <c r="AB328" s="7" t="n">
        <v>-246929</v>
      </c>
      <c r="AC328" s="7" t="n">
        <v>0</v>
      </c>
      <c r="AD328" s="17" t="n">
        <v>-1.04815208519021</v>
      </c>
    </row>
    <row r="329" customFormat="false" ht="14.5" hidden="false" customHeight="false" outlineLevel="0" collapsed="false">
      <c r="A329" s="0" t="n">
        <v>302</v>
      </c>
      <c r="B329" s="0" t="s">
        <v>320</v>
      </c>
      <c r="C329" s="7" t="n">
        <v>228166500</v>
      </c>
      <c r="D329" s="7" t="n">
        <v>793364.8749238</v>
      </c>
      <c r="E329" s="7" t="n">
        <v>17292000</v>
      </c>
      <c r="F329" s="7" t="n">
        <v>220330.672917186</v>
      </c>
      <c r="G329" s="7" t="n">
        <v>1013696</v>
      </c>
      <c r="H329" s="7" t="n">
        <v>322864.62</v>
      </c>
      <c r="I329" s="17" t="n">
        <v>3.13969365859907</v>
      </c>
      <c r="J329" s="7" t="n">
        <v>266363</v>
      </c>
      <c r="K329" s="7" t="n">
        <v>266363</v>
      </c>
      <c r="L329" s="0" t="n">
        <v>82.5</v>
      </c>
      <c r="N329" s="7" t="n">
        <v>221227</v>
      </c>
      <c r="O329" s="17" t="n">
        <v>0.034</v>
      </c>
      <c r="P329" s="7" t="n">
        <v>228749</v>
      </c>
      <c r="Q329" s="17" t="n">
        <v>70.8498193453343</v>
      </c>
      <c r="R329" s="17" t="n">
        <v>11.6501806546657</v>
      </c>
      <c r="S329" s="17" t="n">
        <v>0.02</v>
      </c>
      <c r="T329" s="7" t="n">
        <v>4425</v>
      </c>
      <c r="U329" s="7" t="n">
        <v>0</v>
      </c>
      <c r="V329" s="7" t="n">
        <v>0</v>
      </c>
      <c r="W329" s="0" t="n">
        <v>33189</v>
      </c>
      <c r="X329" s="7" t="n">
        <v>266363</v>
      </c>
      <c r="Y329" s="17" t="n">
        <v>82.4999035199335</v>
      </c>
      <c r="AA329" s="7" t="n">
        <v>-37614</v>
      </c>
      <c r="AB329" s="7" t="n">
        <v>0</v>
      </c>
      <c r="AC329" s="7" t="n">
        <v>0</v>
      </c>
      <c r="AD329" s="17" t="n">
        <v>-9.6480066474669E-005</v>
      </c>
    </row>
    <row r="330" customFormat="false" ht="14.5" hidden="false" customHeight="false" outlineLevel="0" collapsed="false">
      <c r="A330" s="0" t="n">
        <v>303</v>
      </c>
      <c r="B330" s="0" t="s">
        <v>321</v>
      </c>
      <c r="C330" s="7" t="n">
        <v>1431109500</v>
      </c>
      <c r="D330" s="7" t="n">
        <v>4976155.61210678</v>
      </c>
      <c r="E330" s="7" t="n">
        <v>559842000</v>
      </c>
      <c r="F330" s="7" t="n">
        <v>7133377.54957802</v>
      </c>
      <c r="G330" s="7" t="n">
        <v>12109533</v>
      </c>
      <c r="H330" s="7" t="n">
        <v>16109695.3626526</v>
      </c>
      <c r="I330" s="17" t="n">
        <v>0.751692240442592</v>
      </c>
      <c r="J330" s="7" t="n">
        <v>13290499</v>
      </c>
      <c r="K330" s="7" t="n">
        <v>12109533</v>
      </c>
      <c r="L330" s="0" t="n">
        <v>75.17</v>
      </c>
      <c r="N330" s="7" t="n">
        <v>11987890</v>
      </c>
      <c r="O330" s="17" t="n">
        <v>0.0341</v>
      </c>
      <c r="P330" s="7" t="n">
        <v>12396677</v>
      </c>
      <c r="Q330" s="17" t="n">
        <v>76.9516537770131</v>
      </c>
      <c r="R330" s="17" t="n">
        <v>0</v>
      </c>
      <c r="S330" s="17" t="n">
        <v>0</v>
      </c>
      <c r="T330" s="7" t="n">
        <v>0</v>
      </c>
      <c r="U330" s="7" t="n">
        <v>287144</v>
      </c>
      <c r="V330" s="7" t="n">
        <v>287144</v>
      </c>
      <c r="W330" s="0" t="n">
        <v>0</v>
      </c>
      <c r="X330" s="7" t="n">
        <v>12109533</v>
      </c>
      <c r="Y330" s="17" t="n">
        <v>75.1692240442592</v>
      </c>
      <c r="AA330" s="7" t="n">
        <v>0</v>
      </c>
      <c r="AB330" s="7" t="n">
        <v>0</v>
      </c>
      <c r="AC330" s="7" t="n">
        <v>0</v>
      </c>
      <c r="AD330" s="17" t="n">
        <v>-0.000775955740820677</v>
      </c>
    </row>
    <row r="331" customFormat="false" ht="14.5" hidden="false" customHeight="false" outlineLevel="0" collapsed="false">
      <c r="A331" s="0" t="n">
        <v>304</v>
      </c>
      <c r="B331" s="0" t="s">
        <v>322</v>
      </c>
      <c r="C331" s="7" t="n">
        <v>2302233500</v>
      </c>
      <c r="D331" s="7" t="n">
        <v>8005168.1240361</v>
      </c>
      <c r="E331" s="7" t="n">
        <v>654411000</v>
      </c>
      <c r="F331" s="7" t="n">
        <v>8338353.92056491</v>
      </c>
      <c r="G331" s="7" t="n">
        <v>16343522</v>
      </c>
      <c r="H331" s="7" t="n">
        <v>25051745.2941372</v>
      </c>
      <c r="I331" s="17" t="n">
        <v>0.652390554354903</v>
      </c>
      <c r="J331" s="7" t="n">
        <v>20667690</v>
      </c>
      <c r="K331" s="7" t="n">
        <v>16343522</v>
      </c>
      <c r="L331" s="0" t="n">
        <v>65.24</v>
      </c>
      <c r="N331" s="7" t="n">
        <v>16400262</v>
      </c>
      <c r="O331" s="17" t="n">
        <v>0.0549</v>
      </c>
      <c r="P331" s="7" t="n">
        <v>17300636</v>
      </c>
      <c r="Q331" s="17" t="n">
        <v>69.0596036199076</v>
      </c>
      <c r="R331" s="17" t="n">
        <v>0</v>
      </c>
      <c r="S331" s="17" t="n">
        <v>0</v>
      </c>
      <c r="T331" s="7" t="n">
        <v>0</v>
      </c>
      <c r="U331" s="7" t="n">
        <v>957114</v>
      </c>
      <c r="V331" s="7" t="n">
        <v>957114</v>
      </c>
      <c r="W331" s="0" t="n">
        <v>0</v>
      </c>
      <c r="X331" s="7" t="n">
        <v>16343522</v>
      </c>
      <c r="Y331" s="17" t="n">
        <v>65.2390554354903</v>
      </c>
      <c r="AA331" s="7" t="n">
        <v>0</v>
      </c>
      <c r="AB331" s="7" t="n">
        <v>0</v>
      </c>
      <c r="AC331" s="7" t="n">
        <v>0</v>
      </c>
      <c r="AD331" s="17" t="n">
        <v>-0.000944564509694601</v>
      </c>
    </row>
    <row r="332" customFormat="false" ht="14.5" hidden="false" customHeight="false" outlineLevel="0" collapsed="false">
      <c r="A332" s="0" t="n">
        <v>305</v>
      </c>
      <c r="B332" s="0" t="s">
        <v>323</v>
      </c>
      <c r="C332" s="7" t="n">
        <v>6497773200</v>
      </c>
      <c r="D332" s="7" t="n">
        <v>22593610.4647318</v>
      </c>
      <c r="E332" s="7" t="n">
        <v>1677243000</v>
      </c>
      <c r="F332" s="7" t="n">
        <v>21371043.1896622</v>
      </c>
      <c r="G332" s="7" t="n">
        <v>43964654</v>
      </c>
      <c r="H332" s="7" t="n">
        <v>47140463.2164232</v>
      </c>
      <c r="I332" s="17" t="n">
        <v>0.932630928935871</v>
      </c>
      <c r="J332" s="7" t="n">
        <v>38890882</v>
      </c>
      <c r="K332" s="7" t="n">
        <v>38890882</v>
      </c>
      <c r="L332" s="0" t="n">
        <v>82.5</v>
      </c>
      <c r="N332" s="7" t="n">
        <v>36379965</v>
      </c>
      <c r="O332" s="17" t="n">
        <v>0.0488</v>
      </c>
      <c r="P332" s="7" t="n">
        <v>38155307</v>
      </c>
      <c r="Q332" s="17" t="n">
        <v>80.9396098312143</v>
      </c>
      <c r="R332" s="17" t="n">
        <v>1.5603901687857</v>
      </c>
      <c r="S332" s="17" t="n">
        <v>0</v>
      </c>
      <c r="T332" s="7" t="n">
        <v>0</v>
      </c>
      <c r="U332" s="7" t="n">
        <v>0</v>
      </c>
      <c r="V332" s="7" t="n">
        <v>0</v>
      </c>
      <c r="W332" s="0" t="n">
        <v>0</v>
      </c>
      <c r="X332" s="7" t="n">
        <v>38155307</v>
      </c>
      <c r="Y332" s="17" t="n">
        <v>80.9396098312143</v>
      </c>
      <c r="AA332" s="7" t="n">
        <v>-735575</v>
      </c>
      <c r="AB332" s="7" t="n">
        <v>-735575</v>
      </c>
      <c r="AC332" s="7" t="n">
        <v>0</v>
      </c>
      <c r="AD332" s="17" t="n">
        <v>-1.5603901687857</v>
      </c>
    </row>
    <row r="333" customFormat="false" ht="14.5" hidden="false" customHeight="false" outlineLevel="0" collapsed="false">
      <c r="A333" s="0" t="n">
        <v>306</v>
      </c>
      <c r="B333" s="0" t="s">
        <v>324</v>
      </c>
      <c r="C333" s="7" t="n">
        <v>206597900</v>
      </c>
      <c r="D333" s="7" t="n">
        <v>718368.021129394</v>
      </c>
      <c r="E333" s="7" t="n">
        <v>52084000</v>
      </c>
      <c r="F333" s="7" t="n">
        <v>663642.306744084</v>
      </c>
      <c r="G333" s="7" t="n">
        <v>1382010</v>
      </c>
      <c r="H333" s="7" t="n">
        <v>3782565.58023458</v>
      </c>
      <c r="I333" s="17" t="n">
        <v>0.365363130046325</v>
      </c>
      <c r="J333" s="7" t="n">
        <v>3120617</v>
      </c>
      <c r="K333" s="7" t="n">
        <v>1382010</v>
      </c>
      <c r="L333" s="0" t="n">
        <v>36.54</v>
      </c>
      <c r="N333" s="7" t="n">
        <v>1335783</v>
      </c>
      <c r="O333" s="17" t="n">
        <v>0.0343</v>
      </c>
      <c r="P333" s="7" t="n">
        <v>1381600</v>
      </c>
      <c r="Q333" s="17" t="n">
        <v>36.5254738006239</v>
      </c>
      <c r="R333" s="17" t="n">
        <v>0.0145261993760855</v>
      </c>
      <c r="S333" s="17" t="n">
        <v>0</v>
      </c>
      <c r="T333" s="7" t="n">
        <v>0</v>
      </c>
      <c r="U333" s="7" t="n">
        <v>0</v>
      </c>
      <c r="V333" s="7" t="n">
        <v>0</v>
      </c>
      <c r="W333" s="0" t="n">
        <v>0</v>
      </c>
      <c r="X333" s="7" t="n">
        <v>1381600</v>
      </c>
      <c r="Y333" s="17" t="n">
        <v>36.5254738006239</v>
      </c>
      <c r="AA333" s="7" t="n">
        <v>-410</v>
      </c>
      <c r="AB333" s="7" t="n">
        <v>-410</v>
      </c>
      <c r="AC333" s="7" t="n">
        <v>0</v>
      </c>
      <c r="AD333" s="17" t="n">
        <v>-0.0145261993760855</v>
      </c>
    </row>
    <row r="334" customFormat="false" ht="14.5" hidden="false" customHeight="false" outlineLevel="0" collapsed="false">
      <c r="A334" s="0" t="n">
        <v>307</v>
      </c>
      <c r="B334" s="0" t="s">
        <v>325</v>
      </c>
      <c r="C334" s="7" t="n">
        <v>5952614800</v>
      </c>
      <c r="D334" s="7" t="n">
        <v>20698023.1378031</v>
      </c>
      <c r="E334" s="7" t="n">
        <v>1890178000</v>
      </c>
      <c r="F334" s="7" t="n">
        <v>24084211.8131656</v>
      </c>
      <c r="G334" s="7" t="n">
        <v>44782235</v>
      </c>
      <c r="H334" s="7" t="n">
        <v>50187089.2934757</v>
      </c>
      <c r="I334" s="17" t="n">
        <v>0.892305882457735</v>
      </c>
      <c r="J334" s="7" t="n">
        <v>41404349</v>
      </c>
      <c r="K334" s="7" t="n">
        <v>41404349</v>
      </c>
      <c r="L334" s="0" t="n">
        <v>82.5</v>
      </c>
      <c r="N334" s="7" t="n">
        <v>39123173</v>
      </c>
      <c r="O334" s="17" t="n">
        <v>0.0525</v>
      </c>
      <c r="P334" s="7" t="n">
        <v>41177140</v>
      </c>
      <c r="Q334" s="17" t="n">
        <v>82.0472766595631</v>
      </c>
      <c r="R334" s="17" t="n">
        <v>0.452723340436918</v>
      </c>
      <c r="S334" s="17" t="n">
        <v>0</v>
      </c>
      <c r="T334" s="7" t="n">
        <v>0</v>
      </c>
      <c r="U334" s="7" t="n">
        <v>0</v>
      </c>
      <c r="V334" s="7" t="n">
        <v>0</v>
      </c>
      <c r="W334" s="0" t="n">
        <v>0</v>
      </c>
      <c r="X334" s="7" t="n">
        <v>41177140</v>
      </c>
      <c r="Y334" s="17" t="n">
        <v>82.0472766595631</v>
      </c>
      <c r="AA334" s="7" t="n">
        <v>-227209</v>
      </c>
      <c r="AB334" s="7" t="n">
        <v>-227209</v>
      </c>
      <c r="AC334" s="7" t="n">
        <v>0</v>
      </c>
      <c r="AD334" s="17" t="n">
        <v>-0.452723340436918</v>
      </c>
    </row>
    <row r="335" customFormat="false" ht="14.5" hidden="false" customHeight="false" outlineLevel="0" collapsed="false">
      <c r="A335" s="0" t="n">
        <v>308</v>
      </c>
      <c r="B335" s="0" t="s">
        <v>326</v>
      </c>
      <c r="C335" s="7" t="n">
        <v>17215737300</v>
      </c>
      <c r="D335" s="7" t="n">
        <v>59861378.7288471</v>
      </c>
      <c r="E335" s="7" t="n">
        <v>3212439000</v>
      </c>
      <c r="F335" s="7" t="n">
        <v>40932156.2905049</v>
      </c>
      <c r="G335" s="7" t="n">
        <v>100793535</v>
      </c>
      <c r="H335" s="7" t="n">
        <v>103566216.3118</v>
      </c>
      <c r="I335" s="17" t="n">
        <v>0.973227936574872</v>
      </c>
      <c r="J335" s="7" t="n">
        <v>85442128</v>
      </c>
      <c r="K335" s="7" t="n">
        <v>85442128</v>
      </c>
      <c r="L335" s="0" t="n">
        <v>82.5</v>
      </c>
      <c r="N335" s="7" t="n">
        <v>74508112</v>
      </c>
      <c r="O335" s="17" t="n">
        <v>0.0537</v>
      </c>
      <c r="P335" s="7" t="n">
        <v>78509198</v>
      </c>
      <c r="Q335" s="17" t="n">
        <v>75.8057992228253</v>
      </c>
      <c r="R335" s="17" t="n">
        <v>6.69420077717474</v>
      </c>
      <c r="S335" s="17" t="n">
        <v>0.01</v>
      </c>
      <c r="T335" s="7" t="n">
        <v>745081</v>
      </c>
      <c r="U335" s="7" t="n">
        <v>0</v>
      </c>
      <c r="V335" s="7" t="n">
        <v>0</v>
      </c>
      <c r="W335" s="0" t="n">
        <v>0</v>
      </c>
      <c r="X335" s="7" t="n">
        <v>79254279</v>
      </c>
      <c r="Y335" s="17" t="n">
        <v>76.5252239797912</v>
      </c>
      <c r="AA335" s="7" t="n">
        <v>-6932930</v>
      </c>
      <c r="AB335" s="7" t="n">
        <v>-6187849</v>
      </c>
      <c r="AC335" s="7" t="n">
        <v>0</v>
      </c>
      <c r="AD335" s="17" t="n">
        <v>-5.97477602020879</v>
      </c>
    </row>
    <row r="336" customFormat="false" ht="14.5" hidden="false" customHeight="false" outlineLevel="0" collapsed="false">
      <c r="A336" s="0" t="n">
        <v>309</v>
      </c>
      <c r="B336" s="0" t="s">
        <v>327</v>
      </c>
      <c r="C336" s="7" t="n">
        <v>922889900</v>
      </c>
      <c r="D336" s="7" t="n">
        <v>3209009.34222131</v>
      </c>
      <c r="E336" s="7" t="n">
        <v>275079000</v>
      </c>
      <c r="F336" s="7" t="n">
        <v>3504993.12834759</v>
      </c>
      <c r="G336" s="7" t="n">
        <v>6714002</v>
      </c>
      <c r="H336" s="7" t="n">
        <v>22662081.2384895</v>
      </c>
      <c r="I336" s="17" t="n">
        <v>0.296265904677672</v>
      </c>
      <c r="J336" s="7" t="n">
        <v>18696217</v>
      </c>
      <c r="K336" s="7" t="n">
        <v>6714002</v>
      </c>
      <c r="L336" s="0" t="n">
        <v>29.63</v>
      </c>
      <c r="N336" s="7" t="n">
        <v>6618895</v>
      </c>
      <c r="O336" s="17" t="n">
        <v>0.0355</v>
      </c>
      <c r="P336" s="7" t="n">
        <v>6853866</v>
      </c>
      <c r="Q336" s="17" t="n">
        <v>30.2437623794205</v>
      </c>
      <c r="R336" s="17" t="n">
        <v>0</v>
      </c>
      <c r="S336" s="17" t="n">
        <v>0</v>
      </c>
      <c r="T336" s="7" t="n">
        <v>0</v>
      </c>
      <c r="U336" s="7" t="n">
        <v>139864</v>
      </c>
      <c r="V336" s="7" t="n">
        <v>139864</v>
      </c>
      <c r="W336" s="0" t="n">
        <v>0</v>
      </c>
      <c r="X336" s="7" t="n">
        <v>6714002</v>
      </c>
      <c r="Y336" s="17" t="n">
        <v>29.6265904677672</v>
      </c>
      <c r="AA336" s="7" t="n">
        <v>0</v>
      </c>
      <c r="AB336" s="7" t="n">
        <v>0</v>
      </c>
      <c r="AC336" s="7" t="n">
        <v>0</v>
      </c>
      <c r="AD336" s="17" t="n">
        <v>-0.00340953223275164</v>
      </c>
    </row>
    <row r="337" customFormat="false" ht="14.5" hidden="false" customHeight="false" outlineLevel="0" collapsed="false">
      <c r="A337" s="0" t="n">
        <v>310</v>
      </c>
      <c r="B337" s="0" t="s">
        <v>328</v>
      </c>
      <c r="C337" s="7" t="n">
        <v>4699228300</v>
      </c>
      <c r="D337" s="7" t="n">
        <v>16339833.7287371</v>
      </c>
      <c r="E337" s="7" t="n">
        <v>735781000</v>
      </c>
      <c r="F337" s="7" t="n">
        <v>9375151.6799491</v>
      </c>
      <c r="G337" s="7" t="n">
        <v>25714985</v>
      </c>
      <c r="H337" s="7" t="n">
        <v>43480688.9630086</v>
      </c>
      <c r="I337" s="17" t="n">
        <v>0.591411626938045</v>
      </c>
      <c r="J337" s="7" t="n">
        <v>35871568</v>
      </c>
      <c r="K337" s="7" t="n">
        <v>25714985</v>
      </c>
      <c r="L337" s="0" t="n">
        <v>59.14</v>
      </c>
      <c r="N337" s="7" t="n">
        <v>24380114</v>
      </c>
      <c r="O337" s="17" t="n">
        <v>0.0502</v>
      </c>
      <c r="P337" s="7" t="n">
        <v>25603996</v>
      </c>
      <c r="Q337" s="17" t="n">
        <v>58.8859022491173</v>
      </c>
      <c r="R337" s="17" t="n">
        <v>0.254097750882671</v>
      </c>
      <c r="S337" s="17" t="n">
        <v>0</v>
      </c>
      <c r="T337" s="7" t="n">
        <v>0</v>
      </c>
      <c r="U337" s="7" t="n">
        <v>0</v>
      </c>
      <c r="V337" s="7" t="n">
        <v>0</v>
      </c>
      <c r="W337" s="0" t="n">
        <v>0</v>
      </c>
      <c r="X337" s="7" t="n">
        <v>25603996</v>
      </c>
      <c r="Y337" s="17" t="n">
        <v>58.8859022491173</v>
      </c>
      <c r="AA337" s="7" t="n">
        <v>-110989</v>
      </c>
      <c r="AB337" s="7" t="n">
        <v>-110989</v>
      </c>
      <c r="AC337" s="7" t="n">
        <v>0</v>
      </c>
      <c r="AD337" s="17" t="n">
        <v>-0.254097750882671</v>
      </c>
    </row>
    <row r="338" customFormat="false" ht="14.5" hidden="false" customHeight="false" outlineLevel="0" collapsed="false">
      <c r="A338" s="0" t="n">
        <v>311</v>
      </c>
      <c r="B338" s="0" t="s">
        <v>329</v>
      </c>
      <c r="C338" s="7" t="n">
        <v>487514800</v>
      </c>
      <c r="D338" s="7" t="n">
        <v>1695152.96209348</v>
      </c>
      <c r="E338" s="7" t="n">
        <v>117140000</v>
      </c>
      <c r="F338" s="7" t="n">
        <v>1492570.84348364</v>
      </c>
      <c r="G338" s="7" t="n">
        <v>3187724</v>
      </c>
      <c r="H338" s="7" t="n">
        <v>10411325.4240145</v>
      </c>
      <c r="I338" s="17" t="n">
        <v>0.306178499871617</v>
      </c>
      <c r="J338" s="7" t="n">
        <v>8589343</v>
      </c>
      <c r="K338" s="7" t="n">
        <v>3187724</v>
      </c>
      <c r="L338" s="0" t="n">
        <v>30.62</v>
      </c>
      <c r="N338" s="7" t="n">
        <v>3203025</v>
      </c>
      <c r="O338" s="17" t="n">
        <v>0.042</v>
      </c>
      <c r="P338" s="7" t="n">
        <v>3337552</v>
      </c>
      <c r="Q338" s="17" t="n">
        <v>32.0569366922455</v>
      </c>
      <c r="R338" s="17" t="n">
        <v>0</v>
      </c>
      <c r="S338" s="17" t="n">
        <v>0</v>
      </c>
      <c r="T338" s="7" t="n">
        <v>0</v>
      </c>
      <c r="U338" s="7" t="n">
        <v>149828</v>
      </c>
      <c r="V338" s="7" t="n">
        <v>149828</v>
      </c>
      <c r="W338" s="0" t="n">
        <v>0</v>
      </c>
      <c r="X338" s="7" t="n">
        <v>3187724</v>
      </c>
      <c r="Y338" s="17" t="n">
        <v>30.6178499871617</v>
      </c>
      <c r="AA338" s="7" t="n">
        <v>0</v>
      </c>
      <c r="AB338" s="7" t="n">
        <v>0</v>
      </c>
      <c r="AC338" s="7" t="n">
        <v>0</v>
      </c>
      <c r="AD338" s="17" t="n">
        <v>-0.00215001283826055</v>
      </c>
    </row>
    <row r="339" customFormat="false" ht="14.5" hidden="false" customHeight="false" outlineLevel="0" collapsed="false">
      <c r="A339" s="0" t="n">
        <v>312</v>
      </c>
      <c r="B339" s="0" t="s">
        <v>330</v>
      </c>
      <c r="C339" s="7" t="n">
        <v>91765300</v>
      </c>
      <c r="D339" s="7" t="n">
        <v>319079.995340442</v>
      </c>
      <c r="E339" s="7" t="n">
        <v>21868000</v>
      </c>
      <c r="F339" s="7" t="n">
        <v>278637.008752777</v>
      </c>
      <c r="G339" s="7" t="n">
        <v>597717</v>
      </c>
      <c r="H339" s="7" t="n">
        <v>809628.498636734</v>
      </c>
      <c r="I339" s="17" t="n">
        <v>0.738260820865923</v>
      </c>
      <c r="J339" s="7" t="n">
        <v>667944</v>
      </c>
      <c r="K339" s="7" t="n">
        <v>597717</v>
      </c>
      <c r="L339" s="0" t="n">
        <v>73.83</v>
      </c>
      <c r="N339" s="7" t="n">
        <v>552260</v>
      </c>
      <c r="O339" s="17" t="n">
        <v>0.0289</v>
      </c>
      <c r="P339" s="7" t="n">
        <v>568220</v>
      </c>
      <c r="Q339" s="17" t="n">
        <v>70.1828061829318</v>
      </c>
      <c r="R339" s="17" t="n">
        <v>3.64719381706816</v>
      </c>
      <c r="S339" s="17" t="n">
        <v>0.01</v>
      </c>
      <c r="T339" s="7" t="n">
        <v>5523</v>
      </c>
      <c r="U339" s="7" t="n">
        <v>0</v>
      </c>
      <c r="V339" s="7" t="n">
        <v>0</v>
      </c>
      <c r="W339" s="0" t="n">
        <v>0</v>
      </c>
      <c r="X339" s="7" t="n">
        <v>573743</v>
      </c>
      <c r="Y339" s="17" t="n">
        <v>70.8649709053076</v>
      </c>
      <c r="AA339" s="7" t="n">
        <v>-29497</v>
      </c>
      <c r="AB339" s="7" t="n">
        <v>-23974</v>
      </c>
      <c r="AC339" s="7" t="n">
        <v>0</v>
      </c>
      <c r="AD339" s="17" t="n">
        <v>-2.96502909469244</v>
      </c>
    </row>
    <row r="340" customFormat="false" ht="14.5" hidden="false" customHeight="false" outlineLevel="0" collapsed="false">
      <c r="A340" s="0" t="n">
        <v>313</v>
      </c>
      <c r="B340" s="0" t="s">
        <v>331</v>
      </c>
      <c r="C340" s="7" t="n">
        <v>96983700</v>
      </c>
      <c r="D340" s="7" t="n">
        <v>337225.057228591</v>
      </c>
      <c r="E340" s="7" t="n">
        <v>17292000</v>
      </c>
      <c r="F340" s="7" t="n">
        <v>220330.672917186</v>
      </c>
      <c r="G340" s="7" t="n">
        <v>557556</v>
      </c>
      <c r="H340" s="7" t="n">
        <v>955969.718077542</v>
      </c>
      <c r="I340" s="17" t="n">
        <v>0.583236047603314</v>
      </c>
      <c r="J340" s="7" t="n">
        <v>788675</v>
      </c>
      <c r="K340" s="7" t="n">
        <v>557556</v>
      </c>
      <c r="L340" s="0" t="n">
        <v>58.32</v>
      </c>
      <c r="N340" s="7" t="n">
        <v>580272</v>
      </c>
      <c r="O340" s="17" t="n">
        <v>0.0411</v>
      </c>
      <c r="P340" s="7" t="n">
        <v>604121</v>
      </c>
      <c r="Q340" s="17" t="n">
        <v>63.1945749510653</v>
      </c>
      <c r="R340" s="17" t="n">
        <v>0</v>
      </c>
      <c r="S340" s="17" t="n">
        <v>0</v>
      </c>
      <c r="T340" s="7" t="n">
        <v>0</v>
      </c>
      <c r="U340" s="7" t="n">
        <v>46565</v>
      </c>
      <c r="V340" s="7" t="n">
        <v>46565</v>
      </c>
      <c r="W340" s="0" t="n">
        <v>0</v>
      </c>
      <c r="X340" s="7" t="n">
        <v>557556</v>
      </c>
      <c r="Y340" s="17" t="n">
        <v>58.3236047603314</v>
      </c>
      <c r="AA340" s="7" t="n">
        <v>0</v>
      </c>
      <c r="AB340" s="7" t="n">
        <v>0</v>
      </c>
      <c r="AC340" s="7" t="n">
        <v>0</v>
      </c>
      <c r="AD340" s="17" t="n">
        <v>0.003604760331406</v>
      </c>
    </row>
    <row r="341" customFormat="false" ht="14.5" hidden="false" customHeight="false" outlineLevel="0" collapsed="false">
      <c r="A341" s="0" t="n">
        <v>314</v>
      </c>
      <c r="B341" s="0" t="s">
        <v>332</v>
      </c>
      <c r="C341" s="7" t="n">
        <v>11132886300</v>
      </c>
      <c r="D341" s="7" t="n">
        <v>38710507.2258214</v>
      </c>
      <c r="E341" s="7" t="n">
        <v>2188001000</v>
      </c>
      <c r="F341" s="7" t="n">
        <v>27879003.7400807</v>
      </c>
      <c r="G341" s="7" t="n">
        <v>66589511</v>
      </c>
      <c r="H341" s="7" t="n">
        <v>42285807.32658</v>
      </c>
      <c r="I341" s="17" t="n">
        <v>1.57474848441981</v>
      </c>
      <c r="J341" s="7" t="n">
        <v>34885791</v>
      </c>
      <c r="K341" s="7" t="n">
        <v>34885791</v>
      </c>
      <c r="L341" s="0" t="n">
        <v>82.5</v>
      </c>
      <c r="N341" s="7" t="n">
        <v>32047587</v>
      </c>
      <c r="O341" s="17" t="n">
        <v>0.0881</v>
      </c>
      <c r="P341" s="7" t="n">
        <v>34870979</v>
      </c>
      <c r="Q341" s="17" t="n">
        <v>82.4649715936269</v>
      </c>
      <c r="R341" s="17" t="n">
        <v>0.0350284063730726</v>
      </c>
      <c r="S341" s="17" t="n">
        <v>0</v>
      </c>
      <c r="T341" s="7" t="n">
        <v>0</v>
      </c>
      <c r="U341" s="7" t="n">
        <v>0</v>
      </c>
      <c r="V341" s="7" t="n">
        <v>0</v>
      </c>
      <c r="W341" s="0" t="n">
        <v>0</v>
      </c>
      <c r="X341" s="7" t="n">
        <v>34870979</v>
      </c>
      <c r="Y341" s="17" t="n">
        <v>82.4649715936269</v>
      </c>
      <c r="AA341" s="7" t="n">
        <v>-14812</v>
      </c>
      <c r="AB341" s="7" t="n">
        <v>-14812</v>
      </c>
      <c r="AC341" s="7" t="n">
        <v>0</v>
      </c>
      <c r="AD341" s="17" t="n">
        <v>-0.0350284063730726</v>
      </c>
    </row>
    <row r="342" customFormat="false" ht="14.5" hidden="false" customHeight="false" outlineLevel="0" collapsed="false">
      <c r="A342" s="0" t="n">
        <v>315</v>
      </c>
      <c r="B342" s="0" t="s">
        <v>333</v>
      </c>
      <c r="C342" s="7" t="n">
        <v>4401061600</v>
      </c>
      <c r="D342" s="7" t="n">
        <v>15303068.9685644</v>
      </c>
      <c r="E342" s="7" t="n">
        <v>3111517000</v>
      </c>
      <c r="F342" s="7" t="n">
        <v>39646231.4598232</v>
      </c>
      <c r="G342" s="7" t="n">
        <v>54949300</v>
      </c>
      <c r="H342" s="7" t="n">
        <v>33905314.10657</v>
      </c>
      <c r="I342" s="17" t="n">
        <v>1.62066925046868</v>
      </c>
      <c r="J342" s="7" t="n">
        <v>27971884</v>
      </c>
      <c r="K342" s="7" t="n">
        <v>27971884</v>
      </c>
      <c r="L342" s="0" t="n">
        <v>82.5</v>
      </c>
      <c r="N342" s="7" t="n">
        <v>25852462</v>
      </c>
      <c r="O342" s="17" t="n">
        <v>0.04</v>
      </c>
      <c r="P342" s="7" t="n">
        <v>26886560</v>
      </c>
      <c r="Q342" s="17" t="n">
        <v>79.2989556607295</v>
      </c>
      <c r="R342" s="17" t="n">
        <v>3.20104433927054</v>
      </c>
      <c r="S342" s="17" t="n">
        <v>0.01</v>
      </c>
      <c r="T342" s="7" t="n">
        <v>258525</v>
      </c>
      <c r="U342" s="7" t="n">
        <v>0</v>
      </c>
      <c r="V342" s="7" t="n">
        <v>0</v>
      </c>
      <c r="W342" s="0" t="n">
        <v>0</v>
      </c>
      <c r="X342" s="7" t="n">
        <v>27145085</v>
      </c>
      <c r="Y342" s="17" t="n">
        <v>80.0614467533865</v>
      </c>
      <c r="AA342" s="7" t="n">
        <v>-1085324</v>
      </c>
      <c r="AB342" s="7" t="n">
        <v>-826799</v>
      </c>
      <c r="AC342" s="7" t="n">
        <v>0</v>
      </c>
      <c r="AD342" s="17" t="n">
        <v>-2.43855324661347</v>
      </c>
    </row>
    <row r="343" customFormat="false" ht="14.5" hidden="false" customHeight="false" outlineLevel="0" collapsed="false">
      <c r="A343" s="0" t="n">
        <v>316</v>
      </c>
      <c r="B343" s="0" t="s">
        <v>334</v>
      </c>
      <c r="C343" s="7" t="n">
        <v>2051784300</v>
      </c>
      <c r="D343" s="7" t="n">
        <v>7134323.37586857</v>
      </c>
      <c r="E343" s="7" t="n">
        <v>626322000</v>
      </c>
      <c r="F343" s="7" t="n">
        <v>7980450.36565103</v>
      </c>
      <c r="G343" s="7" t="n">
        <v>15114774</v>
      </c>
      <c r="H343" s="7" t="n">
        <v>36817566.0577519</v>
      </c>
      <c r="I343" s="17" t="n">
        <v>0.410531591802973</v>
      </c>
      <c r="J343" s="7" t="n">
        <v>30374492</v>
      </c>
      <c r="K343" s="7" t="n">
        <v>15114774</v>
      </c>
      <c r="L343" s="0" t="n">
        <v>41.05</v>
      </c>
      <c r="N343" s="7" t="n">
        <v>14005833</v>
      </c>
      <c r="O343" s="17" t="n">
        <v>0.0505</v>
      </c>
      <c r="P343" s="7" t="n">
        <v>14713128</v>
      </c>
      <c r="Q343" s="17" t="n">
        <v>39.9622505651814</v>
      </c>
      <c r="R343" s="17" t="n">
        <v>1.08774943481859</v>
      </c>
      <c r="S343" s="17" t="n">
        <v>0</v>
      </c>
      <c r="T343" s="7" t="n">
        <v>0</v>
      </c>
      <c r="U343" s="7" t="n">
        <v>0</v>
      </c>
      <c r="V343" s="7" t="n">
        <v>0</v>
      </c>
      <c r="W343" s="0" t="n">
        <v>0</v>
      </c>
      <c r="X343" s="7" t="n">
        <v>14713128</v>
      </c>
      <c r="Y343" s="17" t="n">
        <v>39.9622505651814</v>
      </c>
      <c r="AA343" s="7" t="n">
        <v>-401646</v>
      </c>
      <c r="AB343" s="7" t="n">
        <v>-401646</v>
      </c>
      <c r="AC343" s="7" t="n">
        <v>0</v>
      </c>
      <c r="AD343" s="17" t="n">
        <v>-1.08774943481859</v>
      </c>
    </row>
    <row r="344" customFormat="false" ht="14.5" hidden="false" customHeight="false" outlineLevel="0" collapsed="false">
      <c r="A344" s="0" t="n">
        <v>317</v>
      </c>
      <c r="B344" s="0" t="s">
        <v>335</v>
      </c>
      <c r="C344" s="7" t="n">
        <v>14471634900</v>
      </c>
      <c r="D344" s="7" t="n">
        <v>50319774.4295565</v>
      </c>
      <c r="E344" s="7" t="n">
        <v>10216671000</v>
      </c>
      <c r="F344" s="7" t="n">
        <v>130178463.821622</v>
      </c>
      <c r="G344" s="7" t="n">
        <v>180498238</v>
      </c>
      <c r="H344" s="7" t="n">
        <v>53589100.5630271</v>
      </c>
      <c r="I344" s="17" t="n">
        <v>3.36818935387268</v>
      </c>
      <c r="J344" s="7" t="n">
        <v>44211008</v>
      </c>
      <c r="K344" s="7" t="n">
        <v>44211008</v>
      </c>
      <c r="L344" s="0" t="n">
        <v>82.5</v>
      </c>
      <c r="N344" s="7" t="n">
        <v>43441467</v>
      </c>
      <c r="O344" s="17" t="n">
        <v>0.0442</v>
      </c>
      <c r="P344" s="7" t="n">
        <v>45361580</v>
      </c>
      <c r="Q344" s="17" t="n">
        <v>84.6470262113272</v>
      </c>
      <c r="R344" s="17" t="n">
        <v>0</v>
      </c>
      <c r="S344" s="17" t="n">
        <v>0</v>
      </c>
      <c r="T344" s="7" t="n">
        <v>0</v>
      </c>
      <c r="U344" s="7" t="n">
        <v>1150572</v>
      </c>
      <c r="V344" s="7" t="n">
        <v>1150572</v>
      </c>
      <c r="W344" s="0" t="n">
        <v>0</v>
      </c>
      <c r="X344" s="7" t="n">
        <v>44211008</v>
      </c>
      <c r="Y344" s="17" t="n">
        <v>82.5000000662498</v>
      </c>
      <c r="AA344" s="7" t="n">
        <v>0</v>
      </c>
      <c r="AB344" s="7" t="n">
        <v>0</v>
      </c>
      <c r="AC344" s="7" t="n">
        <v>0</v>
      </c>
      <c r="AD344" s="17" t="n">
        <v>6.62498109704757E-008</v>
      </c>
    </row>
    <row r="345" customFormat="false" ht="14.5" hidden="false" customHeight="false" outlineLevel="0" collapsed="false">
      <c r="A345" s="0" t="n">
        <v>318</v>
      </c>
      <c r="B345" s="0" t="s">
        <v>336</v>
      </c>
      <c r="C345" s="7" t="n">
        <v>2962150700</v>
      </c>
      <c r="D345" s="7" t="n">
        <v>10299786.864465</v>
      </c>
      <c r="E345" s="7" t="n">
        <v>200215000</v>
      </c>
      <c r="F345" s="7" t="n">
        <v>2551093.31934503</v>
      </c>
      <c r="G345" s="7" t="n">
        <v>12850880</v>
      </c>
      <c r="H345" s="7" t="n">
        <v>3616269.60092831</v>
      </c>
      <c r="I345" s="17" t="n">
        <v>3.55362885463549</v>
      </c>
      <c r="J345" s="7" t="n">
        <v>2983422</v>
      </c>
      <c r="K345" s="7" t="n">
        <v>2983422</v>
      </c>
      <c r="L345" s="0" t="n">
        <v>82.5</v>
      </c>
      <c r="N345" s="7" t="n">
        <v>3231345</v>
      </c>
      <c r="O345" s="17" t="n">
        <v>0.032</v>
      </c>
      <c r="P345" s="7" t="n">
        <v>3334748</v>
      </c>
      <c r="Q345" s="17" t="n">
        <v>92.215137918477</v>
      </c>
      <c r="R345" s="17" t="n">
        <v>0</v>
      </c>
      <c r="S345" s="17" t="n">
        <v>0</v>
      </c>
      <c r="T345" s="7" t="n">
        <v>0</v>
      </c>
      <c r="U345" s="7" t="n">
        <v>351326</v>
      </c>
      <c r="V345" s="7" t="n">
        <v>351326</v>
      </c>
      <c r="W345" s="0" t="n">
        <v>0</v>
      </c>
      <c r="X345" s="7" t="n">
        <v>2983422</v>
      </c>
      <c r="Y345" s="17" t="n">
        <v>82.4999883646436</v>
      </c>
      <c r="AA345" s="7" t="n">
        <v>0</v>
      </c>
      <c r="AB345" s="7" t="n">
        <v>0</v>
      </c>
      <c r="AC345" s="7" t="n">
        <v>0</v>
      </c>
      <c r="AD345" s="17" t="n">
        <v>-1.16353564010296E-005</v>
      </c>
    </row>
    <row r="346" customFormat="false" ht="14.5" hidden="false" customHeight="false" outlineLevel="0" collapsed="false">
      <c r="A346" s="0" t="n">
        <v>319</v>
      </c>
      <c r="B346" s="0" t="s">
        <v>337</v>
      </c>
      <c r="C346" s="7" t="n">
        <v>119774300</v>
      </c>
      <c r="D346" s="7" t="n">
        <v>416470.965451044</v>
      </c>
      <c r="E346" s="7" t="n">
        <v>21091000</v>
      </c>
      <c r="F346" s="7" t="n">
        <v>268736.654088386</v>
      </c>
      <c r="G346" s="7" t="n">
        <v>685208</v>
      </c>
      <c r="H346" s="7" t="n">
        <v>1814602.27644084</v>
      </c>
      <c r="I346" s="17" t="n">
        <v>0.377607814613771</v>
      </c>
      <c r="J346" s="7" t="n">
        <v>1497047</v>
      </c>
      <c r="K346" s="7" t="n">
        <v>685208</v>
      </c>
      <c r="L346" s="0" t="n">
        <v>37.76</v>
      </c>
      <c r="N346" s="7" t="n">
        <v>642997</v>
      </c>
      <c r="O346" s="17" t="n">
        <v>0.0506</v>
      </c>
      <c r="P346" s="7" t="n">
        <v>675533</v>
      </c>
      <c r="Q346" s="17" t="n">
        <v>37.2276067748019</v>
      </c>
      <c r="R346" s="17" t="n">
        <v>0.532393225198142</v>
      </c>
      <c r="S346" s="17" t="n">
        <v>0</v>
      </c>
      <c r="T346" s="7" t="n">
        <v>0</v>
      </c>
      <c r="U346" s="7" t="n">
        <v>0</v>
      </c>
      <c r="V346" s="7" t="n">
        <v>0</v>
      </c>
      <c r="W346" s="0" t="n">
        <v>0</v>
      </c>
      <c r="X346" s="7" t="n">
        <v>675533</v>
      </c>
      <c r="Y346" s="17" t="n">
        <v>37.2276067748019</v>
      </c>
      <c r="AA346" s="7" t="n">
        <v>-9675</v>
      </c>
      <c r="AB346" s="7" t="n">
        <v>-9675</v>
      </c>
      <c r="AC346" s="7" t="n">
        <v>0</v>
      </c>
      <c r="AD346" s="17" t="n">
        <v>-0.532393225198142</v>
      </c>
    </row>
    <row r="347" customFormat="false" ht="14.5" hidden="false" customHeight="false" outlineLevel="0" collapsed="false">
      <c r="A347" s="0" t="n">
        <v>320</v>
      </c>
      <c r="B347" s="0" t="s">
        <v>338</v>
      </c>
      <c r="C347" s="7" t="n">
        <v>1010590200</v>
      </c>
      <c r="D347" s="7" t="n">
        <v>3513954.79889562</v>
      </c>
      <c r="E347" s="7" t="n">
        <v>535268000</v>
      </c>
      <c r="F347" s="7" t="n">
        <v>6820261.313384</v>
      </c>
      <c r="G347" s="7" t="n">
        <v>10334216</v>
      </c>
      <c r="H347" s="7" t="n">
        <v>7347629.43594314</v>
      </c>
      <c r="I347" s="17" t="n">
        <v>1.40646940487323</v>
      </c>
      <c r="J347" s="7" t="n">
        <v>6061794</v>
      </c>
      <c r="K347" s="7" t="n">
        <v>6061794</v>
      </c>
      <c r="L347" s="0" t="n">
        <v>82.5</v>
      </c>
      <c r="N347" s="7" t="n">
        <v>5504369</v>
      </c>
      <c r="O347" s="17" t="n">
        <v>0.0518</v>
      </c>
      <c r="P347" s="7" t="n">
        <v>5789495</v>
      </c>
      <c r="Q347" s="17" t="n">
        <v>78.7940525644767</v>
      </c>
      <c r="R347" s="17" t="n">
        <v>3.70594743552334</v>
      </c>
      <c r="S347" s="17" t="n">
        <v>0.01</v>
      </c>
      <c r="T347" s="7" t="n">
        <v>55044</v>
      </c>
      <c r="U347" s="7" t="n">
        <v>0</v>
      </c>
      <c r="V347" s="7" t="n">
        <v>0</v>
      </c>
      <c r="W347" s="0" t="n">
        <v>0</v>
      </c>
      <c r="X347" s="7" t="n">
        <v>5844539</v>
      </c>
      <c r="Y347" s="17" t="n">
        <v>79.543192140443</v>
      </c>
      <c r="AA347" s="7" t="n">
        <v>-272299</v>
      </c>
      <c r="AB347" s="7" t="n">
        <v>-217255</v>
      </c>
      <c r="AC347" s="7" t="n">
        <v>0</v>
      </c>
      <c r="AD347" s="17" t="n">
        <v>-2.95680785955703</v>
      </c>
    </row>
    <row r="348" customFormat="false" ht="14.5" hidden="false" customHeight="false" outlineLevel="0" collapsed="false">
      <c r="A348" s="0" t="n">
        <v>321</v>
      </c>
      <c r="B348" s="0" t="s">
        <v>339</v>
      </c>
      <c r="C348" s="7" t="n">
        <v>5021857900</v>
      </c>
      <c r="D348" s="7" t="n">
        <v>17461659.2037771</v>
      </c>
      <c r="E348" s="7" t="n">
        <v>1735793000</v>
      </c>
      <c r="F348" s="7" t="n">
        <v>22117073.7760201</v>
      </c>
      <c r="G348" s="7" t="n">
        <v>39578733</v>
      </c>
      <c r="H348" s="7" t="n">
        <v>51344123.3505939</v>
      </c>
      <c r="I348" s="17" t="n">
        <v>0.770852249823098</v>
      </c>
      <c r="J348" s="7" t="n">
        <v>42358902</v>
      </c>
      <c r="K348" s="7" t="n">
        <v>39578733</v>
      </c>
      <c r="L348" s="0" t="n">
        <v>77.09</v>
      </c>
      <c r="N348" s="7" t="n">
        <v>36751505</v>
      </c>
      <c r="O348" s="17" t="n">
        <v>0.0585</v>
      </c>
      <c r="P348" s="7" t="n">
        <v>38901468</v>
      </c>
      <c r="Q348" s="17" t="n">
        <v>75.7661548418472</v>
      </c>
      <c r="R348" s="17" t="n">
        <v>1.32384515815284</v>
      </c>
      <c r="S348" s="17" t="n">
        <v>0</v>
      </c>
      <c r="T348" s="7" t="n">
        <v>0</v>
      </c>
      <c r="U348" s="7" t="n">
        <v>0</v>
      </c>
      <c r="V348" s="7" t="n">
        <v>0</v>
      </c>
      <c r="W348" s="0" t="n">
        <v>0</v>
      </c>
      <c r="X348" s="7" t="n">
        <v>38901468</v>
      </c>
      <c r="Y348" s="17" t="n">
        <v>75.7661548418472</v>
      </c>
      <c r="AA348" s="7" t="n">
        <v>-677265</v>
      </c>
      <c r="AB348" s="7" t="n">
        <v>-677265</v>
      </c>
      <c r="AC348" s="7" t="n">
        <v>0</v>
      </c>
      <c r="AD348" s="17" t="n">
        <v>-1.32384515815284</v>
      </c>
    </row>
    <row r="349" customFormat="false" ht="14.5" hidden="false" customHeight="false" outlineLevel="0" collapsed="false">
      <c r="A349" s="0" t="n">
        <v>322</v>
      </c>
      <c r="B349" s="0" t="s">
        <v>340</v>
      </c>
      <c r="C349" s="7" t="n">
        <v>1203529000</v>
      </c>
      <c r="D349" s="7" t="n">
        <v>4184828.33611493</v>
      </c>
      <c r="E349" s="7" t="n">
        <v>352562000</v>
      </c>
      <c r="F349" s="7" t="n">
        <v>4492263.63087143</v>
      </c>
      <c r="G349" s="7" t="n">
        <v>8677092</v>
      </c>
      <c r="H349" s="7" t="n">
        <v>11804797.72</v>
      </c>
      <c r="I349" s="17" t="n">
        <v>0.735047919143844</v>
      </c>
      <c r="J349" s="7" t="n">
        <v>9738958</v>
      </c>
      <c r="K349" s="7" t="n">
        <v>8677092</v>
      </c>
      <c r="L349" s="0" t="n">
        <v>73.5</v>
      </c>
      <c r="N349" s="7" t="n">
        <v>8476196</v>
      </c>
      <c r="O349" s="17" t="n">
        <v>0.0384</v>
      </c>
      <c r="P349" s="7" t="n">
        <v>8801682</v>
      </c>
      <c r="Q349" s="17" t="n">
        <v>74.5602102532258</v>
      </c>
      <c r="R349" s="17" t="n">
        <v>0</v>
      </c>
      <c r="S349" s="17" t="n">
        <v>0</v>
      </c>
      <c r="T349" s="7" t="n">
        <v>0</v>
      </c>
      <c r="U349" s="7" t="n">
        <v>124590</v>
      </c>
      <c r="V349" s="7" t="n">
        <v>124590</v>
      </c>
      <c r="W349" s="0" t="n">
        <v>0</v>
      </c>
      <c r="X349" s="7" t="n">
        <v>8677092</v>
      </c>
      <c r="Y349" s="17" t="n">
        <v>73.5047919143844</v>
      </c>
      <c r="AA349" s="7" t="n">
        <v>0</v>
      </c>
      <c r="AB349" s="7" t="n">
        <v>0</v>
      </c>
      <c r="AC349" s="7" t="n">
        <v>0</v>
      </c>
      <c r="AD349" s="17" t="n">
        <v>0.00479191438444104</v>
      </c>
    </row>
    <row r="350" customFormat="false" ht="14.5" hidden="false" customHeight="false" outlineLevel="0" collapsed="false">
      <c r="A350" s="0" t="n">
        <v>323</v>
      </c>
      <c r="B350" s="0" t="s">
        <v>341</v>
      </c>
      <c r="C350" s="7" t="n">
        <v>1451294400</v>
      </c>
      <c r="D350" s="7" t="n">
        <v>5046341.15934465</v>
      </c>
      <c r="E350" s="7" t="n">
        <v>341590000</v>
      </c>
      <c r="F350" s="7" t="n">
        <v>4352460.93926564</v>
      </c>
      <c r="G350" s="7" t="n">
        <v>9398802</v>
      </c>
      <c r="H350" s="7" t="n">
        <v>17634184.150158</v>
      </c>
      <c r="I350" s="17" t="n">
        <v>0.532987629025967</v>
      </c>
      <c r="J350" s="7" t="n">
        <v>14548202</v>
      </c>
      <c r="K350" s="7" t="n">
        <v>9398802</v>
      </c>
      <c r="L350" s="0" t="n">
        <v>53.3</v>
      </c>
      <c r="N350" s="7" t="n">
        <v>9526336</v>
      </c>
      <c r="O350" s="17" t="n">
        <v>0.0388</v>
      </c>
      <c r="P350" s="7" t="n">
        <v>9895958</v>
      </c>
      <c r="Q350" s="17" t="n">
        <v>56.1180370791996</v>
      </c>
      <c r="R350" s="17" t="n">
        <v>0</v>
      </c>
      <c r="S350" s="17" t="n">
        <v>0</v>
      </c>
      <c r="T350" s="7" t="n">
        <v>0</v>
      </c>
      <c r="U350" s="7" t="n">
        <v>497156</v>
      </c>
      <c r="V350" s="7" t="n">
        <v>497156</v>
      </c>
      <c r="W350" s="0" t="n">
        <v>0</v>
      </c>
      <c r="X350" s="7" t="n">
        <v>9398802</v>
      </c>
      <c r="Y350" s="17" t="n">
        <v>53.2987629025967</v>
      </c>
      <c r="AA350" s="7" t="n">
        <v>0</v>
      </c>
      <c r="AB350" s="7" t="n">
        <v>0</v>
      </c>
      <c r="AC350" s="7" t="n">
        <v>0</v>
      </c>
      <c r="AD350" s="17" t="n">
        <v>-0.00123709740330469</v>
      </c>
    </row>
    <row r="351" customFormat="false" ht="14.5" hidden="false" customHeight="false" outlineLevel="0" collapsed="false">
      <c r="A351" s="0" t="n">
        <v>324</v>
      </c>
      <c r="B351" s="0" t="s">
        <v>342</v>
      </c>
      <c r="C351" s="7" t="n">
        <v>513429200</v>
      </c>
      <c r="D351" s="7" t="n">
        <v>1785260.73301833</v>
      </c>
      <c r="E351" s="7" t="n">
        <v>171143000</v>
      </c>
      <c r="F351" s="7" t="n">
        <v>2180664.60531262</v>
      </c>
      <c r="G351" s="7" t="n">
        <v>3965925</v>
      </c>
      <c r="H351" s="7" t="n">
        <v>6922529.17600631</v>
      </c>
      <c r="I351" s="17" t="n">
        <v>0.572901160712476</v>
      </c>
      <c r="J351" s="7" t="n">
        <v>5711087</v>
      </c>
      <c r="K351" s="7" t="n">
        <v>3965925</v>
      </c>
      <c r="L351" s="0" t="n">
        <v>57.29</v>
      </c>
      <c r="N351" s="7" t="n">
        <v>3726177</v>
      </c>
      <c r="O351" s="17" t="n">
        <v>0.0337</v>
      </c>
      <c r="P351" s="7" t="n">
        <v>3851749</v>
      </c>
      <c r="Q351" s="17" t="n">
        <v>55.640776688241</v>
      </c>
      <c r="R351" s="17" t="n">
        <v>1.64922331175904</v>
      </c>
      <c r="S351" s="17" t="n">
        <v>0</v>
      </c>
      <c r="T351" s="7" t="n">
        <v>0</v>
      </c>
      <c r="U351" s="7" t="n">
        <v>0</v>
      </c>
      <c r="V351" s="7" t="n">
        <v>0</v>
      </c>
      <c r="W351" s="0" t="n">
        <v>0</v>
      </c>
      <c r="X351" s="7" t="n">
        <v>3851749</v>
      </c>
      <c r="Y351" s="17" t="n">
        <v>55.640776688241</v>
      </c>
      <c r="AA351" s="7" t="n">
        <v>-114176</v>
      </c>
      <c r="AB351" s="7" t="n">
        <v>-114176</v>
      </c>
      <c r="AC351" s="7" t="n">
        <v>0</v>
      </c>
      <c r="AD351" s="17" t="n">
        <v>-1.64922331175904</v>
      </c>
    </row>
    <row r="352" customFormat="false" ht="14.5" hidden="false" customHeight="false" outlineLevel="0" collapsed="false">
      <c r="A352" s="0" t="n">
        <v>325</v>
      </c>
      <c r="B352" s="0" t="s">
        <v>343</v>
      </c>
      <c r="C352" s="7" t="n">
        <v>3978694400</v>
      </c>
      <c r="D352" s="7" t="n">
        <v>13834442.764455</v>
      </c>
      <c r="E352" s="7" t="n">
        <v>1392811000</v>
      </c>
      <c r="F352" s="7" t="n">
        <v>17746876.2940353</v>
      </c>
      <c r="G352" s="7" t="n">
        <v>31581319</v>
      </c>
      <c r="H352" s="7" t="n">
        <v>77785675.98</v>
      </c>
      <c r="I352" s="17" t="n">
        <v>0.406004300947646</v>
      </c>
      <c r="J352" s="7" t="n">
        <v>64173183</v>
      </c>
      <c r="K352" s="7" t="n">
        <v>31581319</v>
      </c>
      <c r="L352" s="0" t="n">
        <v>40.6</v>
      </c>
      <c r="N352" s="7" t="n">
        <v>32011961</v>
      </c>
      <c r="O352" s="17" t="n">
        <v>0.0445</v>
      </c>
      <c r="P352" s="7" t="n">
        <v>33436493</v>
      </c>
      <c r="Q352" s="17" t="n">
        <v>42.985411618197</v>
      </c>
      <c r="R352" s="17" t="n">
        <v>0</v>
      </c>
      <c r="S352" s="17" t="n">
        <v>0</v>
      </c>
      <c r="T352" s="7" t="n">
        <v>0</v>
      </c>
      <c r="U352" s="7" t="n">
        <v>1855174</v>
      </c>
      <c r="V352" s="7" t="n">
        <v>1855174</v>
      </c>
      <c r="W352" s="0" t="n">
        <v>0</v>
      </c>
      <c r="X352" s="7" t="n">
        <v>31581319</v>
      </c>
      <c r="Y352" s="17" t="n">
        <v>40.6004300947646</v>
      </c>
      <c r="AA352" s="7" t="n">
        <v>0</v>
      </c>
      <c r="AB352" s="7" t="n">
        <v>0</v>
      </c>
      <c r="AC352" s="7" t="n">
        <v>0</v>
      </c>
      <c r="AD352" s="17" t="n">
        <v>0.000430094764595879</v>
      </c>
    </row>
    <row r="353" customFormat="false" ht="14.5" hidden="false" customHeight="false" outlineLevel="0" collapsed="false">
      <c r="A353" s="0" t="n">
        <v>326</v>
      </c>
      <c r="B353" s="0" t="s">
        <v>344</v>
      </c>
      <c r="C353" s="7" t="n">
        <v>5707136100</v>
      </c>
      <c r="D353" s="7" t="n">
        <v>19844461.4706787</v>
      </c>
      <c r="E353" s="7" t="n">
        <v>2014741000</v>
      </c>
      <c r="F353" s="7" t="n">
        <v>25671364.8093826</v>
      </c>
      <c r="G353" s="7" t="n">
        <v>45515826</v>
      </c>
      <c r="H353" s="7" t="n">
        <v>58175588.9449295</v>
      </c>
      <c r="I353" s="17" t="n">
        <v>0.782387025648962</v>
      </c>
      <c r="J353" s="7" t="n">
        <v>47994861</v>
      </c>
      <c r="K353" s="7" t="n">
        <v>45515826</v>
      </c>
      <c r="L353" s="0" t="n">
        <v>78.24</v>
      </c>
      <c r="N353" s="7" t="n">
        <v>43643952</v>
      </c>
      <c r="O353" s="17" t="n">
        <v>0.0236</v>
      </c>
      <c r="P353" s="7" t="n">
        <v>44673949</v>
      </c>
      <c r="Q353" s="17" t="n">
        <v>76.7915715340493</v>
      </c>
      <c r="R353" s="17" t="n">
        <v>1.4484284659507</v>
      </c>
      <c r="S353" s="17" t="n">
        <v>0</v>
      </c>
      <c r="T353" s="7" t="n">
        <v>0</v>
      </c>
      <c r="U353" s="7" t="n">
        <v>0</v>
      </c>
      <c r="V353" s="7" t="n">
        <v>0</v>
      </c>
      <c r="W353" s="0" t="n">
        <v>0</v>
      </c>
      <c r="X353" s="7" t="n">
        <v>44673949</v>
      </c>
      <c r="Y353" s="17" t="n">
        <v>76.7915715340493</v>
      </c>
      <c r="AA353" s="7" t="n">
        <v>-841877</v>
      </c>
      <c r="AB353" s="7" t="n">
        <v>-841877</v>
      </c>
      <c r="AC353" s="7" t="n">
        <v>0</v>
      </c>
      <c r="AD353" s="17" t="n">
        <v>-1.4484284659507</v>
      </c>
    </row>
    <row r="354" customFormat="false" ht="14.5" hidden="false" customHeight="false" outlineLevel="0" collapsed="false">
      <c r="A354" s="0" t="n">
        <v>327</v>
      </c>
      <c r="B354" s="0" t="s">
        <v>345</v>
      </c>
      <c r="C354" s="7" t="n">
        <v>267682700</v>
      </c>
      <c r="D354" s="7" t="n">
        <v>930767.890136217</v>
      </c>
      <c r="E354" s="7" t="n">
        <v>80199000</v>
      </c>
      <c r="F354" s="7" t="n">
        <v>1021877.14765703</v>
      </c>
      <c r="G354" s="7" t="n">
        <v>1952645</v>
      </c>
      <c r="H354" s="7" t="n">
        <v>2511895.4360448</v>
      </c>
      <c r="I354" s="17" t="n">
        <v>0.777359189391502</v>
      </c>
      <c r="J354" s="7" t="n">
        <v>2072314</v>
      </c>
      <c r="K354" s="7" t="n">
        <v>1952645</v>
      </c>
      <c r="L354" s="0" t="n">
        <v>77.74</v>
      </c>
      <c r="N354" s="7" t="n">
        <v>1956361</v>
      </c>
      <c r="O354" s="17" t="n">
        <v>0.0415</v>
      </c>
      <c r="P354" s="7" t="n">
        <v>2037550</v>
      </c>
      <c r="Q354" s="17" t="n">
        <v>81.1160357537932</v>
      </c>
      <c r="R354" s="17" t="n">
        <v>0</v>
      </c>
      <c r="S354" s="17" t="n">
        <v>0</v>
      </c>
      <c r="T354" s="7" t="n">
        <v>0</v>
      </c>
      <c r="U354" s="7" t="n">
        <v>84905</v>
      </c>
      <c r="V354" s="7" t="n">
        <v>84905</v>
      </c>
      <c r="W354" s="0" t="n">
        <v>0</v>
      </c>
      <c r="X354" s="7" t="n">
        <v>1952645</v>
      </c>
      <c r="Y354" s="17" t="n">
        <v>77.7359189391502</v>
      </c>
      <c r="AA354" s="7" t="n">
        <v>0</v>
      </c>
      <c r="AB354" s="7" t="n">
        <v>0</v>
      </c>
      <c r="AC354" s="7" t="n">
        <v>0</v>
      </c>
      <c r="AD354" s="17" t="n">
        <v>-0.00408106084982762</v>
      </c>
    </row>
    <row r="355" customFormat="false" ht="14.5" hidden="false" customHeight="false" outlineLevel="0" collapsed="false">
      <c r="A355" s="0" t="n">
        <v>328</v>
      </c>
      <c r="B355" s="0" t="s">
        <v>346</v>
      </c>
      <c r="C355" s="7" t="n">
        <v>1330013700</v>
      </c>
      <c r="D355" s="7" t="n">
        <v>4624632.24332863</v>
      </c>
      <c r="E355" s="7" t="n">
        <v>404588000</v>
      </c>
      <c r="F355" s="7" t="n">
        <v>5155166.91500222</v>
      </c>
      <c r="G355" s="7" t="n">
        <v>9779799</v>
      </c>
      <c r="H355" s="7" t="n">
        <v>18092926.6794239</v>
      </c>
      <c r="I355" s="17" t="n">
        <v>0.540531621737131</v>
      </c>
      <c r="J355" s="7" t="n">
        <v>14926665</v>
      </c>
      <c r="K355" s="7" t="n">
        <v>9779799</v>
      </c>
      <c r="L355" s="0" t="n">
        <v>54.05</v>
      </c>
      <c r="N355" s="7" t="n">
        <v>9068349</v>
      </c>
      <c r="O355" s="17" t="n">
        <v>0.0444</v>
      </c>
      <c r="P355" s="7" t="n">
        <v>9470984</v>
      </c>
      <c r="Q355" s="17" t="n">
        <v>52.3463349396692</v>
      </c>
      <c r="R355" s="17" t="n">
        <v>1.70366506033078</v>
      </c>
      <c r="S355" s="17" t="n">
        <v>0</v>
      </c>
      <c r="T355" s="7" t="n">
        <v>0</v>
      </c>
      <c r="U355" s="7" t="n">
        <v>0</v>
      </c>
      <c r="V355" s="7" t="n">
        <v>0</v>
      </c>
      <c r="W355" s="0" t="n">
        <v>0</v>
      </c>
      <c r="X355" s="7" t="n">
        <v>9470984</v>
      </c>
      <c r="Y355" s="17" t="n">
        <v>52.3463349396692</v>
      </c>
      <c r="AA355" s="7" t="n">
        <v>-308815</v>
      </c>
      <c r="AB355" s="7" t="n">
        <v>-308815</v>
      </c>
      <c r="AC355" s="7" t="n">
        <v>0</v>
      </c>
      <c r="AD355" s="17" t="n">
        <v>-1.70366506033078</v>
      </c>
    </row>
    <row r="356" customFormat="false" ht="14.5" hidden="false" customHeight="false" outlineLevel="0" collapsed="false">
      <c r="A356" s="0" t="n">
        <v>329</v>
      </c>
      <c r="B356" s="0" t="s">
        <v>347</v>
      </c>
      <c r="C356" s="7" t="n">
        <v>1189426700</v>
      </c>
      <c r="D356" s="7" t="n">
        <v>4135792.78762013</v>
      </c>
      <c r="E356" s="7" t="n">
        <v>429457000</v>
      </c>
      <c r="F356" s="7" t="n">
        <v>5472041.97310871</v>
      </c>
      <c r="G356" s="7" t="n">
        <v>9607835</v>
      </c>
      <c r="H356" s="7" t="n">
        <v>7593317.77412327</v>
      </c>
      <c r="I356" s="17" t="n">
        <v>1.2653013196342</v>
      </c>
      <c r="J356" s="7" t="n">
        <v>6264487</v>
      </c>
      <c r="K356" s="7" t="n">
        <v>6264487</v>
      </c>
      <c r="L356" s="0" t="n">
        <v>82.5</v>
      </c>
      <c r="N356" s="7" t="n">
        <v>5913337</v>
      </c>
      <c r="O356" s="17" t="n">
        <v>0.0337</v>
      </c>
      <c r="P356" s="7" t="n">
        <v>6112616</v>
      </c>
      <c r="Q356" s="17" t="n">
        <v>80.499936678941</v>
      </c>
      <c r="R356" s="17" t="n">
        <v>2.00006332105903</v>
      </c>
      <c r="S356" s="17" t="n">
        <v>0</v>
      </c>
      <c r="T356" s="7" t="n">
        <v>0</v>
      </c>
      <c r="U356" s="7" t="n">
        <v>0</v>
      </c>
      <c r="V356" s="7" t="n">
        <v>0</v>
      </c>
      <c r="W356" s="0" t="n">
        <v>0</v>
      </c>
      <c r="X356" s="7" t="n">
        <v>6112616</v>
      </c>
      <c r="Y356" s="17" t="n">
        <v>80.499936678941</v>
      </c>
      <c r="AA356" s="7" t="n">
        <v>-151871</v>
      </c>
      <c r="AB356" s="7" t="n">
        <v>-151871</v>
      </c>
      <c r="AC356" s="7" t="n">
        <v>0</v>
      </c>
      <c r="AD356" s="17" t="n">
        <v>-2.00006332105903</v>
      </c>
    </row>
    <row r="357" customFormat="false" ht="14.5" hidden="false" customHeight="false" outlineLevel="0" collapsed="false">
      <c r="A357" s="0" t="n">
        <v>330</v>
      </c>
      <c r="B357" s="0" t="s">
        <v>348</v>
      </c>
      <c r="C357" s="7" t="n">
        <v>7192996000</v>
      </c>
      <c r="D357" s="7" t="n">
        <v>25010991.4113921</v>
      </c>
      <c r="E357" s="7" t="n">
        <v>6431334000</v>
      </c>
      <c r="F357" s="7" t="n">
        <v>81946573.4429317</v>
      </c>
      <c r="G357" s="7" t="n">
        <v>106957565</v>
      </c>
      <c r="H357" s="7" t="n">
        <v>26381907.903</v>
      </c>
      <c r="I357" s="17" t="n">
        <v>4.0542012879909</v>
      </c>
      <c r="J357" s="7" t="n">
        <v>21765074</v>
      </c>
      <c r="K357" s="7" t="n">
        <v>21765074</v>
      </c>
      <c r="L357" s="0" t="n">
        <v>82.5</v>
      </c>
      <c r="N357" s="7" t="n">
        <v>20948614</v>
      </c>
      <c r="O357" s="17" t="n">
        <v>0.0428</v>
      </c>
      <c r="P357" s="7" t="n">
        <v>21845215</v>
      </c>
      <c r="Q357" s="17" t="n">
        <v>82.8037724956044</v>
      </c>
      <c r="R357" s="17" t="n">
        <v>0</v>
      </c>
      <c r="S357" s="17" t="n">
        <v>0</v>
      </c>
      <c r="T357" s="7" t="n">
        <v>0</v>
      </c>
      <c r="U357" s="7" t="n">
        <v>80141</v>
      </c>
      <c r="V357" s="7" t="n">
        <v>80141</v>
      </c>
      <c r="W357" s="0" t="n">
        <v>0</v>
      </c>
      <c r="X357" s="7" t="n">
        <v>21765074</v>
      </c>
      <c r="Y357" s="17" t="n">
        <v>82.4999999242852</v>
      </c>
      <c r="AA357" s="7" t="n">
        <v>0</v>
      </c>
      <c r="AB357" s="7" t="n">
        <v>0</v>
      </c>
      <c r="AC357" s="7" t="n">
        <v>0</v>
      </c>
      <c r="AD357" s="17" t="n">
        <v>-7.57147660124247E-008</v>
      </c>
    </row>
    <row r="358" customFormat="false" ht="14.5" hidden="false" customHeight="false" outlineLevel="0" collapsed="false">
      <c r="A358" s="0" t="n">
        <v>331</v>
      </c>
      <c r="B358" s="0" t="s">
        <v>349</v>
      </c>
      <c r="C358" s="7" t="n">
        <v>4325909100</v>
      </c>
      <c r="D358" s="7" t="n">
        <v>15041753.8598051</v>
      </c>
      <c r="E358" s="7" t="n">
        <v>931291000</v>
      </c>
      <c r="F358" s="7" t="n">
        <v>11866294.9752324</v>
      </c>
      <c r="G358" s="7" t="n">
        <v>26908049</v>
      </c>
      <c r="H358" s="7" t="n">
        <v>25402087.0325328</v>
      </c>
      <c r="I358" s="17" t="n">
        <v>1.05928496999237</v>
      </c>
      <c r="J358" s="7" t="n">
        <v>20956722</v>
      </c>
      <c r="K358" s="7" t="n">
        <v>20956722</v>
      </c>
      <c r="L358" s="0" t="n">
        <v>82.5</v>
      </c>
      <c r="N358" s="7" t="n">
        <v>18059992</v>
      </c>
      <c r="O358" s="17" t="n">
        <v>0.0315</v>
      </c>
      <c r="P358" s="7" t="n">
        <v>18628882</v>
      </c>
      <c r="Q358" s="17" t="n">
        <v>73.3360293433439</v>
      </c>
      <c r="R358" s="17" t="n">
        <v>9.16397065665615</v>
      </c>
      <c r="S358" s="17" t="n">
        <v>0.02</v>
      </c>
      <c r="T358" s="7" t="n">
        <v>361200</v>
      </c>
      <c r="U358" s="7" t="n">
        <v>0</v>
      </c>
      <c r="V358" s="7" t="n">
        <v>0</v>
      </c>
      <c r="W358" s="0" t="n">
        <v>0</v>
      </c>
      <c r="X358" s="7" t="n">
        <v>18990082</v>
      </c>
      <c r="Y358" s="17" t="n">
        <v>74.7579597522012</v>
      </c>
      <c r="AA358" s="7" t="n">
        <v>-2327840</v>
      </c>
      <c r="AB358" s="7" t="n">
        <v>-1966640</v>
      </c>
      <c r="AC358" s="7" t="n">
        <v>0</v>
      </c>
      <c r="AD358" s="17" t="n">
        <v>-7.74204024779877</v>
      </c>
    </row>
    <row r="359" customFormat="false" ht="14.5" hidden="false" customHeight="false" outlineLevel="0" collapsed="false">
      <c r="A359" s="0" t="n">
        <v>332</v>
      </c>
      <c r="B359" s="0" t="s">
        <v>350</v>
      </c>
      <c r="C359" s="7" t="n">
        <v>3302461300</v>
      </c>
      <c r="D359" s="7" t="n">
        <v>11483091.4977229</v>
      </c>
      <c r="E359" s="7" t="n">
        <v>1037417000</v>
      </c>
      <c r="F359" s="7" t="n">
        <v>13218527.9728041</v>
      </c>
      <c r="G359" s="7" t="n">
        <v>24701619</v>
      </c>
      <c r="H359" s="7" t="n">
        <v>68366792.9</v>
      </c>
      <c r="I359" s="17" t="n">
        <v>0.361310190988935</v>
      </c>
      <c r="J359" s="7" t="n">
        <v>56402604</v>
      </c>
      <c r="K359" s="7" t="n">
        <v>24701619</v>
      </c>
      <c r="L359" s="0" t="n">
        <v>36.13</v>
      </c>
      <c r="N359" s="7" t="n">
        <v>22906588</v>
      </c>
      <c r="O359" s="17" t="n">
        <v>0.0382</v>
      </c>
      <c r="P359" s="7" t="n">
        <v>23781620</v>
      </c>
      <c r="Q359" s="17" t="n">
        <v>34.7853380145904</v>
      </c>
      <c r="R359" s="17" t="n">
        <v>1.34466198540959</v>
      </c>
      <c r="S359" s="17" t="n">
        <v>0</v>
      </c>
      <c r="T359" s="7" t="n">
        <v>0</v>
      </c>
      <c r="U359" s="7" t="n">
        <v>0</v>
      </c>
      <c r="V359" s="7" t="n">
        <v>0</v>
      </c>
      <c r="W359" s="0" t="n">
        <v>0</v>
      </c>
      <c r="X359" s="7" t="n">
        <v>23781620</v>
      </c>
      <c r="Y359" s="17" t="n">
        <v>34.7853380145904</v>
      </c>
      <c r="AA359" s="7" t="n">
        <v>-919999</v>
      </c>
      <c r="AB359" s="7" t="n">
        <v>-919999</v>
      </c>
      <c r="AC359" s="7" t="n">
        <v>0</v>
      </c>
      <c r="AD359" s="17" t="n">
        <v>-1.34466198540959</v>
      </c>
    </row>
    <row r="360" customFormat="false" ht="14.5" hidden="false" customHeight="false" outlineLevel="0" collapsed="false">
      <c r="A360" s="0" t="n">
        <v>333</v>
      </c>
      <c r="B360" s="0" t="s">
        <v>351</v>
      </c>
      <c r="C360" s="7" t="n">
        <v>453409500</v>
      </c>
      <c r="D360" s="7" t="n">
        <v>1576564.35654122</v>
      </c>
      <c r="E360" s="7" t="n">
        <v>121284000</v>
      </c>
      <c r="F360" s="7" t="n">
        <v>1545372.73502706</v>
      </c>
      <c r="G360" s="7" t="n">
        <v>3121937</v>
      </c>
      <c r="H360" s="7" t="n">
        <v>1817852.54643504</v>
      </c>
      <c r="I360" s="17" t="n">
        <v>1.71737636593374</v>
      </c>
      <c r="J360" s="7" t="n">
        <v>1499728</v>
      </c>
      <c r="K360" s="7" t="n">
        <v>1499728</v>
      </c>
      <c r="L360" s="0" t="n">
        <v>82.5</v>
      </c>
      <c r="N360" s="7" t="n">
        <v>1360800</v>
      </c>
      <c r="O360" s="17" t="n">
        <v>0.0337</v>
      </c>
      <c r="P360" s="7" t="n">
        <v>1406659</v>
      </c>
      <c r="Q360" s="17" t="n">
        <v>77.3802585230896</v>
      </c>
      <c r="R360" s="17" t="n">
        <v>5.11974147691036</v>
      </c>
      <c r="S360" s="17" t="n">
        <v>0.01</v>
      </c>
      <c r="T360" s="7" t="n">
        <v>13608</v>
      </c>
      <c r="U360" s="7" t="n">
        <v>0</v>
      </c>
      <c r="V360" s="7" t="n">
        <v>0</v>
      </c>
      <c r="W360" s="0" t="n">
        <v>0</v>
      </c>
      <c r="X360" s="7" t="n">
        <v>1420267</v>
      </c>
      <c r="Y360" s="17" t="n">
        <v>78.1288340897211</v>
      </c>
      <c r="AA360" s="7" t="n">
        <v>-93069</v>
      </c>
      <c r="AB360" s="7" t="n">
        <v>-79461</v>
      </c>
      <c r="AC360" s="7" t="n">
        <v>0</v>
      </c>
      <c r="AD360" s="17" t="n">
        <v>-4.37116591027893</v>
      </c>
    </row>
    <row r="361" customFormat="false" ht="14.5" hidden="false" customHeight="false" outlineLevel="0" collapsed="false">
      <c r="A361" s="0" t="n">
        <v>334</v>
      </c>
      <c r="B361" s="0" t="s">
        <v>352</v>
      </c>
      <c r="C361" s="7" t="n">
        <v>3290703900</v>
      </c>
      <c r="D361" s="7" t="n">
        <v>11442209.474374</v>
      </c>
      <c r="E361" s="7" t="n">
        <v>158182000</v>
      </c>
      <c r="F361" s="7" t="n">
        <v>2015518.53477829</v>
      </c>
      <c r="G361" s="7" t="n">
        <v>13457728</v>
      </c>
      <c r="H361" s="7" t="n">
        <v>5793063.00148266</v>
      </c>
      <c r="I361" s="17" t="n">
        <v>2.323076409933</v>
      </c>
      <c r="J361" s="7" t="n">
        <v>4779277</v>
      </c>
      <c r="K361" s="7" t="n">
        <v>4779277</v>
      </c>
      <c r="L361" s="0" t="n">
        <v>82.5</v>
      </c>
      <c r="N361" s="7" t="n">
        <v>5043724</v>
      </c>
      <c r="O361" s="17" t="n">
        <v>0.0461</v>
      </c>
      <c r="P361" s="7" t="n">
        <v>5276240</v>
      </c>
      <c r="Q361" s="17" t="n">
        <v>91.0785882813568</v>
      </c>
      <c r="R361" s="17" t="n">
        <v>0</v>
      </c>
      <c r="S361" s="17" t="n">
        <v>0</v>
      </c>
      <c r="T361" s="7" t="n">
        <v>0</v>
      </c>
      <c r="U361" s="7" t="n">
        <v>496963</v>
      </c>
      <c r="V361" s="7" t="n">
        <v>496963</v>
      </c>
      <c r="W361" s="0" t="n">
        <v>0</v>
      </c>
      <c r="X361" s="7" t="n">
        <v>4779277</v>
      </c>
      <c r="Y361" s="17" t="n">
        <v>82.5000004104358</v>
      </c>
      <c r="AA361" s="7" t="n">
        <v>0</v>
      </c>
      <c r="AB361" s="7" t="n">
        <v>0</v>
      </c>
      <c r="AC361" s="7" t="n">
        <v>0</v>
      </c>
      <c r="AD361" s="17" t="n">
        <v>4.10435816888821E-007</v>
      </c>
    </row>
    <row r="362" customFormat="false" ht="14.5" hidden="false" customHeight="false" outlineLevel="0" collapsed="false">
      <c r="A362" s="0" t="n">
        <v>335</v>
      </c>
      <c r="B362" s="0" t="s">
        <v>353</v>
      </c>
      <c r="C362" s="7" t="n">
        <v>5479184600</v>
      </c>
      <c r="D362" s="7" t="n">
        <v>19051844.1789808</v>
      </c>
      <c r="E362" s="7" t="n">
        <v>2527880000</v>
      </c>
      <c r="F362" s="7" t="n">
        <v>32209663.512254</v>
      </c>
      <c r="G362" s="7" t="n">
        <v>51261508</v>
      </c>
      <c r="H362" s="7" t="n">
        <v>37208152.2143415</v>
      </c>
      <c r="I362" s="17" t="n">
        <v>1.3776956110237</v>
      </c>
      <c r="J362" s="7" t="n">
        <v>30696726</v>
      </c>
      <c r="K362" s="7" t="n">
        <v>30696726</v>
      </c>
      <c r="L362" s="0" t="n">
        <v>82.5</v>
      </c>
      <c r="N362" s="7" t="n">
        <v>29283013</v>
      </c>
      <c r="O362" s="17" t="n">
        <v>0.0378</v>
      </c>
      <c r="P362" s="7" t="n">
        <v>30389911</v>
      </c>
      <c r="Q362" s="17" t="n">
        <v>81.6754103373252</v>
      </c>
      <c r="R362" s="17" t="n">
        <v>0.824589662674768</v>
      </c>
      <c r="S362" s="17" t="n">
        <v>0</v>
      </c>
      <c r="T362" s="7" t="n">
        <v>0</v>
      </c>
      <c r="U362" s="7" t="n">
        <v>0</v>
      </c>
      <c r="V362" s="7" t="n">
        <v>0</v>
      </c>
      <c r="W362" s="0" t="n">
        <v>0</v>
      </c>
      <c r="X362" s="7" t="n">
        <v>30389911</v>
      </c>
      <c r="Y362" s="17" t="n">
        <v>81.6754103373252</v>
      </c>
      <c r="AA362" s="7" t="n">
        <v>-306815</v>
      </c>
      <c r="AB362" s="7" t="n">
        <v>-306815</v>
      </c>
      <c r="AC362" s="7" t="n">
        <v>0</v>
      </c>
      <c r="AD362" s="17" t="n">
        <v>-0.824589662674768</v>
      </c>
    </row>
    <row r="363" customFormat="false" ht="14.5" hidden="false" customHeight="false" outlineLevel="0" collapsed="false">
      <c r="A363" s="0" t="n">
        <v>336</v>
      </c>
      <c r="B363" s="0" t="s">
        <v>354</v>
      </c>
      <c r="C363" s="7" t="n">
        <v>10601685400</v>
      </c>
      <c r="D363" s="7" t="n">
        <v>36863451.9587778</v>
      </c>
      <c r="E363" s="7" t="n">
        <v>2572553000</v>
      </c>
      <c r="F363" s="7" t="n">
        <v>32778876.5674951</v>
      </c>
      <c r="G363" s="7" t="n">
        <v>69642329</v>
      </c>
      <c r="H363" s="7" t="n">
        <v>92964257.4078759</v>
      </c>
      <c r="I363" s="17" t="n">
        <v>0.749130159717706</v>
      </c>
      <c r="J363" s="7" t="n">
        <v>76695512</v>
      </c>
      <c r="K363" s="7" t="n">
        <v>69642329</v>
      </c>
      <c r="L363" s="0" t="n">
        <v>74.91</v>
      </c>
      <c r="N363" s="7" t="n">
        <v>66095737</v>
      </c>
      <c r="O363" s="17" t="n">
        <v>0.0413</v>
      </c>
      <c r="P363" s="7" t="n">
        <v>68825491</v>
      </c>
      <c r="Q363" s="17" t="n">
        <v>74.0343578479111</v>
      </c>
      <c r="R363" s="17" t="n">
        <v>0.875642152088915</v>
      </c>
      <c r="S363" s="17" t="n">
        <v>0</v>
      </c>
      <c r="T363" s="7" t="n">
        <v>0</v>
      </c>
      <c r="U363" s="7" t="n">
        <v>0</v>
      </c>
      <c r="V363" s="7" t="n">
        <v>0</v>
      </c>
      <c r="W363" s="0" t="n">
        <v>0</v>
      </c>
      <c r="X363" s="7" t="n">
        <v>68825491</v>
      </c>
      <c r="Y363" s="17" t="n">
        <v>74.0343578479111</v>
      </c>
      <c r="AA363" s="7" t="n">
        <v>-816838</v>
      </c>
      <c r="AB363" s="7" t="n">
        <v>-816838</v>
      </c>
      <c r="AC363" s="7" t="n">
        <v>0</v>
      </c>
      <c r="AD363" s="17" t="n">
        <v>-0.875642152088915</v>
      </c>
    </row>
    <row r="364" customFormat="false" ht="14.5" hidden="false" customHeight="false" outlineLevel="0" collapsed="false">
      <c r="A364" s="0" t="n">
        <v>337</v>
      </c>
      <c r="B364" s="0" t="s">
        <v>355</v>
      </c>
      <c r="C364" s="7" t="n">
        <v>333516600</v>
      </c>
      <c r="D364" s="7" t="n">
        <v>1159681.00331999</v>
      </c>
      <c r="E364" s="7" t="n">
        <v>42081000</v>
      </c>
      <c r="F364" s="7" t="n">
        <v>536186.389488092</v>
      </c>
      <c r="G364" s="7" t="n">
        <v>1695867</v>
      </c>
      <c r="H364" s="7" t="n">
        <v>2284205.69419327</v>
      </c>
      <c r="I364" s="17" t="n">
        <v>0.742431824030167</v>
      </c>
      <c r="J364" s="7" t="n">
        <v>1884470</v>
      </c>
      <c r="K364" s="7" t="n">
        <v>1695867</v>
      </c>
      <c r="L364" s="0" t="n">
        <v>74.24</v>
      </c>
      <c r="N364" s="7" t="n">
        <v>1648962</v>
      </c>
      <c r="O364" s="17" t="n">
        <v>0.0386</v>
      </c>
      <c r="P364" s="7" t="n">
        <v>1712612</v>
      </c>
      <c r="Q364" s="17" t="n">
        <v>74.9762599906686</v>
      </c>
      <c r="R364" s="17" t="n">
        <v>0</v>
      </c>
      <c r="S364" s="17" t="n">
        <v>0</v>
      </c>
      <c r="T364" s="7" t="n">
        <v>0</v>
      </c>
      <c r="U364" s="7" t="n">
        <v>16745</v>
      </c>
      <c r="V364" s="7" t="n">
        <v>16745</v>
      </c>
      <c r="W364" s="0" t="n">
        <v>0</v>
      </c>
      <c r="X364" s="7" t="n">
        <v>1695867</v>
      </c>
      <c r="Y364" s="17" t="n">
        <v>74.2431824030167</v>
      </c>
      <c r="AA364" s="7" t="n">
        <v>0</v>
      </c>
      <c r="AB364" s="7" t="n">
        <v>0</v>
      </c>
      <c r="AC364" s="7" t="n">
        <v>0</v>
      </c>
      <c r="AD364" s="17" t="n">
        <v>0.00318240301666606</v>
      </c>
    </row>
    <row r="365" customFormat="false" ht="14.5" hidden="false" customHeight="false" outlineLevel="0" collapsed="false">
      <c r="A365" s="0" t="n">
        <v>338</v>
      </c>
      <c r="B365" s="0" t="s">
        <v>356</v>
      </c>
      <c r="C365" s="7" t="n">
        <v>2145260700</v>
      </c>
      <c r="D365" s="7" t="n">
        <v>7459353.09054767</v>
      </c>
      <c r="E365" s="7" t="n">
        <v>581553000</v>
      </c>
      <c r="F365" s="7" t="n">
        <v>7410014.1005672</v>
      </c>
      <c r="G365" s="7" t="n">
        <v>14869367</v>
      </c>
      <c r="H365" s="7" t="n">
        <v>33825134.4185089</v>
      </c>
      <c r="I365" s="17" t="n">
        <v>0.439595207990174</v>
      </c>
      <c r="J365" s="7" t="n">
        <v>27905736</v>
      </c>
      <c r="K365" s="7" t="n">
        <v>14869367</v>
      </c>
      <c r="L365" s="0" t="n">
        <v>43.96</v>
      </c>
      <c r="N365" s="7" t="n">
        <v>14015156</v>
      </c>
      <c r="O365" s="17" t="n">
        <v>0.0534</v>
      </c>
      <c r="P365" s="7" t="n">
        <v>14763565</v>
      </c>
      <c r="Q365" s="17" t="n">
        <v>43.6467297286525</v>
      </c>
      <c r="R365" s="17" t="n">
        <v>0.313270271347463</v>
      </c>
      <c r="S365" s="17" t="n">
        <v>0</v>
      </c>
      <c r="T365" s="7" t="n">
        <v>0</v>
      </c>
      <c r="U365" s="7" t="n">
        <v>0</v>
      </c>
      <c r="V365" s="7" t="n">
        <v>0</v>
      </c>
      <c r="W365" s="0" t="n">
        <v>0</v>
      </c>
      <c r="X365" s="7" t="n">
        <v>14763565</v>
      </c>
      <c r="Y365" s="17" t="n">
        <v>43.6467297286525</v>
      </c>
      <c r="AA365" s="7" t="n">
        <v>-105802</v>
      </c>
      <c r="AB365" s="7" t="n">
        <v>-105802</v>
      </c>
      <c r="AC365" s="7" t="n">
        <v>0</v>
      </c>
      <c r="AD365" s="17" t="n">
        <v>-0.313270271347463</v>
      </c>
    </row>
    <row r="366" customFormat="false" ht="14.5" hidden="false" customHeight="false" outlineLevel="0" collapsed="false">
      <c r="A366" s="0" t="n">
        <v>339</v>
      </c>
      <c r="B366" s="0" t="s">
        <v>357</v>
      </c>
      <c r="C366" s="7" t="n">
        <v>2108258500</v>
      </c>
      <c r="D366" s="7" t="n">
        <v>7330691.58338116</v>
      </c>
      <c r="E366" s="7" t="n">
        <v>789716000</v>
      </c>
      <c r="F366" s="7" t="n">
        <v>10062379.0014728</v>
      </c>
      <c r="G366" s="7" t="n">
        <v>17393071</v>
      </c>
      <c r="H366" s="7" t="n">
        <v>29475167.009635</v>
      </c>
      <c r="I366" s="17" t="n">
        <v>0.590092364678186</v>
      </c>
      <c r="J366" s="7" t="n">
        <v>24317013</v>
      </c>
      <c r="K366" s="7" t="n">
        <v>17393071</v>
      </c>
      <c r="L366" s="0" t="n">
        <v>59.01</v>
      </c>
      <c r="N366" s="7" t="n">
        <v>18231525</v>
      </c>
      <c r="O366" s="17" t="n">
        <v>0.0363</v>
      </c>
      <c r="P366" s="7" t="n">
        <v>18893329</v>
      </c>
      <c r="Q366" s="17" t="n">
        <v>64.0991414699161</v>
      </c>
      <c r="R366" s="17" t="n">
        <v>0</v>
      </c>
      <c r="S366" s="17" t="n">
        <v>0</v>
      </c>
      <c r="T366" s="7" t="n">
        <v>0</v>
      </c>
      <c r="U366" s="7" t="n">
        <v>1500258</v>
      </c>
      <c r="V366" s="7" t="n">
        <v>1500258</v>
      </c>
      <c r="W366" s="0" t="n">
        <v>0</v>
      </c>
      <c r="X366" s="7" t="n">
        <v>17393071</v>
      </c>
      <c r="Y366" s="17" t="n">
        <v>59.0092364678186</v>
      </c>
      <c r="AA366" s="7" t="n">
        <v>0</v>
      </c>
      <c r="AB366" s="7" t="n">
        <v>0</v>
      </c>
      <c r="AC366" s="7" t="n">
        <v>0</v>
      </c>
      <c r="AD366" s="17" t="n">
        <v>-0.000763532181373705</v>
      </c>
    </row>
    <row r="367" customFormat="false" ht="14.5" hidden="false" customHeight="false" outlineLevel="0" collapsed="false">
      <c r="A367" s="0" t="n">
        <v>340</v>
      </c>
      <c r="B367" s="0" t="s">
        <v>358</v>
      </c>
      <c r="C367" s="7" t="n">
        <v>371024900</v>
      </c>
      <c r="D367" s="7" t="n">
        <v>1290102.28662891</v>
      </c>
      <c r="E367" s="7" t="n">
        <v>79793381.25</v>
      </c>
      <c r="F367" s="7" t="n">
        <v>1016708.84716343</v>
      </c>
      <c r="G367" s="7" t="n">
        <v>2306811</v>
      </c>
      <c r="H367" s="7" t="n">
        <v>3548166.06851803</v>
      </c>
      <c r="I367" s="17" t="n">
        <v>0.6501417790074</v>
      </c>
      <c r="J367" s="7" t="n">
        <v>2927237</v>
      </c>
      <c r="K367" s="7" t="n">
        <v>2306811</v>
      </c>
      <c r="L367" s="0" t="n">
        <v>65.01</v>
      </c>
      <c r="N367" s="7" t="n">
        <v>2296794</v>
      </c>
      <c r="O367" s="17" t="n">
        <v>0.0321</v>
      </c>
      <c r="P367" s="7" t="n">
        <v>2370521</v>
      </c>
      <c r="Q367" s="17" t="n">
        <v>66.8097533831077</v>
      </c>
      <c r="R367" s="17" t="n">
        <v>0</v>
      </c>
      <c r="S367" s="17" t="n">
        <v>0</v>
      </c>
      <c r="T367" s="7" t="n">
        <v>0</v>
      </c>
      <c r="U367" s="7" t="n">
        <v>63710</v>
      </c>
      <c r="V367" s="7" t="n">
        <v>63710</v>
      </c>
      <c r="W367" s="0" t="n">
        <v>0</v>
      </c>
      <c r="X367" s="7" t="n">
        <v>2306811</v>
      </c>
      <c r="Y367" s="17" t="n">
        <v>65.01417790074</v>
      </c>
      <c r="AA367" s="7" t="n">
        <v>0</v>
      </c>
      <c r="AB367" s="7" t="n">
        <v>0</v>
      </c>
      <c r="AC367" s="7" t="n">
        <v>0</v>
      </c>
      <c r="AD367" s="17" t="n">
        <v>0.00417790073996116</v>
      </c>
    </row>
    <row r="368" customFormat="false" ht="14.5" hidden="false" customHeight="false" outlineLevel="0" collapsed="false">
      <c r="A368" s="0" t="n">
        <v>341</v>
      </c>
      <c r="B368" s="0" t="s">
        <v>359</v>
      </c>
      <c r="C368" s="7" t="n">
        <v>1144212500</v>
      </c>
      <c r="D368" s="7" t="n">
        <v>3978577.07835615</v>
      </c>
      <c r="E368" s="7" t="n">
        <v>362106000</v>
      </c>
      <c r="F368" s="7" t="n">
        <v>4613871.07606699</v>
      </c>
      <c r="G368" s="7" t="n">
        <v>8592448</v>
      </c>
      <c r="H368" s="7" t="n">
        <v>10325256.3538102</v>
      </c>
      <c r="I368" s="17" t="n">
        <v>0.832177691823527</v>
      </c>
      <c r="J368" s="7" t="n">
        <v>8518336</v>
      </c>
      <c r="K368" s="7" t="n">
        <v>8518336</v>
      </c>
      <c r="L368" s="0" t="n">
        <v>82.5</v>
      </c>
      <c r="N368" s="7" t="n">
        <v>7180050</v>
      </c>
      <c r="O368" s="17" t="n">
        <v>0.039</v>
      </c>
      <c r="P368" s="7" t="n">
        <v>7460072</v>
      </c>
      <c r="Q368" s="17" t="n">
        <v>72.2507194433685</v>
      </c>
      <c r="R368" s="17" t="n">
        <v>10.2492805566315</v>
      </c>
      <c r="S368" s="17" t="n">
        <v>0.02</v>
      </c>
      <c r="T368" s="7" t="n">
        <v>143601</v>
      </c>
      <c r="U368" s="7" t="n">
        <v>0</v>
      </c>
      <c r="V368" s="7" t="n">
        <v>0</v>
      </c>
      <c r="W368" s="0" t="n">
        <v>0</v>
      </c>
      <c r="X368" s="7" t="n">
        <v>7603673</v>
      </c>
      <c r="Y368" s="17" t="n">
        <v>73.6414936292995</v>
      </c>
      <c r="AA368" s="7" t="n">
        <v>-1058264</v>
      </c>
      <c r="AB368" s="7" t="n">
        <v>-914663</v>
      </c>
      <c r="AC368" s="7" t="n">
        <v>0</v>
      </c>
      <c r="AD368" s="17" t="n">
        <v>-8.85850637070047</v>
      </c>
    </row>
    <row r="369" customFormat="false" ht="14.5" hidden="false" customHeight="false" outlineLevel="0" collapsed="false">
      <c r="A369" s="0" t="n">
        <v>342</v>
      </c>
      <c r="B369" s="0" t="s">
        <v>360</v>
      </c>
      <c r="C369" s="7" t="n">
        <v>5921026600</v>
      </c>
      <c r="D369" s="7" t="n">
        <v>20588186.8194038</v>
      </c>
      <c r="E369" s="7" t="n">
        <v>1332706000</v>
      </c>
      <c r="F369" s="7" t="n">
        <v>16981032.2565794</v>
      </c>
      <c r="G369" s="7" t="n">
        <v>37569219</v>
      </c>
      <c r="H369" s="7" t="n">
        <v>43087386.2058572</v>
      </c>
      <c r="I369" s="17" t="n">
        <v>0.871930797113261</v>
      </c>
      <c r="J369" s="7" t="n">
        <v>35547094</v>
      </c>
      <c r="K369" s="7" t="n">
        <v>35547094</v>
      </c>
      <c r="L369" s="0" t="n">
        <v>82.5</v>
      </c>
      <c r="N369" s="7" t="n">
        <v>33363299</v>
      </c>
      <c r="O369" s="17" t="n">
        <v>0.0449</v>
      </c>
      <c r="P369" s="7" t="n">
        <v>34861311</v>
      </c>
      <c r="Q369" s="17" t="n">
        <v>80.9083912248569</v>
      </c>
      <c r="R369" s="17" t="n">
        <v>1.59160877514306</v>
      </c>
      <c r="S369" s="17" t="n">
        <v>0</v>
      </c>
      <c r="T369" s="7" t="n">
        <v>0</v>
      </c>
      <c r="U369" s="7" t="n">
        <v>0</v>
      </c>
      <c r="V369" s="7" t="n">
        <v>0</v>
      </c>
      <c r="W369" s="0" t="n">
        <v>0</v>
      </c>
      <c r="X369" s="7" t="n">
        <v>34861311</v>
      </c>
      <c r="Y369" s="17" t="n">
        <v>80.9083912248569</v>
      </c>
      <c r="AA369" s="7" t="n">
        <v>-685783</v>
      </c>
      <c r="AB369" s="7" t="n">
        <v>-685783</v>
      </c>
      <c r="AC369" s="7" t="n">
        <v>0</v>
      </c>
      <c r="AD369" s="17" t="n">
        <v>-1.59160877514306</v>
      </c>
    </row>
    <row r="370" customFormat="false" ht="14.5" hidden="false" customHeight="false" outlineLevel="0" collapsed="false">
      <c r="A370" s="0" t="n">
        <v>343</v>
      </c>
      <c r="B370" s="0" t="s">
        <v>361</v>
      </c>
      <c r="C370" s="7" t="n">
        <v>983994000</v>
      </c>
      <c r="D370" s="7" t="n">
        <v>3421476.3198619</v>
      </c>
      <c r="E370" s="7" t="n">
        <v>283733000</v>
      </c>
      <c r="F370" s="7" t="n">
        <v>3615260.39895974</v>
      </c>
      <c r="G370" s="7" t="n">
        <v>7036737</v>
      </c>
      <c r="H370" s="7" t="n">
        <v>22429432.3292915</v>
      </c>
      <c r="I370" s="17" t="n">
        <v>0.313727824079187</v>
      </c>
      <c r="J370" s="7" t="n">
        <v>18504282</v>
      </c>
      <c r="K370" s="7" t="n">
        <v>7036737</v>
      </c>
      <c r="L370" s="0" t="n">
        <v>31.37</v>
      </c>
      <c r="N370" s="7" t="n">
        <v>6780288</v>
      </c>
      <c r="O370" s="17" t="n">
        <v>0.0337</v>
      </c>
      <c r="P370" s="7" t="n">
        <v>7008784</v>
      </c>
      <c r="Q370" s="17" t="n">
        <v>31.2481559814019</v>
      </c>
      <c r="R370" s="17" t="n">
        <v>0.121844018598129</v>
      </c>
      <c r="S370" s="17" t="n">
        <v>0</v>
      </c>
      <c r="T370" s="7" t="n">
        <v>0</v>
      </c>
      <c r="U370" s="7" t="n">
        <v>0</v>
      </c>
      <c r="V370" s="7" t="n">
        <v>0</v>
      </c>
      <c r="W370" s="0" t="n">
        <v>0</v>
      </c>
      <c r="X370" s="7" t="n">
        <v>7008784</v>
      </c>
      <c r="Y370" s="17" t="n">
        <v>31.2481559814019</v>
      </c>
      <c r="AA370" s="7" t="n">
        <v>-27953</v>
      </c>
      <c r="AB370" s="7" t="n">
        <v>-27953</v>
      </c>
      <c r="AC370" s="7" t="n">
        <v>0</v>
      </c>
      <c r="AD370" s="17" t="n">
        <v>-0.121844018598129</v>
      </c>
    </row>
    <row r="371" customFormat="false" ht="14.5" hidden="false" customHeight="false" outlineLevel="0" collapsed="false">
      <c r="A371" s="0" t="n">
        <v>344</v>
      </c>
      <c r="B371" s="0" t="s">
        <v>362</v>
      </c>
      <c r="C371" s="7" t="n">
        <v>9544700800</v>
      </c>
      <c r="D371" s="7" t="n">
        <v>33188177.7402778</v>
      </c>
      <c r="E371" s="7" t="n">
        <v>3980223000</v>
      </c>
      <c r="F371" s="7" t="n">
        <v>50715082.8099965</v>
      </c>
      <c r="G371" s="7" t="n">
        <v>83903261</v>
      </c>
      <c r="H371" s="7" t="n">
        <v>55493669.9099316</v>
      </c>
      <c r="I371" s="17" t="n">
        <v>1.51194291414099</v>
      </c>
      <c r="J371" s="7" t="n">
        <v>45782278</v>
      </c>
      <c r="K371" s="7" t="n">
        <v>45782278</v>
      </c>
      <c r="L371" s="0" t="n">
        <v>82.5</v>
      </c>
      <c r="N371" s="7" t="n">
        <v>44218911</v>
      </c>
      <c r="O371" s="17" t="n">
        <v>0.0446</v>
      </c>
      <c r="P371" s="7" t="n">
        <v>46191074</v>
      </c>
      <c r="Q371" s="17" t="n">
        <v>83.2366539732728</v>
      </c>
      <c r="R371" s="17" t="n">
        <v>0</v>
      </c>
      <c r="S371" s="17" t="n">
        <v>0</v>
      </c>
      <c r="T371" s="7" t="n">
        <v>0</v>
      </c>
      <c r="U371" s="7" t="n">
        <v>408796</v>
      </c>
      <c r="V371" s="7" t="n">
        <v>408796</v>
      </c>
      <c r="W371" s="0" t="n">
        <v>0</v>
      </c>
      <c r="X371" s="7" t="n">
        <v>45782278</v>
      </c>
      <c r="Y371" s="17" t="n">
        <v>82.5000005844025</v>
      </c>
      <c r="AA371" s="7" t="n">
        <v>0</v>
      </c>
      <c r="AB371" s="7" t="n">
        <v>0</v>
      </c>
      <c r="AC371" s="7" t="n">
        <v>0</v>
      </c>
      <c r="AD371" s="17" t="n">
        <v>5.84402513936766E-007</v>
      </c>
    </row>
    <row r="372" customFormat="false" ht="14.5" hidden="false" customHeight="false" outlineLevel="0" collapsed="false">
      <c r="A372" s="0" t="n">
        <v>345</v>
      </c>
      <c r="B372" s="0" t="s">
        <v>363</v>
      </c>
      <c r="C372" s="7" t="n">
        <v>139980600</v>
      </c>
      <c r="D372" s="7" t="n">
        <v>486730.923298374</v>
      </c>
      <c r="E372" s="7" t="n">
        <v>29781000</v>
      </c>
      <c r="F372" s="7" t="n">
        <v>379462.628391551</v>
      </c>
      <c r="G372" s="7" t="n">
        <v>866194</v>
      </c>
      <c r="H372" s="7" t="n">
        <v>924621.121261865</v>
      </c>
      <c r="I372" s="17" t="n">
        <v>0.936809661905487</v>
      </c>
      <c r="J372" s="7" t="n">
        <v>762812</v>
      </c>
      <c r="K372" s="7" t="n">
        <v>762812</v>
      </c>
      <c r="L372" s="0" t="n">
        <v>82.5</v>
      </c>
      <c r="N372" s="7" t="n">
        <v>711090</v>
      </c>
      <c r="O372" s="17" t="n">
        <v>0.0393</v>
      </c>
      <c r="P372" s="7" t="n">
        <v>739036</v>
      </c>
      <c r="Q372" s="17" t="n">
        <v>79.9285223975211</v>
      </c>
      <c r="R372" s="17" t="n">
        <v>2.57147760247891</v>
      </c>
      <c r="S372" s="17" t="n">
        <v>0.01</v>
      </c>
      <c r="T372" s="7" t="n">
        <v>7111</v>
      </c>
      <c r="U372" s="7" t="n">
        <v>0</v>
      </c>
      <c r="V372" s="7" t="n">
        <v>0</v>
      </c>
      <c r="W372" s="0" t="n">
        <v>0</v>
      </c>
      <c r="X372" s="7" t="n">
        <v>746147</v>
      </c>
      <c r="Y372" s="17" t="n">
        <v>80.6975941650247</v>
      </c>
      <c r="AA372" s="7" t="n">
        <v>-23776</v>
      </c>
      <c r="AB372" s="7" t="n">
        <v>-16665</v>
      </c>
      <c r="AC372" s="7" t="n">
        <v>0</v>
      </c>
      <c r="AD372" s="17" t="n">
        <v>-1.80240583497533</v>
      </c>
    </row>
    <row r="373" customFormat="false" ht="14.5" hidden="false" customHeight="false" outlineLevel="0" collapsed="false">
      <c r="A373" s="0" t="n">
        <v>346</v>
      </c>
      <c r="B373" s="0" t="s">
        <v>364</v>
      </c>
      <c r="C373" s="7" t="n">
        <v>3178797900</v>
      </c>
      <c r="D373" s="7" t="n">
        <v>11053097.6209984</v>
      </c>
      <c r="E373" s="7" t="n">
        <v>837919000</v>
      </c>
      <c r="F373" s="7" t="n">
        <v>10676570.5019717</v>
      </c>
      <c r="G373" s="7" t="n">
        <v>21729668</v>
      </c>
      <c r="H373" s="7" t="n">
        <v>31856490.3269382</v>
      </c>
      <c r="I373" s="17" t="n">
        <v>0.682111173484329</v>
      </c>
      <c r="J373" s="7" t="n">
        <v>26281605</v>
      </c>
      <c r="K373" s="7" t="n">
        <v>21729668</v>
      </c>
      <c r="L373" s="0" t="n">
        <v>68.21</v>
      </c>
      <c r="N373" s="7" t="n">
        <v>19898572</v>
      </c>
      <c r="O373" s="17" t="n">
        <v>0.0462</v>
      </c>
      <c r="P373" s="7" t="n">
        <v>20817886</v>
      </c>
      <c r="Q373" s="17" t="n">
        <v>65.3489627587637</v>
      </c>
      <c r="R373" s="17" t="n">
        <v>2.8610372412363</v>
      </c>
      <c r="S373" s="17" t="n">
        <v>0.01</v>
      </c>
      <c r="T373" s="7" t="n">
        <v>198986</v>
      </c>
      <c r="U373" s="7" t="n">
        <v>0</v>
      </c>
      <c r="V373" s="7" t="n">
        <v>0</v>
      </c>
      <c r="W373" s="0" t="n">
        <v>0</v>
      </c>
      <c r="X373" s="7" t="n">
        <v>21016872</v>
      </c>
      <c r="Y373" s="17" t="n">
        <v>65.9735952840602</v>
      </c>
      <c r="AA373" s="7" t="n">
        <v>-911782</v>
      </c>
      <c r="AB373" s="7" t="n">
        <v>-712796</v>
      </c>
      <c r="AC373" s="7" t="n">
        <v>0</v>
      </c>
      <c r="AD373" s="17" t="n">
        <v>-2.23640471593977</v>
      </c>
    </row>
    <row r="374" customFormat="false" ht="14.5" hidden="false" customHeight="false" outlineLevel="0" collapsed="false">
      <c r="A374" s="0" t="n">
        <v>347</v>
      </c>
      <c r="B374" s="0" t="s">
        <v>365</v>
      </c>
      <c r="C374" s="7" t="n">
        <v>10155637600</v>
      </c>
      <c r="D374" s="7" t="n">
        <v>35312485.199604</v>
      </c>
      <c r="E374" s="7" t="n">
        <v>2222985000</v>
      </c>
      <c r="F374" s="7" t="n">
        <v>28324761.793593</v>
      </c>
      <c r="G374" s="7" t="n">
        <v>63637247</v>
      </c>
      <c r="H374" s="7" t="n">
        <v>73645201.6424448</v>
      </c>
      <c r="I374" s="17" t="n">
        <v>0.864105815188958</v>
      </c>
      <c r="J374" s="7" t="n">
        <v>60757291</v>
      </c>
      <c r="K374" s="7" t="n">
        <v>60757291</v>
      </c>
      <c r="L374" s="0" t="n">
        <v>82.5</v>
      </c>
      <c r="N374" s="7" t="n">
        <v>54098553</v>
      </c>
      <c r="O374" s="17" t="n">
        <v>0.0678</v>
      </c>
      <c r="P374" s="7" t="n">
        <v>57766435</v>
      </c>
      <c r="Q374" s="17" t="n">
        <v>78.4388306524872</v>
      </c>
      <c r="R374" s="17" t="n">
        <v>4.06116934751282</v>
      </c>
      <c r="S374" s="17" t="n">
        <v>0.01</v>
      </c>
      <c r="T374" s="7" t="n">
        <v>540986</v>
      </c>
      <c r="U374" s="7" t="n">
        <v>0</v>
      </c>
      <c r="V374" s="7" t="n">
        <v>0</v>
      </c>
      <c r="W374" s="0" t="n">
        <v>0</v>
      </c>
      <c r="X374" s="7" t="n">
        <v>58307421</v>
      </c>
      <c r="Y374" s="17" t="n">
        <v>79.1734148316799</v>
      </c>
      <c r="AA374" s="7" t="n">
        <v>-2990856</v>
      </c>
      <c r="AB374" s="7" t="n">
        <v>-2449870</v>
      </c>
      <c r="AC374" s="7" t="n">
        <v>0</v>
      </c>
      <c r="AD374" s="17" t="n">
        <v>-3.32658516832007</v>
      </c>
    </row>
    <row r="375" customFormat="false" ht="14.5" hidden="false" customHeight="false" outlineLevel="0" collapsed="false">
      <c r="A375" s="0" t="n">
        <v>348</v>
      </c>
      <c r="B375" s="0" t="s">
        <v>366</v>
      </c>
      <c r="C375" s="7" t="n">
        <v>18737985800</v>
      </c>
      <c r="D375" s="7" t="n">
        <v>65154436.6089717</v>
      </c>
      <c r="E375" s="7" t="n">
        <v>5225475000</v>
      </c>
      <c r="F375" s="7" t="n">
        <v>66581796.3834103</v>
      </c>
      <c r="G375" s="7" t="n">
        <v>131736233</v>
      </c>
      <c r="H375" s="7" t="n">
        <v>505110665.75</v>
      </c>
      <c r="I375" s="17" t="n">
        <v>0.260806674522295</v>
      </c>
      <c r="J375" s="7" t="n">
        <v>416716299</v>
      </c>
      <c r="K375" s="7" t="n">
        <v>131736233</v>
      </c>
      <c r="L375" s="0" t="n">
        <v>26.08</v>
      </c>
      <c r="N375" s="7" t="n">
        <v>120432974</v>
      </c>
      <c r="O375" s="17" t="n">
        <v>0.0501</v>
      </c>
      <c r="P375" s="7" t="n">
        <v>126466666</v>
      </c>
      <c r="Q375" s="17" t="n">
        <v>25.0374174562755</v>
      </c>
      <c r="R375" s="17" t="n">
        <v>1.04258254372448</v>
      </c>
      <c r="S375" s="17" t="n">
        <v>0</v>
      </c>
      <c r="T375" s="7" t="n">
        <v>0</v>
      </c>
      <c r="U375" s="7" t="n">
        <v>0</v>
      </c>
      <c r="V375" s="7" t="n">
        <v>0</v>
      </c>
      <c r="W375" s="0" t="n">
        <v>0</v>
      </c>
      <c r="X375" s="7" t="n">
        <v>126466666</v>
      </c>
      <c r="Y375" s="17" t="n">
        <v>25.0374174562755</v>
      </c>
      <c r="AA375" s="7" t="n">
        <v>-5269567</v>
      </c>
      <c r="AB375" s="7" t="n">
        <v>-5269567</v>
      </c>
      <c r="AC375" s="7" t="n">
        <v>0</v>
      </c>
      <c r="AD375" s="17" t="n">
        <v>-1.04258254372448</v>
      </c>
    </row>
    <row r="376" customFormat="false" ht="14.5" hidden="false" customHeight="false" outlineLevel="0" collapsed="false">
      <c r="A376" s="0" t="n">
        <v>349</v>
      </c>
      <c r="B376" s="0" t="s">
        <v>367</v>
      </c>
      <c r="C376" s="7" t="n">
        <v>198652000</v>
      </c>
      <c r="D376" s="7" t="n">
        <v>690739.08366637</v>
      </c>
      <c r="E376" s="7" t="n">
        <v>39385000</v>
      </c>
      <c r="F376" s="7" t="n">
        <v>501834.579738802</v>
      </c>
      <c r="G376" s="7" t="n">
        <v>1192574</v>
      </c>
      <c r="H376" s="7" t="n">
        <v>1599602.04</v>
      </c>
      <c r="I376" s="17" t="n">
        <v>0.745544185477533</v>
      </c>
      <c r="J376" s="7" t="n">
        <v>1319672</v>
      </c>
      <c r="K376" s="7" t="n">
        <v>1192574</v>
      </c>
      <c r="L376" s="0" t="n">
        <v>74.55</v>
      </c>
      <c r="N376" s="7" t="n">
        <v>1103824</v>
      </c>
      <c r="O376" s="17" t="n">
        <v>0.0445</v>
      </c>
      <c r="P376" s="7" t="n">
        <v>1152944</v>
      </c>
      <c r="Q376" s="17" t="n">
        <v>72.0769273337511</v>
      </c>
      <c r="R376" s="17" t="n">
        <v>2.4730726662489</v>
      </c>
      <c r="S376" s="17" t="n">
        <v>0</v>
      </c>
      <c r="T376" s="7" t="n">
        <v>0</v>
      </c>
      <c r="U376" s="7" t="n">
        <v>0</v>
      </c>
      <c r="V376" s="7" t="n">
        <v>0</v>
      </c>
      <c r="W376" s="0" t="n">
        <v>0</v>
      </c>
      <c r="X376" s="7" t="n">
        <v>1152944</v>
      </c>
      <c r="Y376" s="17" t="n">
        <v>72.0769273337511</v>
      </c>
      <c r="AA376" s="7" t="n">
        <v>-39630</v>
      </c>
      <c r="AB376" s="7" t="n">
        <v>-39630</v>
      </c>
      <c r="AC376" s="7" t="n">
        <v>0</v>
      </c>
      <c r="AD376" s="17" t="n">
        <v>-2.4730726662489</v>
      </c>
    </row>
    <row r="377" customFormat="false" ht="14.5" hidden="false" customHeight="false" outlineLevel="0" collapsed="false">
      <c r="A377" s="0" t="n">
        <v>350</v>
      </c>
      <c r="B377" s="0" t="s">
        <v>368</v>
      </c>
      <c r="C377" s="7" t="n">
        <v>2814471000</v>
      </c>
      <c r="D377" s="7" t="n">
        <v>9786285.15970426</v>
      </c>
      <c r="E377" s="7" t="n">
        <v>922083000</v>
      </c>
      <c r="F377" s="7" t="n">
        <v>11748968.7644863</v>
      </c>
      <c r="G377" s="7" t="n">
        <v>21535254</v>
      </c>
      <c r="H377" s="7" t="n">
        <v>23819770.3527438</v>
      </c>
      <c r="I377" s="17" t="n">
        <v>0.90409158783176</v>
      </c>
      <c r="J377" s="7" t="n">
        <v>19651311</v>
      </c>
      <c r="K377" s="7" t="n">
        <v>19651311</v>
      </c>
      <c r="L377" s="0" t="n">
        <v>82.5</v>
      </c>
      <c r="N377" s="7" t="n">
        <v>17726400</v>
      </c>
      <c r="O377" s="17" t="n">
        <v>0.0459</v>
      </c>
      <c r="P377" s="7" t="n">
        <v>18540042</v>
      </c>
      <c r="Q377" s="17" t="n">
        <v>77.8346798707251</v>
      </c>
      <c r="R377" s="17" t="n">
        <v>4.66532012927493</v>
      </c>
      <c r="S377" s="17" t="n">
        <v>0.01</v>
      </c>
      <c r="T377" s="7" t="n">
        <v>177264</v>
      </c>
      <c r="U377" s="7" t="n">
        <v>0</v>
      </c>
      <c r="V377" s="7" t="n">
        <v>0</v>
      </c>
      <c r="W377" s="0" t="n">
        <v>0</v>
      </c>
      <c r="X377" s="7" t="n">
        <v>18717306</v>
      </c>
      <c r="Y377" s="17" t="n">
        <v>78.5788684056057</v>
      </c>
      <c r="AA377" s="7" t="n">
        <v>-1111269</v>
      </c>
      <c r="AB377" s="7" t="n">
        <v>-934005</v>
      </c>
      <c r="AC377" s="7" t="n">
        <v>0</v>
      </c>
      <c r="AD377" s="17" t="n">
        <v>-3.92113159439435</v>
      </c>
    </row>
    <row r="378" customFormat="false" ht="14.5" hidden="false" customHeight="false" outlineLevel="0" collapsed="false">
      <c r="A378" s="0" t="n">
        <v>351</v>
      </c>
      <c r="B378" s="0" t="s">
        <v>369</v>
      </c>
      <c r="C378" s="7" t="n">
        <v>7825616900</v>
      </c>
      <c r="D378" s="7" t="n">
        <v>27210697.3331759</v>
      </c>
      <c r="E378" s="7" t="n">
        <v>1131027000</v>
      </c>
      <c r="F378" s="7" t="n">
        <v>14411284.9871331</v>
      </c>
      <c r="G378" s="7" t="n">
        <v>41621982</v>
      </c>
      <c r="H378" s="7" t="n">
        <v>40335005.1544497</v>
      </c>
      <c r="I378" s="17" t="n">
        <v>1.0319071942751</v>
      </c>
      <c r="J378" s="7" t="n">
        <v>33276379</v>
      </c>
      <c r="K378" s="7" t="n">
        <v>33276379</v>
      </c>
      <c r="L378" s="0" t="n">
        <v>82.5</v>
      </c>
      <c r="N378" s="7" t="n">
        <v>27961470</v>
      </c>
      <c r="O378" s="17" t="n">
        <v>0.0432</v>
      </c>
      <c r="P378" s="7" t="n">
        <v>29169406</v>
      </c>
      <c r="Q378" s="17" t="n">
        <v>72.3178437397127</v>
      </c>
      <c r="R378" s="17" t="n">
        <v>10.1821562602873</v>
      </c>
      <c r="S378" s="17" t="n">
        <v>0.02</v>
      </c>
      <c r="T378" s="7" t="n">
        <v>559229</v>
      </c>
      <c r="U378" s="7" t="n">
        <v>0</v>
      </c>
      <c r="V378" s="7" t="n">
        <v>0</v>
      </c>
      <c r="W378" s="0" t="n">
        <v>0</v>
      </c>
      <c r="X378" s="7" t="n">
        <v>29728635</v>
      </c>
      <c r="Y378" s="17" t="n">
        <v>73.7043044525814</v>
      </c>
      <c r="AA378" s="7" t="n">
        <v>-4106973</v>
      </c>
      <c r="AB378" s="7" t="n">
        <v>-3547744</v>
      </c>
      <c r="AC378" s="7" t="n">
        <v>0</v>
      </c>
      <c r="AD378" s="17" t="n">
        <v>-8.79569554741865</v>
      </c>
    </row>
    <row r="379" customFormat="false" ht="14.5" hidden="false" customHeight="false" outlineLevel="0" collapsed="false">
      <c r="A379" s="0" t="n">
        <v>999</v>
      </c>
      <c r="B379" s="0" t="s">
        <v>370</v>
      </c>
      <c r="C379" s="7" t="n">
        <v>1583183946900</v>
      </c>
      <c r="D379" s="7" t="n">
        <v>5504938428.79514</v>
      </c>
      <c r="E379" s="7" t="n">
        <v>432038780848.75</v>
      </c>
      <c r="F379" s="7" t="n">
        <v>5504938428.79514</v>
      </c>
      <c r="G379" s="7" t="n">
        <v>11009876856</v>
      </c>
      <c r="H379" s="7" t="n">
        <v>14535103399.7177</v>
      </c>
      <c r="I379" s="17" t="n">
        <v>0.757468079395556</v>
      </c>
      <c r="J379" s="7" t="n">
        <v>11991460299</v>
      </c>
      <c r="K379" s="7" t="n">
        <v>8139657898</v>
      </c>
      <c r="L379" s="0" t="n">
        <v>55.9999999598082</v>
      </c>
      <c r="N379" s="7" t="n">
        <v>7566302117</v>
      </c>
      <c r="O379" s="17" t="n">
        <v>0.0432</v>
      </c>
      <c r="P379" s="7" t="n">
        <v>7948421842</v>
      </c>
      <c r="Q379" s="17" t="n">
        <v>54.6843157796481</v>
      </c>
      <c r="R379" s="17"/>
      <c r="S379" s="17"/>
      <c r="T379" s="7" t="n">
        <v>18321839</v>
      </c>
      <c r="U379" s="7" t="n">
        <v>79204990</v>
      </c>
      <c r="V379" s="7" t="n">
        <v>79204990</v>
      </c>
      <c r="W379" s="0" t="n">
        <v>1081787</v>
      </c>
      <c r="X379" s="7" t="n">
        <v>7888620478</v>
      </c>
      <c r="Y379" s="17" t="n">
        <v>54.2728886135974</v>
      </c>
      <c r="AA379" s="7" t="n">
        <v>-270441046</v>
      </c>
      <c r="AB379" s="7" t="n">
        <v>-251037420</v>
      </c>
      <c r="AC379" s="7" t="n">
        <v>0</v>
      </c>
    </row>
    <row r="382" customFormat="false" ht="14.5" hidden="false" customHeight="false" outlineLevel="0" collapsed="false">
      <c r="R382" s="0" t="n">
        <v>181</v>
      </c>
      <c r="S382" s="0" t="n">
        <v>62</v>
      </c>
      <c r="T382" s="0" t="n">
        <v>82</v>
      </c>
      <c r="U382" s="0" t="n">
        <v>169</v>
      </c>
      <c r="W382" s="0" t="n">
        <v>8</v>
      </c>
      <c r="AA382" s="0" t="n">
        <v>181</v>
      </c>
      <c r="AB382" s="0" t="n">
        <v>0</v>
      </c>
      <c r="AC382" s="0" t="n">
        <v>0</v>
      </c>
    </row>
    <row r="383" customFormat="false" ht="14.5" hidden="false" customHeight="false" outlineLevel="0" collapsed="false">
      <c r="S383" s="0" t="n">
        <v>20</v>
      </c>
      <c r="U383" s="0" t="n">
        <v>0.481481481481481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9:Y38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2" activeCellId="1" sqref="242:242 I22"/>
    </sheetView>
  </sheetViews>
  <sheetFormatPr defaultColWidth="8.58203125" defaultRowHeight="14.5" zeroHeight="false" outlineLevelRow="0" outlineLevelCol="0"/>
  <cols>
    <col collapsed="false" customWidth="false" hidden="false" outlineLevel="0" max="1" min="1" style="20" width="8.55"/>
    <col collapsed="false" customWidth="true" hidden="false" outlineLevel="0" max="2" min="2" style="20" width="18.91"/>
    <col collapsed="false" customWidth="true" hidden="false" outlineLevel="0" max="3" min="3" style="20" width="20.82"/>
    <col collapsed="false" customWidth="true" hidden="false" outlineLevel="0" max="4" min="4" style="20" width="14.27"/>
    <col collapsed="false" customWidth="true" hidden="false" outlineLevel="0" max="5" min="5" style="20" width="17"/>
    <col collapsed="false" customWidth="true" hidden="false" outlineLevel="0" max="6" min="6" style="20" width="14.27"/>
    <col collapsed="false" customWidth="true" hidden="false" outlineLevel="0" max="7" min="7" style="20" width="15.36"/>
    <col collapsed="false" customWidth="true" hidden="false" outlineLevel="0" max="8" min="8" style="20" width="14.72"/>
    <col collapsed="false" customWidth="true" hidden="false" outlineLevel="0" max="9" min="9" style="20" width="20.01"/>
    <col collapsed="false" customWidth="true" hidden="false" outlineLevel="0" max="10" min="10" style="20" width="15.81"/>
    <col collapsed="false" customWidth="true" hidden="false" outlineLevel="0" max="11" min="11" style="20" width="16.63"/>
    <col collapsed="false" customWidth="true" hidden="false" outlineLevel="0" max="12" min="12" style="20" width="10.36"/>
    <col collapsed="false" customWidth="true" hidden="false" outlineLevel="0" max="13" min="13" style="20" width="10.18"/>
    <col collapsed="false" customWidth="true" hidden="false" outlineLevel="0" max="14" min="14" style="20" width="15.64"/>
    <col collapsed="false" customWidth="true" hidden="false" outlineLevel="0" max="15" min="15" style="20" width="13.45"/>
    <col collapsed="false" customWidth="true" hidden="false" outlineLevel="0" max="16" min="16" style="20" width="14.18"/>
    <col collapsed="false" customWidth="true" hidden="false" outlineLevel="0" max="17" min="17" style="20" width="13.09"/>
    <col collapsed="false" customWidth="true" hidden="false" outlineLevel="0" max="19" min="18" style="20" width="9.63"/>
    <col collapsed="false" customWidth="true" hidden="false" outlineLevel="0" max="20" min="20" style="20" width="11.27"/>
    <col collapsed="false" customWidth="true" hidden="false" outlineLevel="0" max="21" min="21" style="20" width="12.55"/>
    <col collapsed="false" customWidth="true" hidden="false" outlineLevel="0" max="22" min="22" style="20" width="11.55"/>
    <col collapsed="false" customWidth="true" hidden="false" outlineLevel="0" max="23" min="23" style="20" width="13.18"/>
    <col collapsed="false" customWidth="true" hidden="false" outlineLevel="0" max="24" min="24" style="21" width="13.73"/>
    <col collapsed="false" customWidth="true" hidden="false" outlineLevel="0" max="25" min="25" style="20" width="11.82"/>
  </cols>
  <sheetData>
    <row r="19" customFormat="false" ht="22" hidden="false" customHeight="false" outlineLevel="0" collapsed="false">
      <c r="A19" s="22" t="n">
        <v>1</v>
      </c>
      <c r="B19" s="22"/>
      <c r="C19" s="22" t="s">
        <v>371</v>
      </c>
      <c r="D19" s="22" t="n">
        <v>4</v>
      </c>
      <c r="E19" s="22" t="s">
        <v>372</v>
      </c>
      <c r="F19" s="22" t="n">
        <v>6</v>
      </c>
      <c r="G19" s="22" t="n">
        <v>7</v>
      </c>
      <c r="H19" s="22" t="n">
        <v>8</v>
      </c>
      <c r="I19" s="22" t="n">
        <f aca="false">H19+1</f>
        <v>9</v>
      </c>
      <c r="J19" s="22" t="n">
        <f aca="false">I19+1</f>
        <v>10</v>
      </c>
      <c r="K19" s="22" t="n">
        <f aca="false">J19+1</f>
        <v>11</v>
      </c>
      <c r="L19" s="22" t="n">
        <f aca="false">K19+1</f>
        <v>12</v>
      </c>
      <c r="M19" s="22" t="n">
        <f aca="false">L19+1</f>
        <v>13</v>
      </c>
      <c r="N19" s="22" t="s">
        <v>373</v>
      </c>
      <c r="O19" s="22" t="s">
        <v>374</v>
      </c>
      <c r="P19" s="22" t="n">
        <v>16</v>
      </c>
      <c r="Q19" s="22" t="n">
        <v>17</v>
      </c>
      <c r="R19" s="22" t="n">
        <v>18</v>
      </c>
      <c r="S19" s="22" t="n">
        <v>19</v>
      </c>
      <c r="T19" s="22" t="n">
        <v>20</v>
      </c>
      <c r="U19" s="22" t="n">
        <v>21</v>
      </c>
      <c r="V19" s="22" t="n">
        <v>22</v>
      </c>
      <c r="W19" s="22" t="n">
        <v>23</v>
      </c>
      <c r="X19" s="22" t="n">
        <v>24</v>
      </c>
      <c r="Y19" s="22" t="n">
        <v>25</v>
      </c>
    </row>
    <row r="20" customFormat="false" ht="14.5" hidden="false" customHeight="false" outlineLevel="0" collapsed="false">
      <c r="A20" s="23"/>
      <c r="B20" s="24" t="s">
        <v>375</v>
      </c>
      <c r="C20" s="25" t="s">
        <v>376</v>
      </c>
      <c r="D20" s="25"/>
      <c r="E20" s="25"/>
      <c r="F20" s="25"/>
      <c r="G20" s="25"/>
      <c r="H20" s="25"/>
      <c r="I20" s="25"/>
      <c r="J20" s="25"/>
      <c r="K20" s="25"/>
      <c r="L20" s="25"/>
      <c r="M20" s="23"/>
      <c r="N20" s="25" t="s">
        <v>377</v>
      </c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customFormat="false" ht="14.5" hidden="false" customHeight="false" outlineLevel="0" collapsed="false">
      <c r="A21" s="26"/>
      <c r="B21" s="27" t="s">
        <v>379</v>
      </c>
      <c r="C21" s="26"/>
      <c r="D21" s="26"/>
      <c r="E21" s="26"/>
      <c r="F21" s="26"/>
      <c r="G21" s="26"/>
      <c r="H21" s="28"/>
      <c r="I21" s="29"/>
      <c r="J21" s="26"/>
      <c r="K21" s="26"/>
      <c r="L21" s="26"/>
      <c r="M21" s="26"/>
      <c r="N21" s="26"/>
      <c r="O21" s="30"/>
      <c r="P21" s="26"/>
      <c r="Q21" s="26"/>
      <c r="R21" s="26"/>
      <c r="S21" s="31" t="s">
        <v>380</v>
      </c>
      <c r="T21" s="31" t="s">
        <v>381</v>
      </c>
      <c r="U21" s="26"/>
      <c r="V21" s="26"/>
      <c r="W21" s="26"/>
      <c r="X21" s="32"/>
      <c r="Y21" s="26"/>
    </row>
    <row r="22" customFormat="false" ht="14.5" hidden="false" customHeight="false" outlineLevel="0" collapsed="false">
      <c r="A22" s="26"/>
      <c r="B22" s="26"/>
      <c r="C22" s="26"/>
      <c r="D22" s="31" t="s">
        <v>382</v>
      </c>
      <c r="E22" s="26"/>
      <c r="F22" s="31" t="s">
        <v>383</v>
      </c>
      <c r="G22" s="23"/>
      <c r="H22" s="26"/>
      <c r="I22" s="33"/>
      <c r="J22" s="26"/>
      <c r="K22" s="26"/>
      <c r="L22" s="26"/>
      <c r="M22" s="26"/>
      <c r="N22" s="34"/>
      <c r="O22" s="31"/>
      <c r="P22" s="26"/>
      <c r="Q22" s="26"/>
      <c r="R22" s="26"/>
      <c r="S22" s="35" t="n">
        <f aca="false">[1]parameters!C18</f>
        <v>0.01</v>
      </c>
      <c r="T22" s="36" t="n">
        <f aca="false">[1]parameters!C16</f>
        <v>2.5</v>
      </c>
      <c r="U22" s="26"/>
      <c r="V22" s="37" t="s">
        <v>384</v>
      </c>
      <c r="W22" s="38" t="s">
        <v>385</v>
      </c>
      <c r="X22" s="39"/>
      <c r="Y22" s="26"/>
    </row>
    <row r="23" customFormat="false" ht="14.5" hidden="false" customHeight="false" outlineLevel="0" collapsed="false">
      <c r="A23" s="31"/>
      <c r="B23" s="31"/>
      <c r="C23" s="31"/>
      <c r="D23" s="40" t="n">
        <f aca="false">[1]parameters!C29</f>
        <v>0.00323680055788304</v>
      </c>
      <c r="E23" s="31"/>
      <c r="F23" s="40" t="n">
        <f aca="false">[1]parameters!C30</f>
        <v>0.0118610895820285</v>
      </c>
      <c r="G23" s="23"/>
      <c r="H23" s="31"/>
      <c r="I23" s="33"/>
      <c r="J23" s="41"/>
      <c r="K23" s="31"/>
      <c r="L23" s="31"/>
      <c r="M23" s="31"/>
      <c r="N23" s="31"/>
      <c r="O23" s="31"/>
      <c r="P23" s="31"/>
      <c r="Q23" s="31"/>
      <c r="R23" s="31"/>
      <c r="S23" s="35" t="n">
        <f aca="false">[1]parameters!C19</f>
        <v>0.02</v>
      </c>
      <c r="T23" s="36" t="n">
        <f aca="false">[1]parameters!C17</f>
        <v>7.5</v>
      </c>
      <c r="U23" s="31"/>
      <c r="V23" s="42" t="n">
        <f aca="false">effortred</f>
        <v>1</v>
      </c>
      <c r="W23" s="43" t="n">
        <v>1</v>
      </c>
      <c r="X23" s="26"/>
      <c r="Y23" s="31"/>
    </row>
    <row r="24" customFormat="false" ht="14.5" hidden="false" customHeight="false" outlineLevel="0" collapsed="false">
      <c r="A24" s="31"/>
      <c r="B24" s="31"/>
      <c r="C24" s="31"/>
      <c r="D24" s="31"/>
      <c r="E24" s="31"/>
      <c r="F24" s="31"/>
      <c r="G24" s="31"/>
      <c r="H24" s="31"/>
      <c r="I24" s="33"/>
      <c r="J24" s="31" t="s">
        <v>386</v>
      </c>
      <c r="K24" s="31" t="s">
        <v>387</v>
      </c>
      <c r="L24" s="31"/>
      <c r="M24" s="31"/>
      <c r="N24" s="31" t="s">
        <v>8</v>
      </c>
      <c r="O24" s="31"/>
      <c r="P24" s="41"/>
      <c r="Q24" s="31" t="s">
        <v>388</v>
      </c>
      <c r="R24" s="31"/>
      <c r="S24" s="31" t="s">
        <v>389</v>
      </c>
      <c r="T24" s="31" t="s">
        <v>390</v>
      </c>
      <c r="U24" s="31"/>
      <c r="V24" s="31"/>
      <c r="W24" s="31"/>
      <c r="X24" s="44"/>
      <c r="Y24" s="31"/>
    </row>
    <row r="25" customFormat="false" ht="14.5" hidden="false" customHeight="false" outlineLevel="0" collapsed="false">
      <c r="A25" s="31"/>
      <c r="B25" s="31"/>
      <c r="C25" s="31"/>
      <c r="D25" s="31" t="s">
        <v>391</v>
      </c>
      <c r="E25" s="31"/>
      <c r="F25" s="31" t="s">
        <v>391</v>
      </c>
      <c r="G25" s="31" t="s">
        <v>392</v>
      </c>
      <c r="H25" s="31"/>
      <c r="I25" s="31"/>
      <c r="J25" s="31" t="s">
        <v>393</v>
      </c>
      <c r="K25" s="31" t="s">
        <v>12</v>
      </c>
      <c r="L25" s="31" t="s">
        <v>9</v>
      </c>
      <c r="M25" s="45"/>
      <c r="N25" s="31" t="s">
        <v>394</v>
      </c>
      <c r="O25" s="31"/>
      <c r="P25" s="31" t="s">
        <v>388</v>
      </c>
      <c r="Q25" s="31" t="s">
        <v>12</v>
      </c>
      <c r="R25" s="31" t="s">
        <v>395</v>
      </c>
      <c r="S25" s="31" t="s">
        <v>396</v>
      </c>
      <c r="T25" s="31" t="s">
        <v>396</v>
      </c>
      <c r="U25" s="31"/>
      <c r="V25" s="31" t="s">
        <v>397</v>
      </c>
      <c r="W25" s="46"/>
      <c r="X25" s="44" t="s">
        <v>8</v>
      </c>
      <c r="Y25" s="31"/>
    </row>
    <row r="26" customFormat="false" ht="14.5" hidden="false" customHeight="false" outlineLevel="0" collapsed="false">
      <c r="A26" s="31"/>
      <c r="B26" s="31"/>
      <c r="C26" s="31" t="s">
        <v>400</v>
      </c>
      <c r="D26" s="31" t="s">
        <v>401</v>
      </c>
      <c r="E26" s="31" t="s">
        <v>402</v>
      </c>
      <c r="F26" s="31" t="s">
        <v>403</v>
      </c>
      <c r="G26" s="31" t="s">
        <v>404</v>
      </c>
      <c r="H26" s="31" t="str">
        <f aca="false">CYr</f>
        <v>FY25</v>
      </c>
      <c r="I26" s="31" t="s">
        <v>405</v>
      </c>
      <c r="J26" s="31" t="s">
        <v>406</v>
      </c>
      <c r="K26" s="31" t="s">
        <v>407</v>
      </c>
      <c r="L26" s="31" t="s">
        <v>13</v>
      </c>
      <c r="M26" s="31"/>
      <c r="N26" s="31" t="s">
        <v>12</v>
      </c>
      <c r="O26" s="47" t="s">
        <v>408</v>
      </c>
      <c r="P26" s="31" t="s">
        <v>12</v>
      </c>
      <c r="Q26" s="47" t="s">
        <v>409</v>
      </c>
      <c r="R26" s="47" t="s">
        <v>410</v>
      </c>
      <c r="S26" s="47" t="s">
        <v>411</v>
      </c>
      <c r="T26" s="47" t="s">
        <v>411</v>
      </c>
      <c r="U26" s="31" t="s">
        <v>412</v>
      </c>
      <c r="V26" s="31" t="s">
        <v>413</v>
      </c>
      <c r="W26" s="31" t="s">
        <v>414</v>
      </c>
      <c r="X26" s="44" t="s">
        <v>12</v>
      </c>
      <c r="Y26" s="44" t="s">
        <v>415</v>
      </c>
    </row>
    <row r="27" customFormat="false" ht="14.5" hidden="false" customHeight="false" outlineLevel="0" collapsed="false">
      <c r="A27" s="47" t="s">
        <v>14</v>
      </c>
      <c r="B27" s="48" t="s">
        <v>15</v>
      </c>
      <c r="C27" s="31" t="s">
        <v>419</v>
      </c>
      <c r="D27" s="47" t="s">
        <v>420</v>
      </c>
      <c r="E27" s="47" t="s">
        <v>421</v>
      </c>
      <c r="F27" s="47" t="s">
        <v>420</v>
      </c>
      <c r="G27" s="31" t="s">
        <v>422</v>
      </c>
      <c r="H27" s="47" t="s">
        <v>16</v>
      </c>
      <c r="I27" s="47" t="s">
        <v>423</v>
      </c>
      <c r="J27" s="49" t="n">
        <f aca="false">maxloc</f>
        <v>0.825</v>
      </c>
      <c r="K27" s="44" t="s">
        <v>424</v>
      </c>
      <c r="L27" s="47" t="s">
        <v>18</v>
      </c>
      <c r="M27" s="47"/>
      <c r="N27" s="47" t="s">
        <v>425</v>
      </c>
      <c r="O27" s="47" t="s">
        <v>10</v>
      </c>
      <c r="P27" s="47" t="str">
        <f aca="false">CYr</f>
        <v>FY25</v>
      </c>
      <c r="Q27" s="47" t="s">
        <v>16</v>
      </c>
      <c r="R27" s="47" t="s">
        <v>426</v>
      </c>
      <c r="S27" s="47" t="s">
        <v>9</v>
      </c>
      <c r="T27" s="47" t="s">
        <v>9</v>
      </c>
      <c r="U27" s="31" t="s">
        <v>427</v>
      </c>
      <c r="V27" s="47" t="s">
        <v>428</v>
      </c>
      <c r="W27" s="31" t="s">
        <v>396</v>
      </c>
      <c r="X27" s="47" t="str">
        <f aca="false">CYr</f>
        <v>FY25</v>
      </c>
      <c r="Y27" s="50" t="s">
        <v>429</v>
      </c>
    </row>
    <row r="28" customFormat="false" ht="14.5" hidden="false" customHeight="false" outlineLevel="0" collapsed="false">
      <c r="A28" s="20" t="n">
        <v>1</v>
      </c>
      <c r="B28" s="20" t="s">
        <v>19</v>
      </c>
      <c r="C28" s="51" t="n">
        <v>2693823800</v>
      </c>
      <c r="D28" s="51" t="n">
        <f aca="false">D$23*C28</f>
        <v>8719370.3786786</v>
      </c>
      <c r="E28" s="52" t="n">
        <v>725757000</v>
      </c>
      <c r="F28" s="51" t="n">
        <f aca="false">E28*F$23</f>
        <v>8608268.79178424</v>
      </c>
      <c r="G28" s="51" t="n">
        <f aca="false">ROUND(D28+F28,0)</f>
        <v>17327639</v>
      </c>
      <c r="H28" s="53" t="n">
        <f aca="false">(SUMIF(town1755,A28,found1755)/2)</f>
        <v>34615457.7361827</v>
      </c>
      <c r="I28" s="54" t="n">
        <f aca="false">IF(H28=0,0,G28/H28)</f>
        <v>0.500575180373473</v>
      </c>
      <c r="J28" s="41" t="n">
        <f aca="false">ROUND(H28*maxloc,0)</f>
        <v>28557753</v>
      </c>
      <c r="K28" s="41" t="n">
        <f aca="false">MIN(G28,J28)</f>
        <v>17327639</v>
      </c>
      <c r="L28" s="55" t="n">
        <f aca="false">IF(H28&gt;0, ROUND((K28*100/H28), 2), 0)</f>
        <v>50.06</v>
      </c>
      <c r="M28" s="56"/>
      <c r="N28" s="57" t="n">
        <v>18276651</v>
      </c>
      <c r="O28" s="58" t="n">
        <v>0.0331</v>
      </c>
      <c r="P28" s="41" t="n">
        <f aca="false">ROUND(N28*(1+O28),0)</f>
        <v>18881608</v>
      </c>
      <c r="Q28" s="59" t="n">
        <f aca="false">IF(H28=0,0,P28*100/H28)</f>
        <v>54.5467523321625</v>
      </c>
      <c r="R28" s="59" t="n">
        <f aca="false">IF(L28&gt;Q28,L28-Q28,0)</f>
        <v>0</v>
      </c>
      <c r="S28" s="60" t="n">
        <f aca="false">IF(AND(R28&gt;$T$22,R28&lt;=$T$23),$S$22,IF(R28&gt;$T$23,$S$23,0))</f>
        <v>0</v>
      </c>
      <c r="T28" s="41" t="n">
        <f aca="false">ROUND(S28*N28,0)</f>
        <v>0</v>
      </c>
      <c r="U28" s="41" t="n">
        <f aca="false">MAX(P28-K28,0)</f>
        <v>1553969</v>
      </c>
      <c r="V28" s="41" t="n">
        <f aca="false">MAX(U28*(V$23),0)</f>
        <v>1553969</v>
      </c>
      <c r="W28" s="41" t="n">
        <f aca="false">IF(AND(I28&gt;1.75,$W$23=1),MAX(K28-(P28+T28),0),0)</f>
        <v>0</v>
      </c>
      <c r="X28" s="53" t="n">
        <f aca="false">MIN(H28*[1]parameters!C$22,ROUND(P28+T28-V28+W28,0))</f>
        <v>17327639</v>
      </c>
      <c r="Y28" s="55" t="n">
        <f aca="false">IF(H28=0,0,X28*100/H28)</f>
        <v>50.0575180373473</v>
      </c>
    </row>
    <row r="29" customFormat="false" ht="14.5" hidden="false" customHeight="false" outlineLevel="0" collapsed="false">
      <c r="A29" s="20" t="n">
        <v>2</v>
      </c>
      <c r="B29" s="20" t="s">
        <v>20</v>
      </c>
      <c r="C29" s="51" t="n">
        <v>5255138400</v>
      </c>
      <c r="D29" s="51" t="n">
        <f aca="false">D$23*C29</f>
        <v>17009834.9048726</v>
      </c>
      <c r="E29" s="52" t="n">
        <v>2210950000</v>
      </c>
      <c r="F29" s="51" t="n">
        <f aca="false">E29*F$23</f>
        <v>26224276.0113858</v>
      </c>
      <c r="G29" s="51" t="n">
        <f aca="false">ROUND(D29+F29,0)</f>
        <v>43234111</v>
      </c>
      <c r="H29" s="53" t="n">
        <f aca="false">(SUMIF(town1755,A29,found1755)/2)</f>
        <v>56026427.7976263</v>
      </c>
      <c r="I29" s="54" t="n">
        <f aca="false">IF(H29=0,0,G29/H29)</f>
        <v>0.771673524433263</v>
      </c>
      <c r="J29" s="41" t="n">
        <f aca="false">ROUND(H29*maxloc,0)</f>
        <v>46221803</v>
      </c>
      <c r="K29" s="41" t="n">
        <f aca="false">MIN(G29,J29)</f>
        <v>43234111</v>
      </c>
      <c r="L29" s="55" t="n">
        <f aca="false">IF(H29&gt;0, ROUND((K29*100/H29), 2), 0)</f>
        <v>77.17</v>
      </c>
      <c r="M29" s="56"/>
      <c r="N29" s="57" t="n">
        <v>43415702</v>
      </c>
      <c r="O29" s="58" t="n">
        <v>0.0386</v>
      </c>
      <c r="P29" s="41" t="n">
        <f aca="false">ROUND(N29*(1+O29),0)</f>
        <v>45091548</v>
      </c>
      <c r="Q29" s="59" t="n">
        <f aca="false">IF(H29=0,0,P29*100/H29)</f>
        <v>80.4826396622604</v>
      </c>
      <c r="R29" s="59" t="n">
        <f aca="false">IF(L29&gt;Q29,L29-Q29,0)</f>
        <v>0</v>
      </c>
      <c r="S29" s="60" t="n">
        <f aca="false">IF(AND(R29&gt;$T$22,R29&lt;=$T$23),$S$22,IF(R29&gt;$T$23,$S$23,0))</f>
        <v>0</v>
      </c>
      <c r="T29" s="41" t="n">
        <f aca="false">ROUND(S29*N29,0)</f>
        <v>0</v>
      </c>
      <c r="U29" s="41" t="n">
        <f aca="false">MAX(P29-K29,0)</f>
        <v>1857437</v>
      </c>
      <c r="V29" s="41" t="n">
        <f aca="false">MAX(U29*(V$23),0)</f>
        <v>1857437</v>
      </c>
      <c r="W29" s="41" t="n">
        <f aca="false">IF(AND(I29&gt;1.75,$W$23=1),MAX(K29-(P29+T29),0),0)</f>
        <v>0</v>
      </c>
      <c r="X29" s="53" t="n">
        <f aca="false">MIN(H29*[1]parameters!C$22,ROUND(P29+T29-V29+W29,0))</f>
        <v>43234111</v>
      </c>
      <c r="Y29" s="55" t="n">
        <f aca="false">IF(H29=0,0,X29*100/H29)</f>
        <v>77.1673524433263</v>
      </c>
    </row>
    <row r="30" customFormat="false" ht="14.5" hidden="false" customHeight="false" outlineLevel="0" collapsed="false">
      <c r="A30" s="20" t="n">
        <v>3</v>
      </c>
      <c r="B30" s="20" t="s">
        <v>21</v>
      </c>
      <c r="C30" s="51" t="n">
        <v>1630578800</v>
      </c>
      <c r="D30" s="51" t="n">
        <f aca="false">D$23*C30</f>
        <v>5277858.36951226</v>
      </c>
      <c r="E30" s="52" t="n">
        <v>427553000</v>
      </c>
      <c r="F30" s="51" t="n">
        <f aca="false">E30*F$23</f>
        <v>5071244.43406502</v>
      </c>
      <c r="G30" s="51" t="n">
        <f aca="false">ROUND(D30+F30,0)</f>
        <v>10349103</v>
      </c>
      <c r="H30" s="53" t="n">
        <f aca="false">(SUMIF(town1755,A30,found1755)/2)</f>
        <v>19766306.25389</v>
      </c>
      <c r="I30" s="54" t="n">
        <f aca="false">IF(H30=0,0,G30/H30)</f>
        <v>0.523572936039242</v>
      </c>
      <c r="J30" s="41" t="n">
        <f aca="false">ROUND(H30*maxloc,0)</f>
        <v>16307203</v>
      </c>
      <c r="K30" s="41" t="n">
        <f aca="false">MIN(G30,J30)</f>
        <v>10349103</v>
      </c>
      <c r="L30" s="55" t="n">
        <f aca="false">IF(H30&gt;0, ROUND((K30*100/H30), 2), 0)</f>
        <v>52.36</v>
      </c>
      <c r="M30" s="56"/>
      <c r="N30" s="57" t="n">
        <v>10679653</v>
      </c>
      <c r="O30" s="58" t="n">
        <v>0.0388</v>
      </c>
      <c r="P30" s="41" t="n">
        <f aca="false">ROUND(N30*(1+O30),0)</f>
        <v>11094024</v>
      </c>
      <c r="Q30" s="59" t="n">
        <f aca="false">IF(H30=0,0,P30*100/H30)</f>
        <v>56.1259339883834</v>
      </c>
      <c r="R30" s="59" t="n">
        <f aca="false">IF(L30&gt;Q30,L30-Q30,0)</f>
        <v>0</v>
      </c>
      <c r="S30" s="60" t="n">
        <f aca="false">IF(AND(R30&gt;$T$22,R30&lt;=$T$23),$S$22,IF(R30&gt;$T$23,$S$23,0))</f>
        <v>0</v>
      </c>
      <c r="T30" s="41" t="n">
        <f aca="false">ROUND(S30*N30,0)</f>
        <v>0</v>
      </c>
      <c r="U30" s="41" t="n">
        <f aca="false">MAX(P30-K30,0)</f>
        <v>744921</v>
      </c>
      <c r="V30" s="41" t="n">
        <f aca="false">MAX(U30*(V$23),0)</f>
        <v>744921</v>
      </c>
      <c r="W30" s="41" t="n">
        <f aca="false">IF(AND(I30&gt;1.75,$W$23=1),MAX(K30-(P30+T30),0),0)</f>
        <v>0</v>
      </c>
      <c r="X30" s="53" t="n">
        <f aca="false">MIN(H30*[1]parameters!C$22,ROUND(P30+T30-V30+W30,0))</f>
        <v>10349103</v>
      </c>
      <c r="Y30" s="55" t="n">
        <f aca="false">IF(H30=0,0,X30*100/H30)</f>
        <v>52.3572936039242</v>
      </c>
    </row>
    <row r="31" customFormat="false" ht="14.5" hidden="false" customHeight="false" outlineLevel="0" collapsed="false">
      <c r="A31" s="20" t="n">
        <v>4</v>
      </c>
      <c r="B31" s="20" t="s">
        <v>22</v>
      </c>
      <c r="C31" s="51" t="n">
        <v>593584400</v>
      </c>
      <c r="D31" s="51" t="n">
        <f aca="false">D$23*C31</f>
        <v>1921314.31707067</v>
      </c>
      <c r="E31" s="52" t="n">
        <v>214031000</v>
      </c>
      <c r="F31" s="51" t="n">
        <f aca="false">E31*F$23</f>
        <v>2538640.86433114</v>
      </c>
      <c r="G31" s="51" t="n">
        <f aca="false">ROUND(D31+F31,0)</f>
        <v>4459955</v>
      </c>
      <c r="H31" s="53" t="n">
        <f aca="false">(SUMIF(town1755,A31,found1755)/2)</f>
        <v>16696571.408689</v>
      </c>
      <c r="I31" s="54" t="n">
        <f aca="false">IF(H31=0,0,G31/H31)</f>
        <v>0.267118014281604</v>
      </c>
      <c r="J31" s="41" t="n">
        <f aca="false">ROUND(H31*maxloc,0)</f>
        <v>13774671</v>
      </c>
      <c r="K31" s="41" t="n">
        <f aca="false">MIN(G31,J31)</f>
        <v>4459955</v>
      </c>
      <c r="L31" s="55" t="n">
        <f aca="false">IF(H31&gt;0, ROUND((K31*100/H31), 2), 0)</f>
        <v>26.71</v>
      </c>
      <c r="M31" s="56"/>
      <c r="N31" s="57" t="n">
        <v>4840721</v>
      </c>
      <c r="O31" s="58" t="n">
        <v>0.0326</v>
      </c>
      <c r="P31" s="41" t="n">
        <f aca="false">ROUND(N31*(1+O31),0)</f>
        <v>4998529</v>
      </c>
      <c r="Q31" s="59" t="n">
        <f aca="false">IF(H31=0,0,P31*100/H31)</f>
        <v>29.937457683071</v>
      </c>
      <c r="R31" s="59" t="n">
        <f aca="false">IF(L31&gt;Q31,L31-Q31,0)</f>
        <v>0</v>
      </c>
      <c r="S31" s="60" t="n">
        <f aca="false">IF(AND(R31&gt;$T$22,R31&lt;=$T$23),$S$22,IF(R31&gt;$T$23,$S$23,0))</f>
        <v>0</v>
      </c>
      <c r="T31" s="41" t="n">
        <f aca="false">ROUND(S31*N31,0)</f>
        <v>0</v>
      </c>
      <c r="U31" s="41" t="n">
        <f aca="false">MAX(P31-K31,0)</f>
        <v>538574</v>
      </c>
      <c r="V31" s="41" t="n">
        <f aca="false">MAX(U31*(V$23),0)</f>
        <v>538574</v>
      </c>
      <c r="W31" s="41" t="n">
        <f aca="false">IF(AND(I31&gt;1.75,$W$23=1),MAX(K31-(P31+T31),0),0)</f>
        <v>0</v>
      </c>
      <c r="X31" s="53" t="n">
        <f aca="false">MIN(H31*[1]parameters!C$22,ROUND(P31+T31-V31+W31,0))</f>
        <v>4459955</v>
      </c>
      <c r="Y31" s="55" t="n">
        <f aca="false">IF(H31=0,0,X31*100/H31)</f>
        <v>26.7118014281604</v>
      </c>
    </row>
    <row r="32" customFormat="false" ht="14.5" hidden="false" customHeight="false" outlineLevel="0" collapsed="false">
      <c r="A32" s="20" t="n">
        <v>5</v>
      </c>
      <c r="B32" s="20" t="s">
        <v>23</v>
      </c>
      <c r="C32" s="51" t="n">
        <v>3580768800</v>
      </c>
      <c r="D32" s="51" t="n">
        <f aca="false">D$23*C32</f>
        <v>11590234.4494902</v>
      </c>
      <c r="E32" s="52" t="n">
        <v>1013311000</v>
      </c>
      <c r="F32" s="51" t="n">
        <f aca="false">E32*F$23</f>
        <v>12018972.5454549</v>
      </c>
      <c r="G32" s="51" t="n">
        <f aca="false">ROUND(D32+F32,0)</f>
        <v>23609207</v>
      </c>
      <c r="H32" s="53" t="n">
        <f aca="false">(SUMIF(town1755,A32,found1755)/2)</f>
        <v>52988778.25</v>
      </c>
      <c r="I32" s="54" t="n">
        <f aca="false">IF(H32=0,0,G32/H32)</f>
        <v>0.445551072882115</v>
      </c>
      <c r="J32" s="41" t="n">
        <f aca="false">ROUND(H32*maxloc,0)</f>
        <v>43715742</v>
      </c>
      <c r="K32" s="41" t="n">
        <f aca="false">MIN(G32,J32)</f>
        <v>23609207</v>
      </c>
      <c r="L32" s="55" t="n">
        <f aca="false">IF(H32&gt;0, ROUND((K32*100/H32), 2), 0)</f>
        <v>44.56</v>
      </c>
      <c r="M32" s="56"/>
      <c r="N32" s="57" t="n">
        <v>25373043</v>
      </c>
      <c r="O32" s="58" t="n">
        <v>0.0503</v>
      </c>
      <c r="P32" s="41" t="n">
        <f aca="false">ROUND(N32*(1+O32),0)</f>
        <v>26649307</v>
      </c>
      <c r="Q32" s="59" t="n">
        <f aca="false">IF(H32=0,0,P32*100/H32)</f>
        <v>50.2923597790255</v>
      </c>
      <c r="R32" s="59" t="n">
        <f aca="false">IF(L32&gt;Q32,L32-Q32,0)</f>
        <v>0</v>
      </c>
      <c r="S32" s="60" t="n">
        <f aca="false">IF(AND(R32&gt;$T$22,R32&lt;=$T$23),$S$22,IF(R32&gt;$T$23,$S$23,0))</f>
        <v>0</v>
      </c>
      <c r="T32" s="41" t="n">
        <f aca="false">ROUND(S32*N32,0)</f>
        <v>0</v>
      </c>
      <c r="U32" s="41" t="n">
        <f aca="false">MAX(P32-K32,0)</f>
        <v>3040100</v>
      </c>
      <c r="V32" s="41" t="n">
        <f aca="false">MAX(U32*(V$23),0)</f>
        <v>3040100</v>
      </c>
      <c r="W32" s="41" t="n">
        <f aca="false">IF(AND(I32&gt;1.75,$W$23=1),MAX(K32-(P32+T32),0),0)</f>
        <v>0</v>
      </c>
      <c r="X32" s="53" t="n">
        <f aca="false">MIN(H32*[1]parameters!C$22,ROUND(P32+T32-V32+W32,0))</f>
        <v>23609207</v>
      </c>
      <c r="Y32" s="55" t="n">
        <f aca="false">IF(H32=0,0,X32*100/H32)</f>
        <v>44.5551072882115</v>
      </c>
    </row>
    <row r="33" customFormat="false" ht="14.5" hidden="false" customHeight="false" outlineLevel="0" collapsed="false">
      <c r="A33" s="20" t="n">
        <v>6</v>
      </c>
      <c r="B33" s="20" t="s">
        <v>24</v>
      </c>
      <c r="C33" s="51" t="n">
        <v>308074200</v>
      </c>
      <c r="D33" s="51" t="n">
        <f aca="false">D$23*C33</f>
        <v>997174.742429371</v>
      </c>
      <c r="E33" s="52" t="n">
        <v>40805000</v>
      </c>
      <c r="F33" s="51" t="n">
        <f aca="false">E33*F$23</f>
        <v>483991.760394672</v>
      </c>
      <c r="G33" s="51" t="n">
        <f aca="false">ROUND(D33+F33,0)</f>
        <v>1481167</v>
      </c>
      <c r="H33" s="53" t="n">
        <f aca="false">(SUMIF(town1755,A33,found1755)/2)</f>
        <v>279039.065210578</v>
      </c>
      <c r="I33" s="54" t="n">
        <f aca="false">IF(H33=0,0,G33/H33)</f>
        <v>5.30809906090472</v>
      </c>
      <c r="J33" s="41" t="n">
        <f aca="false">ROUND(H33*maxloc,0)</f>
        <v>230207</v>
      </c>
      <c r="K33" s="41" t="n">
        <f aca="false">MIN(G33,J33)</f>
        <v>230207</v>
      </c>
      <c r="L33" s="55" t="n">
        <f aca="false">IF(H33&gt;0, ROUND((K33*100/H33), 2), 0)</f>
        <v>82.5</v>
      </c>
      <c r="M33" s="56"/>
      <c r="N33" s="57" t="n">
        <v>229564</v>
      </c>
      <c r="O33" s="58" t="n">
        <v>0.0319</v>
      </c>
      <c r="P33" s="41" t="n">
        <f aca="false">ROUND(N33*(1+O33),0)</f>
        <v>236887</v>
      </c>
      <c r="Q33" s="59" t="n">
        <f aca="false">IF(H33=0,0,P33*100/H33)</f>
        <v>84.8938480428294</v>
      </c>
      <c r="R33" s="59" t="n">
        <f aca="false">IF(L33&gt;Q33,L33-Q33,0)</f>
        <v>0</v>
      </c>
      <c r="S33" s="60" t="n">
        <f aca="false">IF(AND(R33&gt;$T$22,R33&lt;=$T$23),$S$22,IF(R33&gt;$T$23,$S$23,0))</f>
        <v>0</v>
      </c>
      <c r="T33" s="41" t="n">
        <f aca="false">ROUND(S33*N33,0)</f>
        <v>0</v>
      </c>
      <c r="U33" s="41" t="n">
        <f aca="false">MAX(P33-K33,0)</f>
        <v>6680</v>
      </c>
      <c r="V33" s="41" t="n">
        <f aca="false">MAX(U33*(V$23),0)</f>
        <v>6680</v>
      </c>
      <c r="W33" s="41" t="n">
        <f aca="false">IF(AND(I33&gt;1.75,$W$23=1),MAX(K33-(P33+T33),0),0)</f>
        <v>0</v>
      </c>
      <c r="X33" s="53" t="n">
        <f aca="false">MIN(H33*[1]parameters!C$22,ROUND(P33+T33-V33+W33,0))</f>
        <v>230207</v>
      </c>
      <c r="Y33" s="55" t="n">
        <f aca="false">IF(H33=0,0,X33*100/H33)</f>
        <v>82.4999180047687</v>
      </c>
    </row>
    <row r="34" customFormat="false" ht="14.5" hidden="false" customHeight="false" outlineLevel="0" collapsed="false">
      <c r="A34" s="20" t="n">
        <v>7</v>
      </c>
      <c r="B34" s="20" t="s">
        <v>25</v>
      </c>
      <c r="C34" s="51" t="n">
        <v>2989453900</v>
      </c>
      <c r="D34" s="51" t="n">
        <f aca="false">D$23*C34</f>
        <v>9676266.05128562</v>
      </c>
      <c r="E34" s="52" t="n">
        <v>825009000</v>
      </c>
      <c r="F34" s="51" t="n">
        <f aca="false">E34*F$23</f>
        <v>9785505.65497972</v>
      </c>
      <c r="G34" s="51" t="n">
        <f aca="false">ROUND(D34+F34,0)</f>
        <v>19461772</v>
      </c>
      <c r="H34" s="53" t="n">
        <f aca="false">(SUMIF(town1755,A34,found1755)/2)</f>
        <v>29121417.3783829</v>
      </c>
      <c r="I34" s="54" t="n">
        <f aca="false">IF(H34=0,0,G34/H34)</f>
        <v>0.66829755389745</v>
      </c>
      <c r="J34" s="41" t="n">
        <f aca="false">ROUND(H34*maxloc,0)</f>
        <v>24025169</v>
      </c>
      <c r="K34" s="41" t="n">
        <f aca="false">MIN(G34,J34)</f>
        <v>19461772</v>
      </c>
      <c r="L34" s="55" t="n">
        <f aca="false">IF(H34&gt;0, ROUND((K34*100/H34), 2), 0)</f>
        <v>66.83</v>
      </c>
      <c r="M34" s="56"/>
      <c r="N34" s="57" t="n">
        <v>20012026</v>
      </c>
      <c r="O34" s="58" t="n">
        <v>0.0323</v>
      </c>
      <c r="P34" s="41" t="n">
        <f aca="false">ROUND(N34*(1+O34),0)</f>
        <v>20658414</v>
      </c>
      <c r="Q34" s="59" t="n">
        <f aca="false">IF(H34=0,0,P34*100/H34)</f>
        <v>70.9389029097702</v>
      </c>
      <c r="R34" s="59" t="n">
        <f aca="false">IF(L34&gt;Q34,L34-Q34,0)</f>
        <v>0</v>
      </c>
      <c r="S34" s="60" t="n">
        <f aca="false">IF(AND(R34&gt;$T$22,R34&lt;=$T$23),$S$22,IF(R34&gt;$T$23,$S$23,0))</f>
        <v>0</v>
      </c>
      <c r="T34" s="41" t="n">
        <f aca="false">ROUND(S34*N34,0)</f>
        <v>0</v>
      </c>
      <c r="U34" s="41" t="n">
        <f aca="false">MAX(P34-K34,0)</f>
        <v>1196642</v>
      </c>
      <c r="V34" s="41" t="n">
        <f aca="false">MAX(U34*(V$23),0)</f>
        <v>1196642</v>
      </c>
      <c r="W34" s="41" t="n">
        <f aca="false">IF(AND(I34&gt;1.75,$W$23=1),MAX(K34-(P34+T34),0),0)</f>
        <v>0</v>
      </c>
      <c r="X34" s="53" t="n">
        <f aca="false">MIN(H34*[1]parameters!C$22,ROUND(P34+T34-V34+W34,0))</f>
        <v>19461772</v>
      </c>
      <c r="Y34" s="55" t="n">
        <f aca="false">IF(H34=0,0,X34*100/H34)</f>
        <v>66.829755389745</v>
      </c>
    </row>
    <row r="35" customFormat="false" ht="14.5" hidden="false" customHeight="false" outlineLevel="0" collapsed="false">
      <c r="A35" s="20" t="n">
        <v>8</v>
      </c>
      <c r="B35" s="20" t="s">
        <v>26</v>
      </c>
      <c r="C35" s="51" t="n">
        <v>2913802400</v>
      </c>
      <c r="D35" s="51" t="n">
        <f aca="false">D$23*C35</f>
        <v>9431397.23388093</v>
      </c>
      <c r="E35" s="52" t="n">
        <v>952563000</v>
      </c>
      <c r="F35" s="51" t="n">
        <f aca="false">E35*F$23</f>
        <v>11298435.0755258</v>
      </c>
      <c r="G35" s="51" t="n">
        <f aca="false">ROUND(D35+F35,0)</f>
        <v>20729832</v>
      </c>
      <c r="H35" s="53" t="n">
        <f aca="false">(SUMIF(town1755,A35,found1755)/2)</f>
        <v>27410644.260187</v>
      </c>
      <c r="I35" s="54" t="n">
        <f aca="false">IF(H35=0,0,G35/H35)</f>
        <v>0.756269418669205</v>
      </c>
      <c r="J35" s="41" t="n">
        <f aca="false">ROUND(H35*maxloc,0)</f>
        <v>22613782</v>
      </c>
      <c r="K35" s="41" t="n">
        <f aca="false">MIN(G35,J35)</f>
        <v>20729832</v>
      </c>
      <c r="L35" s="55" t="n">
        <f aca="false">IF(H35&gt;0, ROUND((K35*100/H35), 2), 0)</f>
        <v>75.63</v>
      </c>
      <c r="M35" s="56"/>
      <c r="N35" s="57" t="n">
        <v>22289606</v>
      </c>
      <c r="O35" s="58" t="n">
        <v>0.0367</v>
      </c>
      <c r="P35" s="41" t="n">
        <f aca="false">ROUND(N35*(1+O35),0)</f>
        <v>23107635</v>
      </c>
      <c r="Q35" s="59" t="n">
        <f aca="false">IF(H35=0,0,P35*100/H35)</f>
        <v>84.3016850704346</v>
      </c>
      <c r="R35" s="59" t="n">
        <f aca="false">IF(L35&gt;Q35,L35-Q35,0)</f>
        <v>0</v>
      </c>
      <c r="S35" s="60" t="n">
        <f aca="false">IF(AND(R35&gt;$T$22,R35&lt;=$T$23),$S$22,IF(R35&gt;$T$23,$S$23,0))</f>
        <v>0</v>
      </c>
      <c r="T35" s="41" t="n">
        <f aca="false">ROUND(S35*N35,0)</f>
        <v>0</v>
      </c>
      <c r="U35" s="41" t="n">
        <f aca="false">MAX(P35-K35,0)</f>
        <v>2377803</v>
      </c>
      <c r="V35" s="41" t="n">
        <f aca="false">MAX(U35*(V$23),0)</f>
        <v>2377803</v>
      </c>
      <c r="W35" s="41" t="n">
        <f aca="false">IF(AND(I35&gt;1.75,$W$23=1),MAX(K35-(P35+T35),0),0)</f>
        <v>0</v>
      </c>
      <c r="X35" s="53" t="n">
        <f aca="false">MIN(H35*[1]parameters!C$22,ROUND(P35+T35-V35+W35,0))</f>
        <v>20729832</v>
      </c>
      <c r="Y35" s="55" t="n">
        <f aca="false">IF(H35=0,0,X35*100/H35)</f>
        <v>75.6269418669205</v>
      </c>
    </row>
    <row r="36" customFormat="false" ht="14.5" hidden="false" customHeight="false" outlineLevel="0" collapsed="false">
      <c r="A36" s="20" t="n">
        <v>9</v>
      </c>
      <c r="B36" s="20" t="s">
        <v>27</v>
      </c>
      <c r="C36" s="51" t="n">
        <v>10204123200</v>
      </c>
      <c r="D36" s="51" t="n">
        <f aca="false">D$23*C36</f>
        <v>33028711.6664672</v>
      </c>
      <c r="E36" s="52" t="n">
        <v>4352871000</v>
      </c>
      <c r="F36" s="51" t="n">
        <f aca="false">E36*F$23</f>
        <v>51629792.8700138</v>
      </c>
      <c r="G36" s="51" t="n">
        <f aca="false">ROUND(D36+F36,0)</f>
        <v>84658505</v>
      </c>
      <c r="H36" s="53" t="n">
        <f aca="false">(SUMIF(town1755,A36,found1755)/2)</f>
        <v>73868962.2418672</v>
      </c>
      <c r="I36" s="54" t="n">
        <f aca="false">IF(H36=0,0,G36/H36)</f>
        <v>1.14606327787312</v>
      </c>
      <c r="J36" s="41" t="n">
        <f aca="false">ROUND(H36*maxloc,0)</f>
        <v>60941894</v>
      </c>
      <c r="K36" s="41" t="n">
        <f aca="false">MIN(G36,J36)</f>
        <v>60941894</v>
      </c>
      <c r="L36" s="55" t="n">
        <f aca="false">IF(H36&gt;0, ROUND((K36*100/H36), 2), 0)</f>
        <v>82.5</v>
      </c>
      <c r="M36" s="56"/>
      <c r="N36" s="57" t="n">
        <v>59359726</v>
      </c>
      <c r="O36" s="58" t="n">
        <v>0.036</v>
      </c>
      <c r="P36" s="41" t="n">
        <f aca="false">ROUND(N36*(1+O36),0)</f>
        <v>61496676</v>
      </c>
      <c r="Q36" s="59" t="n">
        <f aca="false">IF(H36=0,0,P36*100/H36)</f>
        <v>83.251035527808</v>
      </c>
      <c r="R36" s="59" t="n">
        <f aca="false">IF(L36&gt;Q36,L36-Q36,0)</f>
        <v>0</v>
      </c>
      <c r="S36" s="60" t="n">
        <f aca="false">IF(AND(R36&gt;$T$22,R36&lt;=$T$23),$S$22,IF(R36&gt;$T$23,$S$23,0))</f>
        <v>0</v>
      </c>
      <c r="T36" s="41" t="n">
        <f aca="false">ROUND(S36*N36,0)</f>
        <v>0</v>
      </c>
      <c r="U36" s="41" t="n">
        <f aca="false">MAX(P36-K36,0)</f>
        <v>554782</v>
      </c>
      <c r="V36" s="41" t="n">
        <f aca="false">MAX(U36*(V$23),0)</f>
        <v>554782</v>
      </c>
      <c r="W36" s="41" t="n">
        <f aca="false">IF(AND(I36&gt;1.75,$W$23=1),MAX(K36-(P36+T36),0),0)</f>
        <v>0</v>
      </c>
      <c r="X36" s="53" t="n">
        <f aca="false">MIN(H36*[1]parameters!C$22,ROUND(P36+T36-V36+W36,0))</f>
        <v>60941894</v>
      </c>
      <c r="Y36" s="55" t="n">
        <f aca="false">IF(H36=0,0,X36*100/H36)</f>
        <v>82.5000002036844</v>
      </c>
    </row>
    <row r="37" customFormat="false" ht="14.5" hidden="false" customHeight="false" outlineLevel="0" collapsed="false">
      <c r="A37" s="20" t="n">
        <v>10</v>
      </c>
      <c r="B37" s="20" t="s">
        <v>28</v>
      </c>
      <c r="C37" s="51" t="n">
        <v>13535163100</v>
      </c>
      <c r="D37" s="51" t="n">
        <f aca="false">D$23*C37</f>
        <v>43810623.4731179</v>
      </c>
      <c r="E37" s="52" t="n">
        <v>4037248000</v>
      </c>
      <c r="F37" s="51" t="n">
        <f aca="false">E37*F$23</f>
        <v>47886160.1928653</v>
      </c>
      <c r="G37" s="51" t="n">
        <f aca="false">ROUND(D37+F37,0)</f>
        <v>91696784</v>
      </c>
      <c r="H37" s="53" t="n">
        <f aca="false">(SUMIF(town1755,A37,found1755)/2)</f>
        <v>81960405.8162344</v>
      </c>
      <c r="I37" s="54" t="n">
        <f aca="false">IF(H37=0,0,G37/H37)</f>
        <v>1.11879367954322</v>
      </c>
      <c r="J37" s="41" t="n">
        <f aca="false">ROUND(H37*maxloc,0)</f>
        <v>67617335</v>
      </c>
      <c r="K37" s="41" t="n">
        <f aca="false">MIN(G37,J37)</f>
        <v>67617335</v>
      </c>
      <c r="L37" s="55" t="n">
        <f aca="false">IF(H37&gt;0, ROUND((K37*100/H37), 2), 0)</f>
        <v>82.5</v>
      </c>
      <c r="M37" s="56"/>
      <c r="N37" s="57" t="n">
        <v>59605871</v>
      </c>
      <c r="O37" s="58" t="n">
        <v>0.0356</v>
      </c>
      <c r="P37" s="41" t="n">
        <f aca="false">ROUND(N37*(1+O37),0)</f>
        <v>61727840</v>
      </c>
      <c r="Q37" s="59" t="n">
        <f aca="false">IF(H37=0,0,P37*100/H37)</f>
        <v>75.3142195737801</v>
      </c>
      <c r="R37" s="59" t="n">
        <f aca="false">IF(L37&gt;Q37,L37-Q37,0)</f>
        <v>7.18578042621988</v>
      </c>
      <c r="S37" s="60" t="n">
        <f aca="false">IF(AND(R37&gt;$T$22,R37&lt;=$T$23),$S$22,IF(R37&gt;$T$23,$S$23,0))</f>
        <v>0.01</v>
      </c>
      <c r="T37" s="41" t="n">
        <f aca="false">ROUND(S37*N37,0)</f>
        <v>596059</v>
      </c>
      <c r="U37" s="41" t="n">
        <f aca="false">MAX(P37-K37,0)</f>
        <v>0</v>
      </c>
      <c r="V37" s="41" t="n">
        <f aca="false">MAX(U37*(V$23),0)</f>
        <v>0</v>
      </c>
      <c r="W37" s="41" t="n">
        <f aca="false">IF(AND(I37&gt;1.75,$W$23=1),MAX(K37-(P37+T37),0),0)</f>
        <v>0</v>
      </c>
      <c r="X37" s="53" t="n">
        <f aca="false">MIN(H37*[1]parameters!C$22,ROUND(P37+T37-V37+W37,0))</f>
        <v>62323899</v>
      </c>
      <c r="Y37" s="55" t="n">
        <f aca="false">IF(H37=0,0,X37*100/H37)</f>
        <v>76.0414719513933</v>
      </c>
    </row>
    <row r="38" customFormat="false" ht="14.5" hidden="false" customHeight="false" outlineLevel="0" collapsed="false">
      <c r="A38" s="20" t="n">
        <v>11</v>
      </c>
      <c r="B38" s="20" t="s">
        <v>29</v>
      </c>
      <c r="C38" s="51" t="n">
        <v>852436100</v>
      </c>
      <c r="D38" s="51" t="n">
        <f aca="false">D$23*C38</f>
        <v>2759165.64403964</v>
      </c>
      <c r="E38" s="52" t="n">
        <v>252007000</v>
      </c>
      <c r="F38" s="51" t="n">
        <f aca="false">E38*F$23</f>
        <v>2989077.60229825</v>
      </c>
      <c r="G38" s="51" t="n">
        <f aca="false">ROUND(D38+F38,0)</f>
        <v>5748243</v>
      </c>
      <c r="H38" s="53" t="n">
        <f aca="false">(SUMIF(town1755,A38,found1755)/2)</f>
        <v>14307953.2886838</v>
      </c>
      <c r="I38" s="54" t="n">
        <f aca="false">IF(H38=0,0,G38/H38)</f>
        <v>0.40175159116198</v>
      </c>
      <c r="J38" s="41" t="n">
        <f aca="false">ROUND(H38*maxloc,0)</f>
        <v>11804061</v>
      </c>
      <c r="K38" s="41" t="n">
        <f aca="false">MIN(G38,J38)</f>
        <v>5748243</v>
      </c>
      <c r="L38" s="55" t="n">
        <f aca="false">IF(H38&gt;0, ROUND((K38*100/H38), 2), 0)</f>
        <v>40.18</v>
      </c>
      <c r="M38" s="56"/>
      <c r="N38" s="57" t="n">
        <v>6256339</v>
      </c>
      <c r="O38" s="58" t="n">
        <v>0.0392</v>
      </c>
      <c r="P38" s="41" t="n">
        <f aca="false">ROUND(N38*(1+O38),0)</f>
        <v>6501587</v>
      </c>
      <c r="Q38" s="59" t="n">
        <f aca="false">IF(H38=0,0,P38*100/H38)</f>
        <v>45.4403706024265</v>
      </c>
      <c r="R38" s="59" t="n">
        <f aca="false">IF(L38&gt;Q38,L38-Q38,0)</f>
        <v>0</v>
      </c>
      <c r="S38" s="60" t="n">
        <f aca="false">IF(AND(R38&gt;$T$22,R38&lt;=$T$23),$S$22,IF(R38&gt;$T$23,$S$23,0))</f>
        <v>0</v>
      </c>
      <c r="T38" s="41" t="n">
        <f aca="false">ROUND(S38*N38,0)</f>
        <v>0</v>
      </c>
      <c r="U38" s="41" t="n">
        <f aca="false">MAX(P38-K38,0)</f>
        <v>753344</v>
      </c>
      <c r="V38" s="41" t="n">
        <f aca="false">MAX(U38*(V$23),0)</f>
        <v>753344</v>
      </c>
      <c r="W38" s="41" t="n">
        <f aca="false">IF(AND(I38&gt;1.75,$W$23=1),MAX(K38-(P38+T38),0),0)</f>
        <v>0</v>
      </c>
      <c r="X38" s="53" t="n">
        <f aca="false">MIN(H38*[1]parameters!C$22,ROUND(P38+T38-V38+W38,0))</f>
        <v>5748243</v>
      </c>
      <c r="Y38" s="55" t="n">
        <f aca="false">IF(H38=0,0,X38*100/H38)</f>
        <v>40.1751591161979</v>
      </c>
    </row>
    <row r="39" customFormat="false" ht="14.5" hidden="false" customHeight="false" outlineLevel="0" collapsed="false">
      <c r="A39" s="20" t="n">
        <v>12</v>
      </c>
      <c r="B39" s="20" t="s">
        <v>30</v>
      </c>
      <c r="C39" s="51" t="n">
        <v>417224700</v>
      </c>
      <c r="D39" s="51" t="n">
        <f aca="false">D$23*C39</f>
        <v>1350473.14172258</v>
      </c>
      <c r="E39" s="52" t="n">
        <v>121033000</v>
      </c>
      <c r="F39" s="51" t="n">
        <f aca="false">E39*F$23</f>
        <v>1435583.25538165</v>
      </c>
      <c r="G39" s="51" t="n">
        <f aca="false">ROUND(D39+F39,0)</f>
        <v>2786056</v>
      </c>
      <c r="H39" s="53" t="n">
        <f aca="false">(SUMIF(town1755,A39,found1755)/2)</f>
        <v>6079883.0043758</v>
      </c>
      <c r="I39" s="54" t="n">
        <f aca="false">IF(H39=0,0,G39/H39)</f>
        <v>0.458241712545262</v>
      </c>
      <c r="J39" s="41" t="n">
        <f aca="false">ROUND(H39*maxloc,0)</f>
        <v>5015903</v>
      </c>
      <c r="K39" s="41" t="n">
        <f aca="false">MIN(G39,J39)</f>
        <v>2786056</v>
      </c>
      <c r="L39" s="55" t="n">
        <f aca="false">IF(H39&gt;0, ROUND((K39*100/H39), 2), 0)</f>
        <v>45.82</v>
      </c>
      <c r="M39" s="56"/>
      <c r="N39" s="57" t="n">
        <v>2992812</v>
      </c>
      <c r="O39" s="58" t="n">
        <v>0.0455</v>
      </c>
      <c r="P39" s="41" t="n">
        <f aca="false">ROUND(N39*(1+O39),0)</f>
        <v>3128985</v>
      </c>
      <c r="Q39" s="59" t="n">
        <f aca="false">IF(H39=0,0,P39*100/H39)</f>
        <v>51.4645593960938</v>
      </c>
      <c r="R39" s="59" t="n">
        <f aca="false">IF(L39&gt;Q39,L39-Q39,0)</f>
        <v>0</v>
      </c>
      <c r="S39" s="60" t="n">
        <f aca="false">IF(AND(R39&gt;$T$22,R39&lt;=$T$23),$S$22,IF(R39&gt;$T$23,$S$23,0))</f>
        <v>0</v>
      </c>
      <c r="T39" s="41" t="n">
        <f aca="false">ROUND(S39*N39,0)</f>
        <v>0</v>
      </c>
      <c r="U39" s="41" t="n">
        <f aca="false">MAX(P39-K39,0)</f>
        <v>342929</v>
      </c>
      <c r="V39" s="41" t="n">
        <f aca="false">MAX(U39*(V$23),0)</f>
        <v>342929</v>
      </c>
      <c r="W39" s="41" t="n">
        <f aca="false">IF(AND(I39&gt;1.75,$W$23=1),MAX(K39-(P39+T39),0),0)</f>
        <v>0</v>
      </c>
      <c r="X39" s="53" t="n">
        <f aca="false">MIN(H39*[1]parameters!C$22,ROUND(P39+T39-V39+W39,0))</f>
        <v>2786056</v>
      </c>
      <c r="Y39" s="55" t="n">
        <f aca="false">IF(H39=0,0,X39*100/H39)</f>
        <v>45.8241712545262</v>
      </c>
    </row>
    <row r="40" customFormat="false" ht="14.5" hidden="false" customHeight="false" outlineLevel="0" collapsed="false">
      <c r="A40" s="20" t="n">
        <v>13</v>
      </c>
      <c r="B40" s="20" t="s">
        <v>31</v>
      </c>
      <c r="C40" s="51" t="n">
        <v>293407600</v>
      </c>
      <c r="D40" s="51" t="n">
        <f aca="false">D$23*C40</f>
        <v>949701.883367123</v>
      </c>
      <c r="E40" s="52" t="n">
        <v>82357000</v>
      </c>
      <c r="F40" s="51" t="n">
        <f aca="false">E40*F$23</f>
        <v>976843.754707119</v>
      </c>
      <c r="G40" s="51" t="n">
        <f aca="false">ROUND(D40+F40,0)</f>
        <v>1926546</v>
      </c>
      <c r="H40" s="53" t="n">
        <f aca="false">(SUMIF(town1755,A40,found1755)/2)</f>
        <v>2352337.96250074</v>
      </c>
      <c r="I40" s="54" t="n">
        <f aca="false">IF(H40=0,0,G40/H40)</f>
        <v>0.818992011654617</v>
      </c>
      <c r="J40" s="41" t="n">
        <f aca="false">ROUND(H40*maxloc,0)</f>
        <v>1940679</v>
      </c>
      <c r="K40" s="41" t="n">
        <f aca="false">MIN(G40,J40)</f>
        <v>1926546</v>
      </c>
      <c r="L40" s="55" t="n">
        <f aca="false">IF(H40&gt;0, ROUND((K40*100/H40), 2), 0)</f>
        <v>81.9</v>
      </c>
      <c r="M40" s="56"/>
      <c r="N40" s="57" t="n">
        <v>1608103</v>
      </c>
      <c r="O40" s="58" t="n">
        <v>0.0503</v>
      </c>
      <c r="P40" s="41" t="n">
        <f aca="false">ROUND(N40*(1+O40),0)</f>
        <v>1688991</v>
      </c>
      <c r="Q40" s="59" t="n">
        <f aca="false">IF(H40=0,0,P40*100/H40)</f>
        <v>71.8005247088075</v>
      </c>
      <c r="R40" s="59" t="n">
        <f aca="false">IF(L40&gt;Q40,L40-Q40,0)</f>
        <v>10.0994752911925</v>
      </c>
      <c r="S40" s="60" t="n">
        <f aca="false">IF(AND(R40&gt;$T$22,R40&lt;=$T$23),$S$22,IF(R40&gt;$T$23,$S$23,0))</f>
        <v>0.02</v>
      </c>
      <c r="T40" s="41" t="n">
        <f aca="false">ROUND(S40*N40,0)</f>
        <v>32162</v>
      </c>
      <c r="U40" s="41" t="n">
        <f aca="false">MAX(P40-K40,0)</f>
        <v>0</v>
      </c>
      <c r="V40" s="41" t="n">
        <f aca="false">MAX(U40*(V$23),0)</f>
        <v>0</v>
      </c>
      <c r="W40" s="41" t="n">
        <f aca="false">IF(AND(I40&gt;1.75,$W$23=1),MAX(K40-(P40+T40),0),0)</f>
        <v>0</v>
      </c>
      <c r="X40" s="53" t="n">
        <f aca="false">MIN(H40*[1]parameters!C$22,ROUND(P40+T40-V40+W40,0))</f>
        <v>1721153</v>
      </c>
      <c r="Y40" s="55" t="n">
        <f aca="false">IF(H40=0,0,X40*100/H40)</f>
        <v>73.1677602214211</v>
      </c>
    </row>
    <row r="41" customFormat="false" ht="14.5" hidden="false" customHeight="false" outlineLevel="0" collapsed="false">
      <c r="A41" s="20" t="n">
        <v>14</v>
      </c>
      <c r="B41" s="20" t="s">
        <v>32</v>
      </c>
      <c r="C41" s="51" t="n">
        <v>3593981200</v>
      </c>
      <c r="D41" s="51" t="n">
        <f aca="false">D$23*C41</f>
        <v>11633000.3531811</v>
      </c>
      <c r="E41" s="52" t="n">
        <v>1254293000</v>
      </c>
      <c r="F41" s="51" t="n">
        <f aca="false">E41*F$23</f>
        <v>14877281.6351112</v>
      </c>
      <c r="G41" s="51" t="n">
        <f aca="false">ROUND(D41+F41,0)</f>
        <v>26510282</v>
      </c>
      <c r="H41" s="53" t="n">
        <f aca="false">(SUMIF(town1755,A41,found1755)/2)</f>
        <v>39226711.0706529</v>
      </c>
      <c r="I41" s="54" t="n">
        <f aca="false">IF(H41=0,0,G41/H41)</f>
        <v>0.67582219555066</v>
      </c>
      <c r="J41" s="41" t="n">
        <f aca="false">ROUND(H41*maxloc,0)</f>
        <v>32362037</v>
      </c>
      <c r="K41" s="41" t="n">
        <f aca="false">MIN(G41,J41)</f>
        <v>26510282</v>
      </c>
      <c r="L41" s="55" t="n">
        <f aca="false">IF(H41&gt;0, ROUND((K41*100/H41), 2), 0)</f>
        <v>67.58</v>
      </c>
      <c r="M41" s="56"/>
      <c r="N41" s="57" t="n">
        <v>26422222</v>
      </c>
      <c r="O41" s="58" t="n">
        <v>0.0332</v>
      </c>
      <c r="P41" s="41" t="n">
        <f aca="false">ROUND(N41*(1+O41),0)</f>
        <v>27299440</v>
      </c>
      <c r="Q41" s="59" t="n">
        <f aca="false">IF(H41=0,0,P41*100/H41)</f>
        <v>69.5940068766658</v>
      </c>
      <c r="R41" s="59" t="n">
        <f aca="false">IF(L41&gt;Q41,L41-Q41,0)</f>
        <v>0</v>
      </c>
      <c r="S41" s="60" t="n">
        <f aca="false">IF(AND(R41&gt;$T$22,R41&lt;=$T$23),$S$22,IF(R41&gt;$T$23,$S$23,0))</f>
        <v>0</v>
      </c>
      <c r="T41" s="41" t="n">
        <f aca="false">ROUND(S41*N41,0)</f>
        <v>0</v>
      </c>
      <c r="U41" s="41" t="n">
        <f aca="false">MAX(P41-K41,0)</f>
        <v>789158</v>
      </c>
      <c r="V41" s="41" t="n">
        <f aca="false">MAX(U41*(V$23),0)</f>
        <v>789158</v>
      </c>
      <c r="W41" s="41" t="n">
        <f aca="false">IF(AND(I41&gt;1.75,$W$23=1),MAX(K41-(P41+T41),0),0)</f>
        <v>0</v>
      </c>
      <c r="X41" s="53" t="n">
        <f aca="false">MIN(H41*[1]parameters!C$22,ROUND(P41+T41-V41+W41,0))</f>
        <v>26510282</v>
      </c>
      <c r="Y41" s="55" t="n">
        <f aca="false">IF(H41=0,0,X41*100/H41)</f>
        <v>67.582219555066</v>
      </c>
    </row>
    <row r="42" customFormat="false" ht="14.5" hidden="false" customHeight="false" outlineLevel="0" collapsed="false">
      <c r="A42" s="20" t="n">
        <v>15</v>
      </c>
      <c r="B42" s="20" t="s">
        <v>33</v>
      </c>
      <c r="C42" s="51" t="n">
        <v>1060563000</v>
      </c>
      <c r="D42" s="51" t="n">
        <f aca="false">D$23*C42</f>
        <v>3432830.91007011</v>
      </c>
      <c r="E42" s="52" t="n">
        <v>297621000</v>
      </c>
      <c r="F42" s="51" t="n">
        <f aca="false">E42*F$23</f>
        <v>3530109.34249289</v>
      </c>
      <c r="G42" s="51" t="n">
        <f aca="false">ROUND(D42+F42,0)</f>
        <v>6962940</v>
      </c>
      <c r="H42" s="53" t="n">
        <f aca="false">(SUMIF(town1755,A42,found1755)/2)</f>
        <v>28908222.9191843</v>
      </c>
      <c r="I42" s="54" t="n">
        <f aca="false">IF(H42=0,0,G42/H42)</f>
        <v>0.240863646979116</v>
      </c>
      <c r="J42" s="41" t="n">
        <f aca="false">ROUND(H42*maxloc,0)</f>
        <v>23849284</v>
      </c>
      <c r="K42" s="41" t="n">
        <f aca="false">MIN(G42,J42)</f>
        <v>6962940</v>
      </c>
      <c r="L42" s="55" t="n">
        <f aca="false">IF(H42&gt;0, ROUND((K42*100/H42), 2), 0)</f>
        <v>24.09</v>
      </c>
      <c r="M42" s="56"/>
      <c r="N42" s="57" t="n">
        <v>4052122</v>
      </c>
      <c r="O42" s="58" t="n">
        <v>0.0539</v>
      </c>
      <c r="P42" s="41" t="n">
        <f aca="false">ROUND(N42*(1+O42),0)</f>
        <v>4270531</v>
      </c>
      <c r="Q42" s="59" t="n">
        <f aca="false">IF(H42=0,0,P42*100/H42)</f>
        <v>14.7727205921259</v>
      </c>
      <c r="R42" s="59" t="n">
        <f aca="false">IF(L42&gt;Q42,L42-Q42,0)</f>
        <v>9.31727940787411</v>
      </c>
      <c r="S42" s="60" t="n">
        <f aca="false">IF(AND(R42&gt;$T$22,R42&lt;=$T$23),$S$22,IF(R42&gt;$T$23,$S$23,0))</f>
        <v>0.02</v>
      </c>
      <c r="T42" s="41" t="n">
        <f aca="false">ROUND(S42*N42,0)</f>
        <v>81042</v>
      </c>
      <c r="U42" s="41" t="n">
        <f aca="false">MAX(P42-K42,0)</f>
        <v>0</v>
      </c>
      <c r="V42" s="41" t="n">
        <f aca="false">MAX(U42*(V$23),0)</f>
        <v>0</v>
      </c>
      <c r="W42" s="41" t="n">
        <f aca="false">IF(AND(I42&gt;1.75,$W$23=1),MAX(K42-(P42+T42),0),0)</f>
        <v>0</v>
      </c>
      <c r="X42" s="53" t="n">
        <f aca="false">MIN(H42*[1]parameters!C$22,ROUND(P42+T42-V42+W42,0))</f>
        <v>4351573</v>
      </c>
      <c r="Y42" s="55" t="n">
        <f aca="false">IF(H42=0,0,X42*100/H42)</f>
        <v>15.0530629716162</v>
      </c>
    </row>
    <row r="43" customFormat="false" ht="14.5" hidden="false" customHeight="false" outlineLevel="0" collapsed="false">
      <c r="A43" s="20" t="n">
        <v>16</v>
      </c>
      <c r="B43" s="20" t="s">
        <v>34</v>
      </c>
      <c r="C43" s="51" t="n">
        <v>5949246000</v>
      </c>
      <c r="D43" s="51" t="n">
        <f aca="false">D$23*C43</f>
        <v>19256522.7717834</v>
      </c>
      <c r="E43" s="52" t="n">
        <v>1863620000</v>
      </c>
      <c r="F43" s="51" t="n">
        <f aca="false">E43*F$23</f>
        <v>22104563.7668599</v>
      </c>
      <c r="G43" s="51" t="n">
        <f aca="false">ROUND(D43+F43,0)</f>
        <v>41361087</v>
      </c>
      <c r="H43" s="53" t="n">
        <f aca="false">(SUMIF(town1755,A43,found1755)/2)</f>
        <v>102442302.429853</v>
      </c>
      <c r="I43" s="54" t="n">
        <f aca="false">IF(H43=0,0,G43/H43)</f>
        <v>0.403750072176696</v>
      </c>
      <c r="J43" s="41" t="n">
        <f aca="false">ROUND(H43*maxloc,0)</f>
        <v>84514900</v>
      </c>
      <c r="K43" s="41" t="n">
        <f aca="false">MIN(G43,J43)</f>
        <v>41361087</v>
      </c>
      <c r="L43" s="55" t="n">
        <f aca="false">IF(H43&gt;0, ROUND((K43*100/H43), 2), 0)</f>
        <v>40.38</v>
      </c>
      <c r="M43" s="56"/>
      <c r="N43" s="57" t="n">
        <v>43887130</v>
      </c>
      <c r="O43" s="58" t="n">
        <v>0.0433</v>
      </c>
      <c r="P43" s="41" t="n">
        <f aca="false">ROUND(N43*(1+O43),0)</f>
        <v>45787443</v>
      </c>
      <c r="Q43" s="59" t="n">
        <f aca="false">IF(H43=0,0,P43*100/H43)</f>
        <v>44.6958355229793</v>
      </c>
      <c r="R43" s="59" t="n">
        <f aca="false">IF(L43&gt;Q43,L43-Q43,0)</f>
        <v>0</v>
      </c>
      <c r="S43" s="60" t="n">
        <f aca="false">IF(AND(R43&gt;$T$22,R43&lt;=$T$23),$S$22,IF(R43&gt;$T$23,$S$23,0))</f>
        <v>0</v>
      </c>
      <c r="T43" s="41" t="n">
        <f aca="false">ROUND(S43*N43,0)</f>
        <v>0</v>
      </c>
      <c r="U43" s="41" t="n">
        <f aca="false">MAX(P43-K43,0)</f>
        <v>4426356</v>
      </c>
      <c r="V43" s="41" t="n">
        <f aca="false">MAX(U43*(V$23),0)</f>
        <v>4426356</v>
      </c>
      <c r="W43" s="41" t="n">
        <f aca="false">IF(AND(I43&gt;1.75,$W$23=1),MAX(K43-(P43+T43),0),0)</f>
        <v>0</v>
      </c>
      <c r="X43" s="53" t="n">
        <f aca="false">MIN(H43*[1]parameters!C$22,ROUND(P43+T43-V43+W43,0))</f>
        <v>41361087</v>
      </c>
      <c r="Y43" s="55" t="n">
        <f aca="false">IF(H43=0,0,X43*100/H43)</f>
        <v>40.3750072176696</v>
      </c>
    </row>
    <row r="44" customFormat="false" ht="14.5" hidden="false" customHeight="false" outlineLevel="0" collapsed="false">
      <c r="A44" s="20" t="n">
        <v>17</v>
      </c>
      <c r="B44" s="20" t="s">
        <v>35</v>
      </c>
      <c r="C44" s="51" t="n">
        <v>2748972400</v>
      </c>
      <c r="D44" s="51" t="n">
        <f aca="false">D$23*C44</f>
        <v>8897875.39792507</v>
      </c>
      <c r="E44" s="52" t="n">
        <v>708058000</v>
      </c>
      <c r="F44" s="51" t="n">
        <f aca="false">E44*F$23</f>
        <v>8398339.36727191</v>
      </c>
      <c r="G44" s="51" t="n">
        <f aca="false">ROUND(D44+F44,0)</f>
        <v>17296215</v>
      </c>
      <c r="H44" s="53" t="n">
        <f aca="false">(SUMIF(town1755,A44,found1755)/2)</f>
        <v>35176860.0260911</v>
      </c>
      <c r="I44" s="54" t="n">
        <f aca="false">IF(H44=0,0,G44/H44)</f>
        <v>0.491692976211384</v>
      </c>
      <c r="J44" s="41" t="n">
        <f aca="false">ROUND(H44*maxloc,0)</f>
        <v>29020910</v>
      </c>
      <c r="K44" s="41" t="n">
        <f aca="false">MIN(G44,J44)</f>
        <v>17296215</v>
      </c>
      <c r="L44" s="55" t="n">
        <f aca="false">IF(H44&gt;0, ROUND((K44*100/H44), 2), 0)</f>
        <v>49.17</v>
      </c>
      <c r="M44" s="56"/>
      <c r="N44" s="57" t="n">
        <v>18294872</v>
      </c>
      <c r="O44" s="58" t="n">
        <v>0.0416</v>
      </c>
      <c r="P44" s="41" t="n">
        <f aca="false">ROUND(N44*(1+O44),0)</f>
        <v>19055939</v>
      </c>
      <c r="Q44" s="59" t="n">
        <f aca="false">IF(H44=0,0,P44*100/H44)</f>
        <v>54.1718021047529</v>
      </c>
      <c r="R44" s="59" t="n">
        <f aca="false">IF(L44&gt;Q44,L44-Q44,0)</f>
        <v>0</v>
      </c>
      <c r="S44" s="60" t="n">
        <f aca="false">IF(AND(R44&gt;$T$22,R44&lt;=$T$23),$S$22,IF(R44&gt;$T$23,$S$23,0))</f>
        <v>0</v>
      </c>
      <c r="T44" s="41" t="n">
        <f aca="false">ROUND(S44*N44,0)</f>
        <v>0</v>
      </c>
      <c r="U44" s="41" t="n">
        <f aca="false">MAX(P44-K44,0)</f>
        <v>1759724</v>
      </c>
      <c r="V44" s="41" t="n">
        <f aca="false">MAX(U44*(V$23),0)</f>
        <v>1759724</v>
      </c>
      <c r="W44" s="41" t="n">
        <f aca="false">IF(AND(I44&gt;1.75,$W$23=1),MAX(K44-(P44+T44),0),0)</f>
        <v>0</v>
      </c>
      <c r="X44" s="53" t="n">
        <f aca="false">MIN(H44*[1]parameters!C$22,ROUND(P44+T44-V44+W44,0))</f>
        <v>17296215</v>
      </c>
      <c r="Y44" s="55" t="n">
        <f aca="false">IF(H44=0,0,X44*100/H44)</f>
        <v>49.1692976211384</v>
      </c>
    </row>
    <row r="45" customFormat="false" ht="14.5" hidden="false" customHeight="false" outlineLevel="0" collapsed="false">
      <c r="A45" s="20" t="n">
        <v>18</v>
      </c>
      <c r="B45" s="20" t="s">
        <v>36</v>
      </c>
      <c r="C45" s="51" t="n">
        <v>1081305500</v>
      </c>
      <c r="D45" s="51" t="n">
        <f aca="false">D$23*C45</f>
        <v>3499970.245642</v>
      </c>
      <c r="E45" s="52" t="n">
        <v>213586000</v>
      </c>
      <c r="F45" s="51" t="n">
        <f aca="false">E45*F$23</f>
        <v>2533362.67946713</v>
      </c>
      <c r="G45" s="51" t="n">
        <f aca="false">ROUND(D45+F45,0)</f>
        <v>6033333</v>
      </c>
      <c r="H45" s="53" t="n">
        <f aca="false">(SUMIF(town1755,A45,found1755)/2)</f>
        <v>10582128.1891146</v>
      </c>
      <c r="I45" s="54" t="n">
        <f aca="false">IF(H45=0,0,G45/H45)</f>
        <v>0.570143631997032</v>
      </c>
      <c r="J45" s="41" t="n">
        <f aca="false">ROUND(H45*maxloc,0)</f>
        <v>8730256</v>
      </c>
      <c r="K45" s="41" t="n">
        <f aca="false">MIN(G45,J45)</f>
        <v>6033333</v>
      </c>
      <c r="L45" s="55" t="n">
        <f aca="false">IF(H45&gt;0, ROUND((K45*100/H45), 2), 0)</f>
        <v>57.01</v>
      </c>
      <c r="M45" s="56"/>
      <c r="N45" s="57" t="n">
        <v>6019496</v>
      </c>
      <c r="O45" s="58" t="n">
        <v>0.0285</v>
      </c>
      <c r="P45" s="41" t="n">
        <f aca="false">ROUND(N45*(1+O45),0)</f>
        <v>6191052</v>
      </c>
      <c r="Q45" s="59" t="n">
        <f aca="false">IF(H45=0,0,P45*100/H45)</f>
        <v>58.5047911852784</v>
      </c>
      <c r="R45" s="59" t="n">
        <f aca="false">IF(L45&gt;Q45,L45-Q45,0)</f>
        <v>0</v>
      </c>
      <c r="S45" s="60" t="n">
        <f aca="false">IF(AND(R45&gt;$T$22,R45&lt;=$T$23),$S$22,IF(R45&gt;$T$23,$S$23,0))</f>
        <v>0</v>
      </c>
      <c r="T45" s="41" t="n">
        <f aca="false">ROUND(S45*N45,0)</f>
        <v>0</v>
      </c>
      <c r="U45" s="41" t="n">
        <f aca="false">MAX(P45-K45,0)</f>
        <v>157719</v>
      </c>
      <c r="V45" s="41" t="n">
        <f aca="false">MAX(U45*(V$23),0)</f>
        <v>157719</v>
      </c>
      <c r="W45" s="41" t="n">
        <f aca="false">IF(AND(I45&gt;1.75,$W$23=1),MAX(K45-(P45+T45),0),0)</f>
        <v>0</v>
      </c>
      <c r="X45" s="53" t="n">
        <f aca="false">MIN(H45*[1]parameters!C$22,ROUND(P45+T45-V45+W45,0))</f>
        <v>6033333</v>
      </c>
      <c r="Y45" s="55" t="n">
        <f aca="false">IF(H45=0,0,X45*100/H45)</f>
        <v>57.0143631997032</v>
      </c>
    </row>
    <row r="46" customFormat="false" ht="14.5" hidden="false" customHeight="false" outlineLevel="0" collapsed="false">
      <c r="A46" s="20" t="n">
        <v>19</v>
      </c>
      <c r="B46" s="20" t="s">
        <v>37</v>
      </c>
      <c r="C46" s="51" t="n">
        <v>1529467100</v>
      </c>
      <c r="D46" s="51" t="n">
        <f aca="false">D$23*C46</f>
        <v>4950579.96254375</v>
      </c>
      <c r="E46" s="52" t="n">
        <v>374452000</v>
      </c>
      <c r="F46" s="51" t="n">
        <f aca="false">E46*F$23</f>
        <v>4441408.71616972</v>
      </c>
      <c r="G46" s="51" t="n">
        <f aca="false">ROUND(D46+F46,0)</f>
        <v>9391989</v>
      </c>
      <c r="H46" s="53" t="n">
        <f aca="false">(SUMIF(town1755,A46,found1755)/2)</f>
        <v>14950369.3422251</v>
      </c>
      <c r="I46" s="54" t="n">
        <f aca="false">IF(H46=0,0,G46/H46)</f>
        <v>0.628211168902276</v>
      </c>
      <c r="J46" s="41" t="n">
        <f aca="false">ROUND(H46*maxloc,0)</f>
        <v>12334055</v>
      </c>
      <c r="K46" s="41" t="n">
        <f aca="false">MIN(G46,J46)</f>
        <v>9391989</v>
      </c>
      <c r="L46" s="55" t="n">
        <f aca="false">IF(H46&gt;0, ROUND((K46*100/H46), 2), 0)</f>
        <v>62.82</v>
      </c>
      <c r="M46" s="56"/>
      <c r="N46" s="57" t="n">
        <v>10060490</v>
      </c>
      <c r="O46" s="58" t="n">
        <v>0.0498</v>
      </c>
      <c r="P46" s="41" t="n">
        <f aca="false">ROUND(N46*(1+O46),0)</f>
        <v>10561502</v>
      </c>
      <c r="Q46" s="59" t="n">
        <f aca="false">IF(H46=0,0,P46*100/H46)</f>
        <v>70.643753062144</v>
      </c>
      <c r="R46" s="59" t="n">
        <f aca="false">IF(L46&gt;Q46,L46-Q46,0)</f>
        <v>0</v>
      </c>
      <c r="S46" s="60" t="n">
        <f aca="false">IF(AND(R46&gt;$T$22,R46&lt;=$T$23),$S$22,IF(R46&gt;$T$23,$S$23,0))</f>
        <v>0</v>
      </c>
      <c r="T46" s="41" t="n">
        <f aca="false">ROUND(S46*N46,0)</f>
        <v>0</v>
      </c>
      <c r="U46" s="41" t="n">
        <f aca="false">MAX(P46-K46,0)</f>
        <v>1169513</v>
      </c>
      <c r="V46" s="41" t="n">
        <f aca="false">MAX(U46*(V$23),0)</f>
        <v>1169513</v>
      </c>
      <c r="W46" s="41" t="n">
        <f aca="false">IF(AND(I46&gt;1.75,$W$23=1),MAX(K46-(P46+T46),0),0)</f>
        <v>0</v>
      </c>
      <c r="X46" s="53" t="n">
        <f aca="false">MIN(H46*[1]parameters!C$22,ROUND(P46+T46-V46+W46,0))</f>
        <v>9391989</v>
      </c>
      <c r="Y46" s="55" t="n">
        <f aca="false">IF(H46=0,0,X46*100/H46)</f>
        <v>62.8211168902276</v>
      </c>
    </row>
    <row r="47" customFormat="false" ht="14.5" hidden="false" customHeight="false" outlineLevel="0" collapsed="false">
      <c r="A47" s="20" t="n">
        <v>20</v>
      </c>
      <c r="B47" s="20" t="s">
        <v>38</v>
      </c>
      <c r="C47" s="51" t="n">
        <v>18221137000</v>
      </c>
      <c r="D47" s="51" t="n">
        <f aca="false">D$23*C47</f>
        <v>58978186.4068633</v>
      </c>
      <c r="E47" s="52" t="n">
        <v>2661860000</v>
      </c>
      <c r="F47" s="51" t="n">
        <f aca="false">E47*F$23</f>
        <v>31572559.9148183</v>
      </c>
      <c r="G47" s="51" t="n">
        <f aca="false">ROUND(D47+F47,0)</f>
        <v>90550746</v>
      </c>
      <c r="H47" s="53" t="n">
        <f aca="false">(SUMIF(town1755,A47,found1755)/2)</f>
        <v>92829766.9038181</v>
      </c>
      <c r="I47" s="54" t="n">
        <f aca="false">IF(H47=0,0,G47/H47)</f>
        <v>0.975449460018796</v>
      </c>
      <c r="J47" s="41" t="n">
        <f aca="false">ROUND(H47*maxloc,0)</f>
        <v>76584558</v>
      </c>
      <c r="K47" s="41" t="n">
        <f aca="false">MIN(G47,J47)</f>
        <v>76584558</v>
      </c>
      <c r="L47" s="55" t="n">
        <f aca="false">IF(H47&gt;0, ROUND((K47*100/H47), 2), 0)</f>
        <v>82.5</v>
      </c>
      <c r="M47" s="56"/>
      <c r="N47" s="57" t="n">
        <v>62777242</v>
      </c>
      <c r="O47" s="58" t="n">
        <v>0.0433</v>
      </c>
      <c r="P47" s="41" t="n">
        <f aca="false">ROUND(N47*(1+O47),0)</f>
        <v>65495497</v>
      </c>
      <c r="Q47" s="59" t="n">
        <f aca="false">IF(H47=0,0,P47*100/H47)</f>
        <v>70.5544128618362</v>
      </c>
      <c r="R47" s="59" t="n">
        <f aca="false">IF(L47&gt;Q47,L47-Q47,0)</f>
        <v>11.9455871381638</v>
      </c>
      <c r="S47" s="60" t="n">
        <f aca="false">IF(AND(R47&gt;$T$22,R47&lt;=$T$23),$S$22,IF(R47&gt;$T$23,$S$23,0))</f>
        <v>0.02</v>
      </c>
      <c r="T47" s="41" t="n">
        <f aca="false">ROUND(S47*N47,0)</f>
        <v>1255545</v>
      </c>
      <c r="U47" s="41" t="n">
        <f aca="false">MAX(P47-K47,0)</f>
        <v>0</v>
      </c>
      <c r="V47" s="41" t="n">
        <f aca="false">MAX(U47*(V$23),0)</f>
        <v>0</v>
      </c>
      <c r="W47" s="41" t="n">
        <f aca="false">IF(AND(I47&gt;1.75,$W$23=1),MAX(K47-(P47+T47),0),0)</f>
        <v>0</v>
      </c>
      <c r="X47" s="53" t="n">
        <f aca="false">MIN(H47*[1]parameters!C$22,ROUND(P47+T47-V47+W47,0))</f>
        <v>66751042</v>
      </c>
      <c r="Y47" s="55" t="n">
        <f aca="false">IF(H47=0,0,X47*100/H47)</f>
        <v>71.9069369948558</v>
      </c>
    </row>
    <row r="48" customFormat="false" ht="14.5" hidden="false" customHeight="false" outlineLevel="0" collapsed="false">
      <c r="A48" s="20" t="n">
        <v>21</v>
      </c>
      <c r="B48" s="20" t="s">
        <v>39</v>
      </c>
      <c r="C48" s="51" t="n">
        <v>583632100</v>
      </c>
      <c r="D48" s="51" t="n">
        <f aca="false">D$23*C48</f>
        <v>1889100.70687845</v>
      </c>
      <c r="E48" s="52" t="n">
        <v>181866000</v>
      </c>
      <c r="F48" s="51" t="n">
        <f aca="false">E48*F$23</f>
        <v>2157128.91792519</v>
      </c>
      <c r="G48" s="51" t="n">
        <f aca="false">ROUND(D48+F48,0)</f>
        <v>4046230</v>
      </c>
      <c r="H48" s="53" t="n">
        <f aca="false">(SUMIF(town1755,A48,found1755)/2)</f>
        <v>11329708.362249</v>
      </c>
      <c r="I48" s="54" t="n">
        <f aca="false">IF(H48=0,0,G48/H48)</f>
        <v>0.357134523734274</v>
      </c>
      <c r="J48" s="41" t="n">
        <f aca="false">ROUND(H48*maxloc,0)</f>
        <v>9347009</v>
      </c>
      <c r="K48" s="41" t="n">
        <f aca="false">MIN(G48,J48)</f>
        <v>4046230</v>
      </c>
      <c r="L48" s="55" t="n">
        <f aca="false">IF(H48&gt;0, ROUND((K48*100/H48), 2), 0)</f>
        <v>35.71</v>
      </c>
      <c r="M48" s="56"/>
      <c r="N48" s="57" t="n">
        <v>4168364</v>
      </c>
      <c r="O48" s="58" t="n">
        <v>0.0307</v>
      </c>
      <c r="P48" s="41" t="n">
        <f aca="false">ROUND(N48*(1+O48),0)</f>
        <v>4296333</v>
      </c>
      <c r="Q48" s="59" t="n">
        <f aca="false">IF(H48=0,0,P48*100/H48)</f>
        <v>37.9209496187524</v>
      </c>
      <c r="R48" s="59" t="n">
        <f aca="false">IF(L48&gt;Q48,L48-Q48,0)</f>
        <v>0</v>
      </c>
      <c r="S48" s="60" t="n">
        <f aca="false">IF(AND(R48&gt;$T$22,R48&lt;=$T$23),$S$22,IF(R48&gt;$T$23,$S$23,0))</f>
        <v>0</v>
      </c>
      <c r="T48" s="41" t="n">
        <f aca="false">ROUND(S48*N48,0)</f>
        <v>0</v>
      </c>
      <c r="U48" s="41" t="n">
        <f aca="false">MAX(P48-K48,0)</f>
        <v>250103</v>
      </c>
      <c r="V48" s="41" t="n">
        <f aca="false">MAX(U48*(V$23),0)</f>
        <v>250103</v>
      </c>
      <c r="W48" s="41" t="n">
        <f aca="false">IF(AND(I48&gt;1.75,$W$23=1),MAX(K48-(P48+T48),0),0)</f>
        <v>0</v>
      </c>
      <c r="X48" s="53" t="n">
        <f aca="false">MIN(H48*[1]parameters!C$22,ROUND(P48+T48-V48+W48,0))</f>
        <v>4046230</v>
      </c>
      <c r="Y48" s="55" t="n">
        <f aca="false">IF(H48=0,0,X48*100/H48)</f>
        <v>35.7134523734274</v>
      </c>
    </row>
    <row r="49" customFormat="false" ht="14.5" hidden="false" customHeight="false" outlineLevel="0" collapsed="false">
      <c r="A49" s="20" t="n">
        <v>22</v>
      </c>
      <c r="B49" s="20" t="s">
        <v>40</v>
      </c>
      <c r="C49" s="51" t="n">
        <v>630004600</v>
      </c>
      <c r="D49" s="51" t="n">
        <f aca="false">D$23*C49</f>
        <v>2039199.24074888</v>
      </c>
      <c r="E49" s="52" t="n">
        <v>69919000</v>
      </c>
      <c r="F49" s="51" t="n">
        <f aca="false">E49*F$23</f>
        <v>829315.522485848</v>
      </c>
      <c r="G49" s="51" t="n">
        <f aca="false">ROUND(D49+F49,0)</f>
        <v>2868515</v>
      </c>
      <c r="H49" s="53" t="n">
        <f aca="false">(SUMIF(town1755,A49,found1755)/2)</f>
        <v>2959823.79148997</v>
      </c>
      <c r="I49" s="54" t="n">
        <f aca="false">IF(H49=0,0,G49/H49)</f>
        <v>0.969150598845613</v>
      </c>
      <c r="J49" s="41" t="n">
        <f aca="false">ROUND(H49*maxloc,0)</f>
        <v>2441855</v>
      </c>
      <c r="K49" s="41" t="n">
        <f aca="false">MIN(G49,J49)</f>
        <v>2441855</v>
      </c>
      <c r="L49" s="55" t="n">
        <f aca="false">IF(H49&gt;0, ROUND((K49*100/H49), 2), 0)</f>
        <v>82.5</v>
      </c>
      <c r="M49" s="56"/>
      <c r="N49" s="57" t="n">
        <v>2256532</v>
      </c>
      <c r="O49" s="58" t="n">
        <v>0.0304</v>
      </c>
      <c r="P49" s="41" t="n">
        <f aca="false">ROUND(N49*(1+O49),0)</f>
        <v>2325131</v>
      </c>
      <c r="Q49" s="59" t="n">
        <f aca="false">IF(H49=0,0,P49*100/H49)</f>
        <v>78.5563994277352</v>
      </c>
      <c r="R49" s="59" t="n">
        <f aca="false">IF(L49&gt;Q49,L49-Q49,0)</f>
        <v>3.94360057226476</v>
      </c>
      <c r="S49" s="60" t="n">
        <f aca="false">IF(AND(R49&gt;$T$22,R49&lt;=$T$23),$S$22,IF(R49&gt;$T$23,$S$23,0))</f>
        <v>0.01</v>
      </c>
      <c r="T49" s="41" t="n">
        <f aca="false">ROUND(S49*N49,0)</f>
        <v>22565</v>
      </c>
      <c r="U49" s="41" t="n">
        <f aca="false">MAX(P49-K49,0)</f>
        <v>0</v>
      </c>
      <c r="V49" s="41" t="n">
        <f aca="false">MAX(U49*(V$23),0)</f>
        <v>0</v>
      </c>
      <c r="W49" s="41" t="n">
        <f aca="false">IF(AND(I49&gt;1.75,$W$23=1),MAX(K49-(P49+T49),0),0)</f>
        <v>0</v>
      </c>
      <c r="X49" s="53" t="n">
        <f aca="false">MIN(H49*[1]parameters!C$22,ROUND(P49+T49-V49+W49,0))</f>
        <v>2347696</v>
      </c>
      <c r="Y49" s="55" t="n">
        <f aca="false">IF(H49=0,0,X49*100/H49)</f>
        <v>79.3187758930126</v>
      </c>
    </row>
    <row r="50" customFormat="false" ht="14.5" hidden="false" customHeight="false" outlineLevel="0" collapsed="false">
      <c r="A50" s="20" t="n">
        <v>23</v>
      </c>
      <c r="B50" s="20" t="s">
        <v>41</v>
      </c>
      <c r="C50" s="51" t="n">
        <v>4632427000</v>
      </c>
      <c r="D50" s="51" t="n">
        <f aca="false">D$23*C50</f>
        <v>14994242.2979524</v>
      </c>
      <c r="E50" s="52" t="n">
        <v>1482905000</v>
      </c>
      <c r="F50" s="51" t="n">
        <f aca="false">E50*F$23</f>
        <v>17588869.0466379</v>
      </c>
      <c r="G50" s="51" t="n">
        <f aca="false">ROUND(D50+F50,0)</f>
        <v>32583111</v>
      </c>
      <c r="H50" s="53" t="n">
        <f aca="false">(SUMIF(town1755,A50,found1755)/2)</f>
        <v>35598813.1678156</v>
      </c>
      <c r="I50" s="54" t="n">
        <f aca="false">IF(H50=0,0,G50/H50)</f>
        <v>0.915286440769826</v>
      </c>
      <c r="J50" s="41" t="n">
        <f aca="false">ROUND(H50*maxloc,0)</f>
        <v>29369021</v>
      </c>
      <c r="K50" s="41" t="n">
        <f aca="false">MIN(G50,J50)</f>
        <v>29369021</v>
      </c>
      <c r="L50" s="55" t="n">
        <f aca="false">IF(H50&gt;0, ROUND((K50*100/H50), 2), 0)</f>
        <v>82.5</v>
      </c>
      <c r="M50" s="56"/>
      <c r="N50" s="57" t="n">
        <v>28048469</v>
      </c>
      <c r="O50" s="58" t="n">
        <v>0.0511</v>
      </c>
      <c r="P50" s="41" t="n">
        <f aca="false">ROUND(N50*(1+O50),0)</f>
        <v>29481746</v>
      </c>
      <c r="Q50" s="59" t="n">
        <f aca="false">IF(H50=0,0,P50*100/H50)</f>
        <v>82.8166541986125</v>
      </c>
      <c r="R50" s="59" t="n">
        <f aca="false">IF(L50&gt;Q50,L50-Q50,0)</f>
        <v>0</v>
      </c>
      <c r="S50" s="60" t="n">
        <f aca="false">IF(AND(R50&gt;$T$22,R50&lt;=$T$23),$S$22,IF(R50&gt;$T$23,$S$23,0))</f>
        <v>0</v>
      </c>
      <c r="T50" s="41" t="n">
        <f aca="false">ROUND(S50*N50,0)</f>
        <v>0</v>
      </c>
      <c r="U50" s="41" t="n">
        <f aca="false">MAX(P50-K50,0)</f>
        <v>112725</v>
      </c>
      <c r="V50" s="41" t="n">
        <f aca="false">MAX(U50*(V$23),0)</f>
        <v>112725</v>
      </c>
      <c r="W50" s="41" t="n">
        <f aca="false">IF(AND(I50&gt;1.75,$W$23=1),MAX(K50-(P50+T50),0),0)</f>
        <v>0</v>
      </c>
      <c r="X50" s="53" t="n">
        <f aca="false">MIN(H50*[1]parameters!C$22,ROUND(P50+T50-V50+W50,0))</f>
        <v>29369021</v>
      </c>
      <c r="Y50" s="55" t="n">
        <f aca="false">IF(H50=0,0,X50*100/H50)</f>
        <v>82.5000003835861</v>
      </c>
    </row>
    <row r="51" customFormat="false" ht="14.5" hidden="false" customHeight="false" outlineLevel="0" collapsed="false">
      <c r="A51" s="20" t="n">
        <v>24</v>
      </c>
      <c r="B51" s="20" t="s">
        <v>42</v>
      </c>
      <c r="C51" s="51" t="n">
        <v>1889367600</v>
      </c>
      <c r="D51" s="51" t="n">
        <f aca="false">D$23*C51</f>
        <v>6115506.10172614</v>
      </c>
      <c r="E51" s="52" t="n">
        <v>643145000</v>
      </c>
      <c r="F51" s="51" t="n">
        <f aca="false">E51*F$23</f>
        <v>7628400.4592337</v>
      </c>
      <c r="G51" s="51" t="n">
        <f aca="false">ROUND(D51+F51,0)</f>
        <v>13743907</v>
      </c>
      <c r="H51" s="53" t="n">
        <f aca="false">(SUMIF(town1755,A51,found1755)/2)</f>
        <v>30425890.9325522</v>
      </c>
      <c r="I51" s="54" t="n">
        <f aca="false">IF(H51=0,0,G51/H51)</f>
        <v>0.451717487269883</v>
      </c>
      <c r="J51" s="41" t="n">
        <f aca="false">ROUND(H51*maxloc,0)</f>
        <v>25101360</v>
      </c>
      <c r="K51" s="41" t="n">
        <f aca="false">MIN(G51,J51)</f>
        <v>13743907</v>
      </c>
      <c r="L51" s="55" t="n">
        <f aca="false">IF(H51&gt;0, ROUND((K51*100/H51), 2), 0)</f>
        <v>45.17</v>
      </c>
      <c r="M51" s="56"/>
      <c r="N51" s="57" t="n">
        <v>14881810</v>
      </c>
      <c r="O51" s="58" t="n">
        <v>0.0344</v>
      </c>
      <c r="P51" s="41" t="n">
        <f aca="false">ROUND(N51*(1+O51),0)</f>
        <v>15393744</v>
      </c>
      <c r="Q51" s="59" t="n">
        <f aca="false">IF(H51=0,0,P51*100/H51)</f>
        <v>50.5942259312132</v>
      </c>
      <c r="R51" s="59" t="n">
        <f aca="false">IF(L51&gt;Q51,L51-Q51,0)</f>
        <v>0</v>
      </c>
      <c r="S51" s="60" t="n">
        <f aca="false">IF(AND(R51&gt;$T$22,R51&lt;=$T$23),$S$22,IF(R51&gt;$T$23,$S$23,0))</f>
        <v>0</v>
      </c>
      <c r="T51" s="41" t="n">
        <f aca="false">ROUND(S51*N51,0)</f>
        <v>0</v>
      </c>
      <c r="U51" s="41" t="n">
        <f aca="false">MAX(P51-K51,0)</f>
        <v>1649837</v>
      </c>
      <c r="V51" s="41" t="n">
        <f aca="false">MAX(U51*(V$23),0)</f>
        <v>1649837</v>
      </c>
      <c r="W51" s="41" t="n">
        <f aca="false">IF(AND(I51&gt;1.75,$W$23=1),MAX(K51-(P51+T51),0),0)</f>
        <v>0</v>
      </c>
      <c r="X51" s="53" t="n">
        <f aca="false">MIN(H51*[1]parameters!C$22,ROUND(P51+T51-V51+W51,0))</f>
        <v>13743907</v>
      </c>
      <c r="Y51" s="55" t="n">
        <f aca="false">IF(H51=0,0,X51*100/H51)</f>
        <v>45.1717487269883</v>
      </c>
    </row>
    <row r="52" customFormat="false" ht="14.5" hidden="false" customHeight="false" outlineLevel="0" collapsed="false">
      <c r="A52" s="20" t="n">
        <v>25</v>
      </c>
      <c r="B52" s="20" t="s">
        <v>43</v>
      </c>
      <c r="C52" s="51" t="n">
        <v>3317158400</v>
      </c>
      <c r="D52" s="51" t="n">
        <f aca="false">D$23*C52</f>
        <v>10736980.1597064</v>
      </c>
      <c r="E52" s="52" t="n">
        <v>746199000</v>
      </c>
      <c r="F52" s="51" t="n">
        <f aca="false">E52*F$23</f>
        <v>8850733.18502006</v>
      </c>
      <c r="G52" s="51" t="n">
        <f aca="false">ROUND(D52+F52,0)</f>
        <v>19587713</v>
      </c>
      <c r="H52" s="53" t="n">
        <f aca="false">(SUMIF(town1755,A52,found1755)/2)</f>
        <v>31868986.6432434</v>
      </c>
      <c r="I52" s="54" t="n">
        <f aca="false">IF(H52=0,0,G52/H52)</f>
        <v>0.614632439345317</v>
      </c>
      <c r="J52" s="41" t="n">
        <f aca="false">ROUND(H52*maxloc,0)</f>
        <v>26291914</v>
      </c>
      <c r="K52" s="41" t="n">
        <f aca="false">MIN(G52,J52)</f>
        <v>19587713</v>
      </c>
      <c r="L52" s="55" t="n">
        <f aca="false">IF(H52&gt;0, ROUND((K52*100/H52), 2), 0)</f>
        <v>61.46</v>
      </c>
      <c r="M52" s="56"/>
      <c r="N52" s="57" t="n">
        <v>20868907</v>
      </c>
      <c r="O52" s="58" t="n">
        <v>0.0468</v>
      </c>
      <c r="P52" s="41" t="n">
        <f aca="false">ROUND(N52*(1+O52),0)</f>
        <v>21845572</v>
      </c>
      <c r="Q52" s="59" t="n">
        <f aca="false">IF(H52=0,0,P52*100/H52)</f>
        <v>68.5480597313927</v>
      </c>
      <c r="R52" s="59" t="n">
        <f aca="false">IF(L52&gt;Q52,L52-Q52,0)</f>
        <v>0</v>
      </c>
      <c r="S52" s="60" t="n">
        <f aca="false">IF(AND(R52&gt;$T$22,R52&lt;=$T$23),$S$22,IF(R52&gt;$T$23,$S$23,0))</f>
        <v>0</v>
      </c>
      <c r="T52" s="41" t="n">
        <f aca="false">ROUND(S52*N52,0)</f>
        <v>0</v>
      </c>
      <c r="U52" s="41" t="n">
        <f aca="false">MAX(P52-K52,0)</f>
        <v>2257859</v>
      </c>
      <c r="V52" s="41" t="n">
        <f aca="false">MAX(U52*(V$23),0)</f>
        <v>2257859</v>
      </c>
      <c r="W52" s="41" t="n">
        <f aca="false">IF(AND(I52&gt;1.75,$W$23=1),MAX(K52-(P52+T52),0),0)</f>
        <v>0</v>
      </c>
      <c r="X52" s="53" t="n">
        <f aca="false">MIN(H52*[1]parameters!C$22,ROUND(P52+T52-V52+W52,0))</f>
        <v>19587713</v>
      </c>
      <c r="Y52" s="55" t="n">
        <f aca="false">IF(H52=0,0,X52*100/H52)</f>
        <v>61.4632439345317</v>
      </c>
    </row>
    <row r="53" customFormat="false" ht="14.5" hidden="false" customHeight="false" outlineLevel="0" collapsed="false">
      <c r="A53" s="20" t="n">
        <v>26</v>
      </c>
      <c r="B53" s="20" t="s">
        <v>44</v>
      </c>
      <c r="C53" s="51" t="n">
        <v>10384380400</v>
      </c>
      <c r="D53" s="51" t="n">
        <f aca="false">D$23*C53</f>
        <v>33612168.2719897</v>
      </c>
      <c r="E53" s="52" t="n">
        <v>3763630000</v>
      </c>
      <c r="F53" s="51" t="n">
        <f aca="false">E53*F$23</f>
        <v>44640752.5836098</v>
      </c>
      <c r="G53" s="51" t="n">
        <f aca="false">ROUND(D53+F53,0)</f>
        <v>78252921</v>
      </c>
      <c r="H53" s="53" t="n">
        <f aca="false">(SUMIF(town1755,A53,found1755)/2)</f>
        <v>59533725.07406</v>
      </c>
      <c r="I53" s="54" t="n">
        <f aca="false">IF(H53=0,0,G53/H53)</f>
        <v>1.31443011339629</v>
      </c>
      <c r="J53" s="41" t="n">
        <f aca="false">ROUND(H53*maxloc,0)</f>
        <v>49115323</v>
      </c>
      <c r="K53" s="41" t="n">
        <f aca="false">MIN(G53,J53)</f>
        <v>49115323</v>
      </c>
      <c r="L53" s="55" t="n">
        <f aca="false">IF(H53&gt;0, ROUND((K53*100/H53), 2), 0)</f>
        <v>82.5</v>
      </c>
      <c r="M53" s="56"/>
      <c r="N53" s="57" t="n">
        <v>45639441</v>
      </c>
      <c r="O53" s="58" t="n">
        <v>0.0493</v>
      </c>
      <c r="P53" s="41" t="n">
        <f aca="false">ROUND(N53*(1+O53),0)</f>
        <v>47889465</v>
      </c>
      <c r="Q53" s="59" t="n">
        <f aca="false">IF(H53=0,0,P53*100/H53)</f>
        <v>80.4409012545838</v>
      </c>
      <c r="R53" s="59" t="n">
        <f aca="false">IF(L53&gt;Q53,L53-Q53,0)</f>
        <v>2.05909874541618</v>
      </c>
      <c r="S53" s="60" t="n">
        <f aca="false">IF(AND(R53&gt;$T$22,R53&lt;=$T$23),$S$22,IF(R53&gt;$T$23,$S$23,0))</f>
        <v>0</v>
      </c>
      <c r="T53" s="41" t="n">
        <f aca="false">ROUND(S53*N53,0)</f>
        <v>0</v>
      </c>
      <c r="U53" s="41" t="n">
        <f aca="false">MAX(P53-K53,0)</f>
        <v>0</v>
      </c>
      <c r="V53" s="41" t="n">
        <f aca="false">MAX(U53*(V$23),0)</f>
        <v>0</v>
      </c>
      <c r="W53" s="41" t="n">
        <f aca="false">IF(AND(I53&gt;1.75,$W$23=1),MAX(K53-(P53+T53),0),0)</f>
        <v>0</v>
      </c>
      <c r="X53" s="53" t="n">
        <f aca="false">MIN(H53*[1]parameters!C$22,ROUND(P53+T53-V53+W53,0))</f>
        <v>47889465</v>
      </c>
      <c r="Y53" s="55" t="n">
        <f aca="false">IF(H53=0,0,X53*100/H53)</f>
        <v>80.4409012545838</v>
      </c>
    </row>
    <row r="54" customFormat="false" ht="14.5" hidden="false" customHeight="false" outlineLevel="0" collapsed="false">
      <c r="A54" s="20" t="n">
        <v>27</v>
      </c>
      <c r="B54" s="20" t="s">
        <v>45</v>
      </c>
      <c r="C54" s="51" t="n">
        <v>1087861600</v>
      </c>
      <c r="D54" s="51" t="n">
        <f aca="false">D$23*C54</f>
        <v>3521191.03377953</v>
      </c>
      <c r="E54" s="52" t="n">
        <v>323269000</v>
      </c>
      <c r="F54" s="51" t="n">
        <f aca="false">E54*F$23</f>
        <v>3834322.56809276</v>
      </c>
      <c r="G54" s="51" t="n">
        <f aca="false">ROUND(D54+F54,0)</f>
        <v>7355514</v>
      </c>
      <c r="H54" s="53" t="n">
        <f aca="false">(SUMIF(town1755,A54,found1755)/2)</f>
        <v>14879075.1745746</v>
      </c>
      <c r="I54" s="54" t="n">
        <f aca="false">IF(H54=0,0,G54/H54)</f>
        <v>0.49435290256273</v>
      </c>
      <c r="J54" s="41" t="n">
        <f aca="false">ROUND(H54*maxloc,0)</f>
        <v>12275237</v>
      </c>
      <c r="K54" s="41" t="n">
        <f aca="false">MIN(G54,J54)</f>
        <v>7355514</v>
      </c>
      <c r="L54" s="55" t="n">
        <f aca="false">IF(H54&gt;0, ROUND((K54*100/H54), 2), 0)</f>
        <v>49.44</v>
      </c>
      <c r="M54" s="56"/>
      <c r="N54" s="57" t="n">
        <v>7901373</v>
      </c>
      <c r="O54" s="58" t="n">
        <v>0.0522</v>
      </c>
      <c r="P54" s="41" t="n">
        <f aca="false">ROUND(N54*(1+O54),0)</f>
        <v>8313825</v>
      </c>
      <c r="Q54" s="59" t="n">
        <f aca="false">IF(H54=0,0,P54*100/H54)</f>
        <v>55.8759526546831</v>
      </c>
      <c r="R54" s="59" t="n">
        <f aca="false">IF(L54&gt;Q54,L54-Q54,0)</f>
        <v>0</v>
      </c>
      <c r="S54" s="60" t="n">
        <f aca="false">IF(AND(R54&gt;$T$22,R54&lt;=$T$23),$S$22,IF(R54&gt;$T$23,$S$23,0))</f>
        <v>0</v>
      </c>
      <c r="T54" s="41" t="n">
        <f aca="false">ROUND(S54*N54,0)</f>
        <v>0</v>
      </c>
      <c r="U54" s="41" t="n">
        <f aca="false">MAX(P54-K54,0)</f>
        <v>958311</v>
      </c>
      <c r="V54" s="41" t="n">
        <f aca="false">MAX(U54*(V$23),0)</f>
        <v>958311</v>
      </c>
      <c r="W54" s="41" t="n">
        <f aca="false">IF(AND(I54&gt;1.75,$W$23=1),MAX(K54-(P54+T54),0),0)</f>
        <v>0</v>
      </c>
      <c r="X54" s="53" t="n">
        <f aca="false">MIN(H54*[1]parameters!C$22,ROUND(P54+T54-V54+W54,0))</f>
        <v>7355514</v>
      </c>
      <c r="Y54" s="55" t="n">
        <f aca="false">IF(H54=0,0,X54*100/H54)</f>
        <v>49.435290256273</v>
      </c>
    </row>
    <row r="55" customFormat="false" ht="14.5" hidden="false" customHeight="false" outlineLevel="0" collapsed="false">
      <c r="A55" s="20" t="n">
        <v>28</v>
      </c>
      <c r="B55" s="20" t="s">
        <v>46</v>
      </c>
      <c r="C55" s="51" t="n">
        <v>775450700</v>
      </c>
      <c r="D55" s="51" t="n">
        <f aca="false">D$23*C55</f>
        <v>2509979.25837079</v>
      </c>
      <c r="E55" s="52" t="n">
        <v>255252000</v>
      </c>
      <c r="F55" s="51" t="n">
        <f aca="false">E55*F$23</f>
        <v>3027566.83799193</v>
      </c>
      <c r="G55" s="51" t="n">
        <f aca="false">ROUND(D55+F55,0)</f>
        <v>5537546</v>
      </c>
      <c r="H55" s="53" t="n">
        <f aca="false">(SUMIF(town1755,A55,found1755)/2)</f>
        <v>6163198.09972198</v>
      </c>
      <c r="I55" s="54" t="n">
        <f aca="false">IF(H55=0,0,G55/H55)</f>
        <v>0.898485804025965</v>
      </c>
      <c r="J55" s="41" t="n">
        <f aca="false">ROUND(H55*maxloc,0)</f>
        <v>5084638</v>
      </c>
      <c r="K55" s="41" t="n">
        <f aca="false">MIN(G55,J55)</f>
        <v>5084638</v>
      </c>
      <c r="L55" s="55" t="n">
        <f aca="false">IF(H55&gt;0, ROUND((K55*100/H55), 2), 0)</f>
        <v>82.5</v>
      </c>
      <c r="M55" s="56"/>
      <c r="N55" s="57" t="n">
        <v>4061620</v>
      </c>
      <c r="O55" s="58" t="n">
        <v>0.0507</v>
      </c>
      <c r="P55" s="41" t="n">
        <f aca="false">ROUND(N55*(1+O55),0)</f>
        <v>4267544</v>
      </c>
      <c r="Q55" s="59" t="n">
        <f aca="false">IF(H55=0,0,P55*100/H55)</f>
        <v>69.2423629899631</v>
      </c>
      <c r="R55" s="59" t="n">
        <f aca="false">IF(L55&gt;Q55,L55-Q55,0)</f>
        <v>13.2576370100369</v>
      </c>
      <c r="S55" s="60" t="n">
        <f aca="false">IF(AND(R55&gt;$T$22,R55&lt;=$T$23),$S$22,IF(R55&gt;$T$23,$S$23,0))</f>
        <v>0.02</v>
      </c>
      <c r="T55" s="41" t="n">
        <f aca="false">ROUND(S55*N55,0)</f>
        <v>81232</v>
      </c>
      <c r="U55" s="41" t="n">
        <f aca="false">MAX(P55-K55,0)</f>
        <v>0</v>
      </c>
      <c r="V55" s="41" t="n">
        <f aca="false">MAX(U55*(V$23),0)</f>
        <v>0</v>
      </c>
      <c r="W55" s="41" t="n">
        <f aca="false">IF(AND(I55&gt;1.75,$W$23=1),MAX(K55-(P55+T55),0),0)</f>
        <v>0</v>
      </c>
      <c r="X55" s="53" t="n">
        <f aca="false">MIN(H55*[1]parameters!C$22,ROUND(P55+T55-V55+W55,0))</f>
        <v>4348776</v>
      </c>
      <c r="Y55" s="55" t="n">
        <f aca="false">IF(H55=0,0,X55*100/H55)</f>
        <v>70.5603800110883</v>
      </c>
    </row>
    <row r="56" customFormat="false" ht="14.5" hidden="false" customHeight="false" outlineLevel="0" collapsed="false">
      <c r="A56" s="20" t="n">
        <v>29</v>
      </c>
      <c r="B56" s="20" t="s">
        <v>47</v>
      </c>
      <c r="C56" s="51" t="n">
        <v>289619100</v>
      </c>
      <c r="D56" s="51" t="n">
        <f aca="false">D$23*C56</f>
        <v>937439.264453583</v>
      </c>
      <c r="E56" s="52" t="n">
        <v>78888000</v>
      </c>
      <c r="F56" s="51" t="n">
        <f aca="false">E56*F$23</f>
        <v>935697.634947062</v>
      </c>
      <c r="G56" s="51" t="n">
        <f aca="false">ROUND(D56+F56,0)</f>
        <v>1873137</v>
      </c>
      <c r="H56" s="53" t="n">
        <f aca="false">(SUMIF(town1755,A56,found1755)/2)</f>
        <v>3732459.20889818</v>
      </c>
      <c r="I56" s="54" t="n">
        <f aca="false">IF(H56=0,0,G56/H56)</f>
        <v>0.501850628543895</v>
      </c>
      <c r="J56" s="41" t="n">
        <f aca="false">ROUND(H56*maxloc,0)</f>
        <v>3079279</v>
      </c>
      <c r="K56" s="41" t="n">
        <f aca="false">MIN(G56,J56)</f>
        <v>1873137</v>
      </c>
      <c r="L56" s="55" t="n">
        <f aca="false">IF(H56&gt;0, ROUND((K56*100/H56), 2), 0)</f>
        <v>50.19</v>
      </c>
      <c r="M56" s="56"/>
      <c r="N56" s="57" t="n">
        <v>1902064</v>
      </c>
      <c r="O56" s="58" t="n">
        <v>0.0365</v>
      </c>
      <c r="P56" s="41" t="n">
        <f aca="false">ROUND(N56*(1+O56),0)</f>
        <v>1971489</v>
      </c>
      <c r="Q56" s="59" t="n">
        <f aca="false">IF(H56=0,0,P56*100/H56)</f>
        <v>52.8201083966296</v>
      </c>
      <c r="R56" s="59" t="n">
        <f aca="false">IF(L56&gt;Q56,L56-Q56,0)</f>
        <v>0</v>
      </c>
      <c r="S56" s="60" t="n">
        <f aca="false">IF(AND(R56&gt;$T$22,R56&lt;=$T$23),$S$22,IF(R56&gt;$T$23,$S$23,0))</f>
        <v>0</v>
      </c>
      <c r="T56" s="41" t="n">
        <f aca="false">ROUND(S56*N56,0)</f>
        <v>0</v>
      </c>
      <c r="U56" s="41" t="n">
        <f aca="false">MAX(P56-K56,0)</f>
        <v>98352</v>
      </c>
      <c r="V56" s="41" t="n">
        <f aca="false">MAX(U56*(V$23),0)</f>
        <v>98352</v>
      </c>
      <c r="W56" s="41" t="n">
        <f aca="false">IF(AND(I56&gt;1.75,$W$23=1),MAX(K56-(P56+T56),0),0)</f>
        <v>0</v>
      </c>
      <c r="X56" s="53" t="n">
        <f aca="false">MIN(H56*[1]parameters!C$22,ROUND(P56+T56-V56+W56,0))</f>
        <v>1873137</v>
      </c>
      <c r="Y56" s="55" t="n">
        <f aca="false">IF(H56=0,0,X56*100/H56)</f>
        <v>50.1850628543895</v>
      </c>
    </row>
    <row r="57" customFormat="false" ht="14.5" hidden="false" customHeight="false" outlineLevel="0" collapsed="false">
      <c r="A57" s="20" t="n">
        <v>30</v>
      </c>
      <c r="B57" s="20" t="s">
        <v>48</v>
      </c>
      <c r="C57" s="51" t="n">
        <v>8971044300</v>
      </c>
      <c r="D57" s="51" t="n">
        <f aca="false">D$23*C57</f>
        <v>29037481.1950334</v>
      </c>
      <c r="E57" s="52" t="n">
        <v>2638106000</v>
      </c>
      <c r="F57" s="51" t="n">
        <f aca="false">E57*F$23</f>
        <v>31290811.5928868</v>
      </c>
      <c r="G57" s="51" t="n">
        <f aca="false">ROUND(D57+F57,0)</f>
        <v>60328293</v>
      </c>
      <c r="H57" s="53" t="n">
        <f aca="false">(SUMIF(town1755,A57,found1755)/2)</f>
        <v>66701995.5121162</v>
      </c>
      <c r="I57" s="54" t="n">
        <f aca="false">IF(H57=0,0,G57/H57)</f>
        <v>0.904445099982677</v>
      </c>
      <c r="J57" s="41" t="n">
        <f aca="false">ROUND(H57*maxloc,0)</f>
        <v>55029146</v>
      </c>
      <c r="K57" s="41" t="n">
        <f aca="false">MIN(G57,J57)</f>
        <v>55029146</v>
      </c>
      <c r="L57" s="55" t="n">
        <f aca="false">IF(H57&gt;0, ROUND((K57*100/H57), 2), 0)</f>
        <v>82.5</v>
      </c>
      <c r="M57" s="56"/>
      <c r="N57" s="57" t="n">
        <v>49847871</v>
      </c>
      <c r="O57" s="58" t="n">
        <v>0.0392</v>
      </c>
      <c r="P57" s="41" t="n">
        <f aca="false">ROUND(N57*(1+O57),0)</f>
        <v>51801908</v>
      </c>
      <c r="Q57" s="59" t="n">
        <f aca="false">IF(H57=0,0,P57*100/H57)</f>
        <v>77.6617065235933</v>
      </c>
      <c r="R57" s="59" t="n">
        <f aca="false">IF(L57&gt;Q57,L57-Q57,0)</f>
        <v>4.83829347640675</v>
      </c>
      <c r="S57" s="60" t="n">
        <f aca="false">IF(AND(R57&gt;$T$22,R57&lt;=$T$23),$S$22,IF(R57&gt;$T$23,$S$23,0))</f>
        <v>0.01</v>
      </c>
      <c r="T57" s="41" t="n">
        <f aca="false">ROUND(S57*N57,0)</f>
        <v>498479</v>
      </c>
      <c r="U57" s="41" t="n">
        <f aca="false">MAX(P57-K57,0)</f>
        <v>0</v>
      </c>
      <c r="V57" s="41" t="n">
        <f aca="false">MAX(U57*(V$23),0)</f>
        <v>0</v>
      </c>
      <c r="W57" s="41" t="n">
        <f aca="false">IF(AND(I57&gt;1.75,$W$23=1),MAX(K57-(P57+T57),0),0)</f>
        <v>0</v>
      </c>
      <c r="X57" s="53" t="n">
        <f aca="false">MIN(H57*[1]parameters!C$22,ROUND(P57+T57-V57+W57,0))</f>
        <v>52300387</v>
      </c>
      <c r="Y57" s="55" t="n">
        <f aca="false">IF(H57=0,0,X57*100/H57)</f>
        <v>78.4090289929929</v>
      </c>
    </row>
    <row r="58" customFormat="false" ht="14.5" hidden="false" customHeight="false" outlineLevel="0" collapsed="false">
      <c r="A58" s="20" t="n">
        <v>31</v>
      </c>
      <c r="B58" s="20" t="s">
        <v>49</v>
      </c>
      <c r="C58" s="51" t="n">
        <v>9046472000</v>
      </c>
      <c r="D58" s="51" t="n">
        <f aca="false">D$23*C58</f>
        <v>29281625.6164733</v>
      </c>
      <c r="E58" s="52" t="n">
        <v>2117423000</v>
      </c>
      <c r="F58" s="51" t="n">
        <f aca="false">E58*F$23</f>
        <v>25114943.8860475</v>
      </c>
      <c r="G58" s="51" t="n">
        <f aca="false">ROUND(D58+F58,0)</f>
        <v>54396570</v>
      </c>
      <c r="H58" s="53" t="n">
        <f aca="false">(SUMIF(town1755,A58,found1755)/2)</f>
        <v>74519187.9685291</v>
      </c>
      <c r="I58" s="54" t="n">
        <f aca="false">IF(H58=0,0,G58/H58)</f>
        <v>0.729967294101121</v>
      </c>
      <c r="J58" s="41" t="n">
        <f aca="false">ROUND(H58*maxloc,0)</f>
        <v>61478330</v>
      </c>
      <c r="K58" s="41" t="n">
        <f aca="false">MIN(G58,J58)</f>
        <v>54396570</v>
      </c>
      <c r="L58" s="55" t="n">
        <f aca="false">IF(H58&gt;0, ROUND((K58*100/H58), 2), 0)</f>
        <v>73</v>
      </c>
      <c r="M58" s="56"/>
      <c r="N58" s="57" t="n">
        <v>56649439</v>
      </c>
      <c r="O58" s="58" t="n">
        <v>0.0485</v>
      </c>
      <c r="P58" s="41" t="n">
        <f aca="false">ROUND(N58*(1+O58),0)</f>
        <v>59396937</v>
      </c>
      <c r="Q58" s="59" t="n">
        <f aca="false">IF(H58=0,0,P58*100/H58)</f>
        <v>79.7069031738302</v>
      </c>
      <c r="R58" s="59" t="n">
        <f aca="false">IF(L58&gt;Q58,L58-Q58,0)</f>
        <v>0</v>
      </c>
      <c r="S58" s="60" t="n">
        <f aca="false">IF(AND(R58&gt;$T$22,R58&lt;=$T$23),$S$22,IF(R58&gt;$T$23,$S$23,0))</f>
        <v>0</v>
      </c>
      <c r="T58" s="41" t="n">
        <f aca="false">ROUND(S58*N58,0)</f>
        <v>0</v>
      </c>
      <c r="U58" s="41" t="n">
        <f aca="false">MAX(P58-K58,0)</f>
        <v>5000367</v>
      </c>
      <c r="V58" s="41" t="n">
        <f aca="false">MAX(U58*(V$23),0)</f>
        <v>5000367</v>
      </c>
      <c r="W58" s="41" t="n">
        <f aca="false">IF(AND(I58&gt;1.75,$W$23=1),MAX(K58-(P58+T58),0),0)</f>
        <v>0</v>
      </c>
      <c r="X58" s="53" t="n">
        <f aca="false">MIN(H58*[1]parameters!C$22,ROUND(P58+T58-V58+W58,0))</f>
        <v>54396570</v>
      </c>
      <c r="Y58" s="55" t="n">
        <f aca="false">IF(H58=0,0,X58*100/H58)</f>
        <v>72.9967294101121</v>
      </c>
    </row>
    <row r="59" customFormat="false" ht="14.5" hidden="false" customHeight="false" outlineLevel="0" collapsed="false">
      <c r="A59" s="20" t="n">
        <v>32</v>
      </c>
      <c r="B59" s="20" t="s">
        <v>50</v>
      </c>
      <c r="C59" s="51" t="n">
        <v>1231116000</v>
      </c>
      <c r="D59" s="51" t="n">
        <f aca="false">D$23*C59</f>
        <v>3984876.95561873</v>
      </c>
      <c r="E59" s="52" t="n">
        <v>354452000</v>
      </c>
      <c r="F59" s="51" t="n">
        <f aca="false">E59*F$23</f>
        <v>4204186.92452915</v>
      </c>
      <c r="G59" s="51" t="n">
        <f aca="false">ROUND(D59+F59,0)</f>
        <v>8189064</v>
      </c>
      <c r="H59" s="53" t="n">
        <f aca="false">(SUMIF(town1755,A59,found1755)/2)</f>
        <v>17964353.587392</v>
      </c>
      <c r="I59" s="54" t="n">
        <f aca="false">IF(H59=0,0,G59/H59)</f>
        <v>0.455850746878383</v>
      </c>
      <c r="J59" s="41" t="n">
        <f aca="false">ROUND(H59*maxloc,0)</f>
        <v>14820592</v>
      </c>
      <c r="K59" s="41" t="n">
        <f aca="false">MIN(G59,J59)</f>
        <v>8189064</v>
      </c>
      <c r="L59" s="55" t="n">
        <f aca="false">IF(H59&gt;0, ROUND((K59*100/H59), 2), 0)</f>
        <v>45.59</v>
      </c>
      <c r="M59" s="56"/>
      <c r="N59" s="57" t="n">
        <v>8736520</v>
      </c>
      <c r="O59" s="58" t="n">
        <v>0.0471</v>
      </c>
      <c r="P59" s="41" t="n">
        <f aca="false">ROUND(N59*(1+O59),0)</f>
        <v>9148010</v>
      </c>
      <c r="Q59" s="59" t="n">
        <f aca="false">IF(H59=0,0,P59*100/H59)</f>
        <v>50.9231237043809</v>
      </c>
      <c r="R59" s="59" t="n">
        <f aca="false">IF(L59&gt;Q59,L59-Q59,0)</f>
        <v>0</v>
      </c>
      <c r="S59" s="60" t="n">
        <f aca="false">IF(AND(R59&gt;$T$22,R59&lt;=$T$23),$S$22,IF(R59&gt;$T$23,$S$23,0))</f>
        <v>0</v>
      </c>
      <c r="T59" s="41" t="n">
        <f aca="false">ROUND(S59*N59,0)</f>
        <v>0</v>
      </c>
      <c r="U59" s="41" t="n">
        <f aca="false">MAX(P59-K59,0)</f>
        <v>958946</v>
      </c>
      <c r="V59" s="41" t="n">
        <f aca="false">MAX(U59*(V$23),0)</f>
        <v>958946</v>
      </c>
      <c r="W59" s="41" t="n">
        <f aca="false">IF(AND(I59&gt;1.75,$W$23=1),MAX(K59-(P59+T59),0),0)</f>
        <v>0</v>
      </c>
      <c r="X59" s="53" t="n">
        <f aca="false">MIN(H59*[1]parameters!C$22,ROUND(P59+T59-V59+W59,0))</f>
        <v>8189064</v>
      </c>
      <c r="Y59" s="55" t="n">
        <f aca="false">IF(H59=0,0,X59*100/H59)</f>
        <v>45.5850746878383</v>
      </c>
    </row>
    <row r="60" customFormat="false" ht="14.5" hidden="false" customHeight="false" outlineLevel="0" collapsed="false">
      <c r="A60" s="20" t="n">
        <v>33</v>
      </c>
      <c r="B60" s="20" t="s">
        <v>51</v>
      </c>
      <c r="C60" s="51" t="n">
        <v>241062700</v>
      </c>
      <c r="D60" s="51" t="n">
        <f aca="false">D$23*C60</f>
        <v>780271.881844791</v>
      </c>
      <c r="E60" s="52" t="n">
        <v>43557000</v>
      </c>
      <c r="F60" s="51" t="n">
        <f aca="false">E60*F$23</f>
        <v>516633.478924414</v>
      </c>
      <c r="G60" s="51" t="n">
        <f aca="false">ROUND(D60+F60,0)</f>
        <v>1296905</v>
      </c>
      <c r="H60" s="53" t="n">
        <f aca="false">(SUMIF(town1755,A60,found1755)/2)</f>
        <v>1711169.73128026</v>
      </c>
      <c r="I60" s="54" t="n">
        <f aca="false">IF(H60=0,0,G60/H60)</f>
        <v>0.75790552876931</v>
      </c>
      <c r="J60" s="41" t="n">
        <f aca="false">ROUND(H60*maxloc,0)</f>
        <v>1411715</v>
      </c>
      <c r="K60" s="41" t="n">
        <f aca="false">MIN(G60,J60)</f>
        <v>1296905</v>
      </c>
      <c r="L60" s="55" t="n">
        <f aca="false">IF(H60&gt;0, ROUND((K60*100/H60), 2), 0)</f>
        <v>75.79</v>
      </c>
      <c r="M60" s="56"/>
      <c r="N60" s="57" t="n">
        <v>1142266</v>
      </c>
      <c r="O60" s="58" t="n">
        <v>0.0141</v>
      </c>
      <c r="P60" s="41" t="n">
        <f aca="false">ROUND(N60*(1+O60),0)</f>
        <v>1158372</v>
      </c>
      <c r="Q60" s="59" t="n">
        <f aca="false">IF(H60=0,0,P60*100/H60)</f>
        <v>67.69474581188</v>
      </c>
      <c r="R60" s="59" t="n">
        <f aca="false">IF(L60&gt;Q60,L60-Q60,0)</f>
        <v>8.09525418811997</v>
      </c>
      <c r="S60" s="60" t="n">
        <f aca="false">IF(AND(R60&gt;$T$22,R60&lt;=$T$23),$S$22,IF(R60&gt;$T$23,$S$23,0))</f>
        <v>0.02</v>
      </c>
      <c r="T60" s="41" t="n">
        <f aca="false">ROUND(S60*N60,0)</f>
        <v>22845</v>
      </c>
      <c r="U60" s="41" t="n">
        <f aca="false">MAX(P60-K60,0)</f>
        <v>0</v>
      </c>
      <c r="V60" s="41" t="n">
        <f aca="false">MAX(U60*(V$23),0)</f>
        <v>0</v>
      </c>
      <c r="W60" s="41" t="n">
        <f aca="false">IF(AND(I60&gt;1.75,$W$23=1),MAX(K60-(P60+T60),0),0)</f>
        <v>0</v>
      </c>
      <c r="X60" s="53" t="n">
        <f aca="false">MIN(H60*[1]parameters!C$22,ROUND(P60+T60-V60+W60,0))</f>
        <v>1181217</v>
      </c>
      <c r="Y60" s="55" t="n">
        <f aca="false">IF(H60=0,0,X60*100/H60)</f>
        <v>69.029797477556</v>
      </c>
    </row>
    <row r="61" customFormat="false" ht="14.5" hidden="false" customHeight="false" outlineLevel="0" collapsed="false">
      <c r="A61" s="20" t="n">
        <v>34</v>
      </c>
      <c r="B61" s="20" t="s">
        <v>52</v>
      </c>
      <c r="C61" s="51" t="n">
        <v>1307897000</v>
      </c>
      <c r="D61" s="51" t="n">
        <f aca="false">D$23*C61</f>
        <v>4233401.73925355</v>
      </c>
      <c r="E61" s="52" t="n">
        <v>568334000</v>
      </c>
      <c r="F61" s="51" t="n">
        <f aca="false">E61*F$23</f>
        <v>6741060.48651257</v>
      </c>
      <c r="G61" s="51" t="n">
        <f aca="false">ROUND(D61+F61,0)</f>
        <v>10974462</v>
      </c>
      <c r="H61" s="53" t="n">
        <f aca="false">(SUMIF(town1755,A61,found1755)/2)</f>
        <v>13671066.2382128</v>
      </c>
      <c r="I61" s="54" t="n">
        <f aca="false">IF(H61=0,0,G61/H61)</f>
        <v>0.802750993139414</v>
      </c>
      <c r="J61" s="41" t="n">
        <f aca="false">ROUND(H61*maxloc,0)</f>
        <v>11278630</v>
      </c>
      <c r="K61" s="41" t="n">
        <f aca="false">MIN(G61,J61)</f>
        <v>10974462</v>
      </c>
      <c r="L61" s="55" t="n">
        <f aca="false">IF(H61&gt;0, ROUND((K61*100/H61), 2), 0)</f>
        <v>80.28</v>
      </c>
      <c r="M61" s="56"/>
      <c r="N61" s="57" t="n">
        <v>10584415</v>
      </c>
      <c r="O61" s="58" t="n">
        <v>0.043</v>
      </c>
      <c r="P61" s="41" t="n">
        <f aca="false">ROUND(N61*(1+O61),0)</f>
        <v>11039545</v>
      </c>
      <c r="Q61" s="59" t="n">
        <f aca="false">IF(H61=0,0,P61*100/H61)</f>
        <v>80.7511631327099</v>
      </c>
      <c r="R61" s="59" t="n">
        <f aca="false">IF(L61&gt;Q61,L61-Q61,0)</f>
        <v>0</v>
      </c>
      <c r="S61" s="60" t="n">
        <f aca="false">IF(AND(R61&gt;$T$22,R61&lt;=$T$23),$S$22,IF(R61&gt;$T$23,$S$23,0))</f>
        <v>0</v>
      </c>
      <c r="T61" s="41" t="n">
        <f aca="false">ROUND(S61*N61,0)</f>
        <v>0</v>
      </c>
      <c r="U61" s="41" t="n">
        <f aca="false">MAX(P61-K61,0)</f>
        <v>65083</v>
      </c>
      <c r="V61" s="41" t="n">
        <f aca="false">MAX(U61*(V$23),0)</f>
        <v>65083</v>
      </c>
      <c r="W61" s="41" t="n">
        <f aca="false">IF(AND(I61&gt;1.75,$W$23=1),MAX(K61-(P61+T61),0),0)</f>
        <v>0</v>
      </c>
      <c r="X61" s="53" t="n">
        <f aca="false">MIN(H61*[1]parameters!C$22,ROUND(P61+T61-V61+W61,0))</f>
        <v>10974462</v>
      </c>
      <c r="Y61" s="55" t="n">
        <f aca="false">IF(H61=0,0,X61*100/H61)</f>
        <v>80.2750993139414</v>
      </c>
    </row>
    <row r="62" customFormat="false" ht="14.5" hidden="false" customHeight="false" outlineLevel="0" collapsed="false">
      <c r="A62" s="20" t="n">
        <v>35</v>
      </c>
      <c r="B62" s="20" t="s">
        <v>53</v>
      </c>
      <c r="C62" s="51" t="n">
        <v>226367656500</v>
      </c>
      <c r="D62" s="51" t="n">
        <f aca="false">D$23*C62</f>
        <v>732706956.845876</v>
      </c>
      <c r="E62" s="52" t="n">
        <v>49961353000</v>
      </c>
      <c r="F62" s="51" t="n">
        <f aca="false">E62*F$23</f>
        <v>592596083.572347</v>
      </c>
      <c r="G62" s="51" t="n">
        <f aca="false">ROUND(D62+F62,0)</f>
        <v>1325303040</v>
      </c>
      <c r="H62" s="53" t="n">
        <f aca="false">(SUMIF(town1755,A62,found1755)/2)</f>
        <v>1145949554.13321</v>
      </c>
      <c r="I62" s="54" t="n">
        <f aca="false">IF(H62=0,0,G62/H62)</f>
        <v>1.15651080383067</v>
      </c>
      <c r="J62" s="41" t="n">
        <f aca="false">ROUND(H62*maxloc,0)</f>
        <v>945408382</v>
      </c>
      <c r="K62" s="41" t="n">
        <f aca="false">MIN(G62,J62)</f>
        <v>945408382</v>
      </c>
      <c r="L62" s="55" t="n">
        <f aca="false">IF(H62&gt;0, ROUND((K62*100/H62), 2), 0)</f>
        <v>82.5</v>
      </c>
      <c r="M62" s="56"/>
      <c r="N62" s="57" t="n">
        <v>880485066</v>
      </c>
      <c r="O62" s="58" t="n">
        <v>0.0842</v>
      </c>
      <c r="P62" s="41" t="n">
        <f aca="false">ROUND(N62*(1+O62),0)</f>
        <v>954621909</v>
      </c>
      <c r="Q62" s="59" t="n">
        <f aca="false">IF(H62=0,0,P62*100/H62)</f>
        <v>83.3040080653525</v>
      </c>
      <c r="R62" s="59" t="n">
        <f aca="false">IF(L62&gt;Q62,L62-Q62,0)</f>
        <v>0</v>
      </c>
      <c r="S62" s="60" t="n">
        <f aca="false">IF(AND(R62&gt;$T$22,R62&lt;=$T$23),$S$22,IF(R62&gt;$T$23,$S$23,0))</f>
        <v>0</v>
      </c>
      <c r="T62" s="41" t="n">
        <f aca="false">ROUND(S62*N62,0)</f>
        <v>0</v>
      </c>
      <c r="U62" s="41" t="n">
        <f aca="false">MAX(P62-K62,0)</f>
        <v>9213527</v>
      </c>
      <c r="V62" s="41" t="n">
        <f aca="false">MAX(U62*(V$23),0)</f>
        <v>9213527</v>
      </c>
      <c r="W62" s="41" t="n">
        <f aca="false">IF(AND(I62&gt;1.75,$W$23=1),MAX(K62-(P62+T62),0),0)</f>
        <v>0</v>
      </c>
      <c r="X62" s="53" t="n">
        <f aca="false">MIN(H62*[1]parameters!C$22,ROUND(P62+T62-V62+W62,0))</f>
        <v>945408382</v>
      </c>
      <c r="Y62" s="55" t="n">
        <f aca="false">IF(H62=0,0,X62*100/H62)</f>
        <v>82.4999999860467</v>
      </c>
    </row>
    <row r="63" customFormat="false" ht="14.5" hidden="false" customHeight="false" outlineLevel="0" collapsed="false">
      <c r="A63" s="20" t="n">
        <v>36</v>
      </c>
      <c r="B63" s="20" t="s">
        <v>54</v>
      </c>
      <c r="C63" s="51" t="n">
        <v>5710427600</v>
      </c>
      <c r="D63" s="51" t="n">
        <f aca="false">D$23*C63</f>
        <v>18483515.2414307</v>
      </c>
      <c r="E63" s="52" t="n">
        <v>1041101000</v>
      </c>
      <c r="F63" s="51" t="n">
        <f aca="false">E63*F$23</f>
        <v>12348592.2249394</v>
      </c>
      <c r="G63" s="51" t="n">
        <f aca="false">ROUND(D63+F63,0)</f>
        <v>30832107</v>
      </c>
      <c r="H63" s="53" t="n">
        <f aca="false">(SUMIF(town1755,A63,found1755)/2)</f>
        <v>28339240.4426869</v>
      </c>
      <c r="I63" s="54" t="n">
        <f aca="false">IF(H63=0,0,G63/H63)</f>
        <v>1.08796518602376</v>
      </c>
      <c r="J63" s="41" t="n">
        <f aca="false">ROUND(H63*maxloc,0)</f>
        <v>23379873</v>
      </c>
      <c r="K63" s="41" t="n">
        <f aca="false">MIN(G63,J63)</f>
        <v>23379873</v>
      </c>
      <c r="L63" s="55" t="n">
        <f aca="false">IF(H63&gt;0, ROUND((K63*100/H63), 2), 0)</f>
        <v>82.5</v>
      </c>
      <c r="M63" s="56"/>
      <c r="N63" s="57" t="n">
        <v>21662971</v>
      </c>
      <c r="O63" s="58" t="n">
        <v>0.0483</v>
      </c>
      <c r="P63" s="41" t="n">
        <f aca="false">ROUND(N63*(1+O63),0)</f>
        <v>22709292</v>
      </c>
      <c r="Q63" s="59" t="n">
        <f aca="false">IF(H63=0,0,P63*100/H63)</f>
        <v>80.1337355739196</v>
      </c>
      <c r="R63" s="59" t="n">
        <f aca="false">IF(L63&gt;Q63,L63-Q63,0)</f>
        <v>2.36626442608042</v>
      </c>
      <c r="S63" s="60" t="n">
        <f aca="false">IF(AND(R63&gt;$T$22,R63&lt;=$T$23),$S$22,IF(R63&gt;$T$23,$S$23,0))</f>
        <v>0</v>
      </c>
      <c r="T63" s="41" t="n">
        <f aca="false">ROUND(S63*N63,0)</f>
        <v>0</v>
      </c>
      <c r="U63" s="41" t="n">
        <f aca="false">MAX(P63-K63,0)</f>
        <v>0</v>
      </c>
      <c r="V63" s="41" t="n">
        <f aca="false">MAX(U63*(V$23),0)</f>
        <v>0</v>
      </c>
      <c r="W63" s="41" t="n">
        <f aca="false">IF(AND(I63&gt;1.75,$W$23=1),MAX(K63-(P63+T63),0),0)</f>
        <v>0</v>
      </c>
      <c r="X63" s="53" t="n">
        <f aca="false">MIN(H63*[1]parameters!C$22,ROUND(P63+T63-V63+W63,0))</f>
        <v>22709292</v>
      </c>
      <c r="Y63" s="55" t="n">
        <f aca="false">IF(H63=0,0,X63*100/H63)</f>
        <v>80.1337355739196</v>
      </c>
    </row>
    <row r="64" customFormat="false" ht="14.5" hidden="false" customHeight="false" outlineLevel="0" collapsed="false">
      <c r="A64" s="20" t="n">
        <v>37</v>
      </c>
      <c r="B64" s="20" t="s">
        <v>55</v>
      </c>
      <c r="C64" s="51" t="n">
        <v>1364276100</v>
      </c>
      <c r="D64" s="51" t="n">
        <f aca="false">D$23*C64</f>
        <v>4415889.6415865</v>
      </c>
      <c r="E64" s="52" t="n">
        <v>502257000</v>
      </c>
      <c r="F64" s="51" t="n">
        <f aca="false">E64*F$23</f>
        <v>5957315.27020087</v>
      </c>
      <c r="G64" s="51" t="n">
        <f aca="false">ROUND(D64+F64,0)</f>
        <v>10373205</v>
      </c>
      <c r="H64" s="53" t="n">
        <f aca="false">(SUMIF(town1755,A64,found1755)/2)</f>
        <v>11701440.6818157</v>
      </c>
      <c r="I64" s="54" t="n">
        <f aca="false">IF(H64=0,0,G64/H64)</f>
        <v>0.886489559881302</v>
      </c>
      <c r="J64" s="41" t="n">
        <f aca="false">ROUND(H64*maxloc,0)</f>
        <v>9653689</v>
      </c>
      <c r="K64" s="41" t="n">
        <f aca="false">MIN(G64,J64)</f>
        <v>9653689</v>
      </c>
      <c r="L64" s="55" t="n">
        <f aca="false">IF(H64&gt;0, ROUND((K64*100/H64), 2), 0)</f>
        <v>82.5</v>
      </c>
      <c r="M64" s="56"/>
      <c r="N64" s="57" t="n">
        <v>8509382</v>
      </c>
      <c r="O64" s="58" t="n">
        <v>0.0385</v>
      </c>
      <c r="P64" s="41" t="n">
        <f aca="false">ROUND(N64*(1+O64),0)</f>
        <v>8836993</v>
      </c>
      <c r="Q64" s="59" t="n">
        <f aca="false">IF(H64=0,0,P64*100/H64)</f>
        <v>75.5205554623103</v>
      </c>
      <c r="R64" s="59" t="n">
        <f aca="false">IF(L64&gt;Q64,L64-Q64,0)</f>
        <v>6.97944453768967</v>
      </c>
      <c r="S64" s="60" t="n">
        <f aca="false">IF(AND(R64&gt;$T$22,R64&lt;=$T$23),$S$22,IF(R64&gt;$T$23,$S$23,0))</f>
        <v>0.01</v>
      </c>
      <c r="T64" s="41" t="n">
        <f aca="false">ROUND(S64*N64,0)</f>
        <v>85094</v>
      </c>
      <c r="U64" s="41" t="n">
        <f aca="false">MAX(P64-K64,0)</f>
        <v>0</v>
      </c>
      <c r="V64" s="41" t="n">
        <f aca="false">MAX(U64*(V$23),0)</f>
        <v>0</v>
      </c>
      <c r="W64" s="41" t="n">
        <f aca="false">IF(AND(I64&gt;1.75,$W$23=1),MAX(K64-(P64+T64),0),0)</f>
        <v>0</v>
      </c>
      <c r="X64" s="53" t="n">
        <f aca="false">MIN(H64*[1]parameters!C$22,ROUND(P64+T64-V64+W64,0))</f>
        <v>8922087</v>
      </c>
      <c r="Y64" s="55" t="n">
        <f aca="false">IF(H64=0,0,X64*100/H64)</f>
        <v>76.2477650625114</v>
      </c>
    </row>
    <row r="65" customFormat="false" ht="14.5" hidden="false" customHeight="false" outlineLevel="0" collapsed="false">
      <c r="A65" s="20" t="n">
        <v>38</v>
      </c>
      <c r="B65" s="20" t="s">
        <v>56</v>
      </c>
      <c r="C65" s="51" t="n">
        <v>2248921600</v>
      </c>
      <c r="D65" s="51" t="n">
        <f aca="false">D$23*C65</f>
        <v>7279310.68951521</v>
      </c>
      <c r="E65" s="52" t="n">
        <v>1174940000</v>
      </c>
      <c r="F65" s="51" t="n">
        <f aca="false">E65*F$23</f>
        <v>13936068.5935085</v>
      </c>
      <c r="G65" s="51" t="n">
        <f aca="false">ROUND(D65+F65,0)</f>
        <v>21215379</v>
      </c>
      <c r="H65" s="53" t="n">
        <f aca="false">(SUMIF(town1755,A65,found1755)/2)</f>
        <v>17454887.359076</v>
      </c>
      <c r="I65" s="54" t="n">
        <f aca="false">IF(H65=0,0,G65/H65)</f>
        <v>1.21544061348346</v>
      </c>
      <c r="J65" s="41" t="n">
        <f aca="false">ROUND(H65*maxloc,0)</f>
        <v>14400282</v>
      </c>
      <c r="K65" s="41" t="n">
        <f aca="false">MIN(G65,J65)</f>
        <v>14400282</v>
      </c>
      <c r="L65" s="55" t="n">
        <f aca="false">IF(H65&gt;0, ROUND((K65*100/H65), 2), 0)</f>
        <v>82.5</v>
      </c>
      <c r="M65" s="56"/>
      <c r="N65" s="57" t="n">
        <v>13214112</v>
      </c>
      <c r="O65" s="58" t="n">
        <v>0.0351</v>
      </c>
      <c r="P65" s="41" t="n">
        <f aca="false">ROUND(N65*(1+O65),0)</f>
        <v>13677927</v>
      </c>
      <c r="Q65" s="59" t="n">
        <f aca="false">IF(H65=0,0,P65*100/H65)</f>
        <v>78.361588468733</v>
      </c>
      <c r="R65" s="59" t="n">
        <f aca="false">IF(L65&gt;Q65,L65-Q65,0)</f>
        <v>4.13841153126704</v>
      </c>
      <c r="S65" s="60" t="n">
        <f aca="false">IF(AND(R65&gt;$T$22,R65&lt;=$T$23),$S$22,IF(R65&gt;$T$23,$S$23,0))</f>
        <v>0.01</v>
      </c>
      <c r="T65" s="41" t="n">
        <f aca="false">ROUND(S65*N65,0)</f>
        <v>132141</v>
      </c>
      <c r="U65" s="41" t="n">
        <f aca="false">MAX(P65-K65,0)</f>
        <v>0</v>
      </c>
      <c r="V65" s="41" t="n">
        <f aca="false">MAX(U65*(V$23),0)</f>
        <v>0</v>
      </c>
      <c r="W65" s="41" t="n">
        <f aca="false">IF(AND(I65&gt;1.75,$W$23=1),MAX(K65-(P65+T65),0),0)</f>
        <v>0</v>
      </c>
      <c r="X65" s="53" t="n">
        <f aca="false">MIN(H65*[1]parameters!C$22,ROUND(P65+T65-V65+W65,0))</f>
        <v>13810068</v>
      </c>
      <c r="Y65" s="55" t="n">
        <f aca="false">IF(H65=0,0,X65*100/H65)</f>
        <v>79.1186314520627</v>
      </c>
    </row>
    <row r="66" customFormat="false" ht="14.5" hidden="false" customHeight="false" outlineLevel="0" collapsed="false">
      <c r="A66" s="20" t="n">
        <v>39</v>
      </c>
      <c r="B66" s="20" t="s">
        <v>57</v>
      </c>
      <c r="C66" s="51" t="n">
        <v>1023674500</v>
      </c>
      <c r="D66" s="51" t="n">
        <f aca="false">D$23*C66</f>
        <v>3313430.19269064</v>
      </c>
      <c r="E66" s="52" t="n">
        <v>387762000</v>
      </c>
      <c r="F66" s="51" t="n">
        <f aca="false">E66*F$23</f>
        <v>4599279.81850652</v>
      </c>
      <c r="G66" s="51" t="n">
        <f aca="false">ROUND(D66+F66,0)</f>
        <v>7912710</v>
      </c>
      <c r="H66" s="53" t="n">
        <f aca="false">(SUMIF(town1755,A66,found1755)/2)</f>
        <v>8419159.9859478</v>
      </c>
      <c r="I66" s="54" t="n">
        <f aca="false">IF(H66=0,0,G66/H66)</f>
        <v>0.939845544354413</v>
      </c>
      <c r="J66" s="41" t="n">
        <f aca="false">ROUND(H66*maxloc,0)</f>
        <v>6945807</v>
      </c>
      <c r="K66" s="41" t="n">
        <f aca="false">MIN(G66,J66)</f>
        <v>6945807</v>
      </c>
      <c r="L66" s="55" t="n">
        <f aca="false">IF(H66&gt;0, ROUND((K66*100/H66), 2), 0)</f>
        <v>82.5</v>
      </c>
      <c r="M66" s="56"/>
      <c r="N66" s="57" t="n">
        <v>6610813</v>
      </c>
      <c r="O66" s="58" t="n">
        <v>0.0554</v>
      </c>
      <c r="P66" s="41" t="n">
        <f aca="false">ROUND(N66*(1+O66),0)</f>
        <v>6977052</v>
      </c>
      <c r="Q66" s="59" t="n">
        <f aca="false">IF(H66=0,0,P66*100/H66)</f>
        <v>82.8711179220399</v>
      </c>
      <c r="R66" s="59" t="n">
        <f aca="false">IF(L66&gt;Q66,L66-Q66,0)</f>
        <v>0</v>
      </c>
      <c r="S66" s="60" t="n">
        <f aca="false">IF(AND(R66&gt;$T$22,R66&lt;=$T$23),$S$22,IF(R66&gt;$T$23,$S$23,0))</f>
        <v>0</v>
      </c>
      <c r="T66" s="41" t="n">
        <f aca="false">ROUND(S66*N66,0)</f>
        <v>0</v>
      </c>
      <c r="U66" s="41" t="n">
        <f aca="false">MAX(P66-K66,0)</f>
        <v>31245</v>
      </c>
      <c r="V66" s="41" t="n">
        <f aca="false">MAX(U66*(V$23),0)</f>
        <v>31245</v>
      </c>
      <c r="W66" s="41" t="n">
        <f aca="false">IF(AND(I66&gt;1.75,$W$23=1),MAX(K66-(P66+T66),0),0)</f>
        <v>0</v>
      </c>
      <c r="X66" s="53" t="n">
        <f aca="false">MIN(H66*[1]parameters!C$22,ROUND(P66+T66-V66+W66,0))</f>
        <v>6945807</v>
      </c>
      <c r="Y66" s="55" t="n">
        <f aca="false">IF(H66=0,0,X66*100/H66)</f>
        <v>82.5000001376986</v>
      </c>
    </row>
    <row r="67" customFormat="false" ht="14.5" hidden="false" customHeight="false" outlineLevel="0" collapsed="false">
      <c r="A67" s="20" t="n">
        <v>40</v>
      </c>
      <c r="B67" s="20" t="s">
        <v>58</v>
      </c>
      <c r="C67" s="51" t="n">
        <v>8924863200</v>
      </c>
      <c r="D67" s="51" t="n">
        <f aca="false">D$23*C67</f>
        <v>28888002.1847898</v>
      </c>
      <c r="E67" s="52" t="n">
        <v>2074879000</v>
      </c>
      <c r="F67" s="51" t="n">
        <f aca="false">E67*F$23</f>
        <v>24610325.6908696</v>
      </c>
      <c r="G67" s="51" t="n">
        <f aca="false">ROUND(D67+F67,0)</f>
        <v>53498328</v>
      </c>
      <c r="H67" s="53" t="n">
        <f aca="false">(SUMIF(town1755,A67,found1755)/2)</f>
        <v>77487823.9511223</v>
      </c>
      <c r="I67" s="54" t="n">
        <f aca="false">IF(H67=0,0,G67/H67)</f>
        <v>0.690409476897243</v>
      </c>
      <c r="J67" s="41" t="n">
        <f aca="false">ROUND(H67*maxloc,0)</f>
        <v>63927455</v>
      </c>
      <c r="K67" s="41" t="n">
        <f aca="false">MIN(G67,J67)</f>
        <v>53498328</v>
      </c>
      <c r="L67" s="55" t="n">
        <f aca="false">IF(H67&gt;0, ROUND((K67*100/H67), 2), 0)</f>
        <v>69.04</v>
      </c>
      <c r="M67" s="56"/>
      <c r="N67" s="57" t="n">
        <v>54636896</v>
      </c>
      <c r="O67" s="58" t="n">
        <v>0.0442</v>
      </c>
      <c r="P67" s="41" t="n">
        <f aca="false">ROUND(N67*(1+O67),0)</f>
        <v>57051847</v>
      </c>
      <c r="Q67" s="59" t="n">
        <f aca="false">IF(H67=0,0,P67*100/H67)</f>
        <v>73.6268539893276</v>
      </c>
      <c r="R67" s="59" t="n">
        <f aca="false">IF(L67&gt;Q67,L67-Q67,0)</f>
        <v>0</v>
      </c>
      <c r="S67" s="60" t="n">
        <f aca="false">IF(AND(R67&gt;$T$22,R67&lt;=$T$23),$S$22,IF(R67&gt;$T$23,$S$23,0))</f>
        <v>0</v>
      </c>
      <c r="T67" s="41" t="n">
        <f aca="false">ROUND(S67*N67,0)</f>
        <v>0</v>
      </c>
      <c r="U67" s="41" t="n">
        <f aca="false">MAX(P67-K67,0)</f>
        <v>3553519</v>
      </c>
      <c r="V67" s="41" t="n">
        <f aca="false">MAX(U67*(V$23),0)</f>
        <v>3553519</v>
      </c>
      <c r="W67" s="41" t="n">
        <f aca="false">IF(AND(I67&gt;1.75,$W$23=1),MAX(K67-(P67+T67),0),0)</f>
        <v>0</v>
      </c>
      <c r="X67" s="53" t="n">
        <f aca="false">MIN(H67*[1]parameters!C$22,ROUND(P67+T67-V67+W67,0))</f>
        <v>53498328</v>
      </c>
      <c r="Y67" s="55" t="n">
        <f aca="false">IF(H67=0,0,X67*100/H67)</f>
        <v>69.0409476897243</v>
      </c>
    </row>
    <row r="68" customFormat="false" ht="14.5" hidden="false" customHeight="false" outlineLevel="0" collapsed="false">
      <c r="A68" s="20" t="n">
        <v>41</v>
      </c>
      <c r="B68" s="20" t="s">
        <v>59</v>
      </c>
      <c r="C68" s="51" t="n">
        <v>4941374200</v>
      </c>
      <c r="D68" s="51" t="n">
        <f aca="false">D$23*C68</f>
        <v>15994242.7672689</v>
      </c>
      <c r="E68" s="52" t="n">
        <v>548709000</v>
      </c>
      <c r="F68" s="51" t="n">
        <f aca="false">E68*F$23</f>
        <v>6508286.60346526</v>
      </c>
      <c r="G68" s="51" t="n">
        <f aca="false">ROUND(D68+F68,0)</f>
        <v>22502529</v>
      </c>
      <c r="H68" s="53" t="n">
        <f aca="false">(SUMIF(town1755,A68,found1755)/2)</f>
        <v>15036995.4182324</v>
      </c>
      <c r="I68" s="54" t="n">
        <f aca="false">IF(H68=0,0,G68/H68)</f>
        <v>1.49647774532908</v>
      </c>
      <c r="J68" s="41" t="n">
        <f aca="false">ROUND(H68*maxloc,0)</f>
        <v>12405521</v>
      </c>
      <c r="K68" s="41" t="n">
        <f aca="false">MIN(G68,J68)</f>
        <v>12405521</v>
      </c>
      <c r="L68" s="55" t="n">
        <f aca="false">IF(H68&gt;0, ROUND((K68*100/H68), 2), 0)</f>
        <v>82.5</v>
      </c>
      <c r="M68" s="56"/>
      <c r="N68" s="57" t="n">
        <v>11559348</v>
      </c>
      <c r="O68" s="58" t="n">
        <v>0.0445</v>
      </c>
      <c r="P68" s="41" t="n">
        <f aca="false">ROUND(N68*(1+O68),0)</f>
        <v>12073739</v>
      </c>
      <c r="Q68" s="59" t="n">
        <f aca="false">IF(H68=0,0,P68*100/H68)</f>
        <v>80.2935604100843</v>
      </c>
      <c r="R68" s="59" t="n">
        <f aca="false">IF(L68&gt;Q68,L68-Q68,0)</f>
        <v>2.2064395899157</v>
      </c>
      <c r="S68" s="60" t="n">
        <f aca="false">IF(AND(R68&gt;$T$22,R68&lt;=$T$23),$S$22,IF(R68&gt;$T$23,$S$23,0))</f>
        <v>0</v>
      </c>
      <c r="T68" s="41" t="n">
        <f aca="false">ROUND(S68*N68,0)</f>
        <v>0</v>
      </c>
      <c r="U68" s="41" t="n">
        <f aca="false">MAX(P68-K68,0)</f>
        <v>0</v>
      </c>
      <c r="V68" s="41" t="n">
        <f aca="false">MAX(U68*(V$23),0)</f>
        <v>0</v>
      </c>
      <c r="W68" s="41" t="n">
        <f aca="false">IF(AND(I68&gt;1.75,$W$23=1),MAX(K68-(P68+T68),0),0)</f>
        <v>0</v>
      </c>
      <c r="X68" s="53" t="n">
        <f aca="false">MIN(H68*[1]parameters!C$22,ROUND(P68+T68-V68+W68,0))</f>
        <v>12073739</v>
      </c>
      <c r="Y68" s="55" t="n">
        <f aca="false">IF(H68=0,0,X68*100/H68)</f>
        <v>80.2935604100843</v>
      </c>
    </row>
    <row r="69" customFormat="false" ht="14.5" hidden="false" customHeight="false" outlineLevel="0" collapsed="false">
      <c r="A69" s="20" t="n">
        <v>42</v>
      </c>
      <c r="B69" s="20" t="s">
        <v>60</v>
      </c>
      <c r="C69" s="51" t="n">
        <v>3904478200</v>
      </c>
      <c r="D69" s="51" t="n">
        <f aca="false">D$23*C69</f>
        <v>12638017.2160022</v>
      </c>
      <c r="E69" s="52" t="n">
        <v>1184040000</v>
      </c>
      <c r="F69" s="51" t="n">
        <f aca="false">E69*F$23</f>
        <v>14044004.508705</v>
      </c>
      <c r="G69" s="51" t="n">
        <f aca="false">ROUND(D69+F69,0)</f>
        <v>26682022</v>
      </c>
      <c r="H69" s="53" t="n">
        <f aca="false">(SUMIF(town1755,A69,found1755)/2)</f>
        <v>50265336.5173976</v>
      </c>
      <c r="I69" s="54" t="n">
        <f aca="false">IF(H69=0,0,G69/H69)</f>
        <v>0.530823502808241</v>
      </c>
      <c r="J69" s="41" t="n">
        <f aca="false">ROUND(H69*maxloc,0)</f>
        <v>41468903</v>
      </c>
      <c r="K69" s="41" t="n">
        <f aca="false">MIN(G69,J69)</f>
        <v>26682022</v>
      </c>
      <c r="L69" s="55" t="n">
        <f aca="false">IF(H69&gt;0, ROUND((K69*100/H69), 2), 0)</f>
        <v>53.08</v>
      </c>
      <c r="M69" s="56"/>
      <c r="N69" s="57" t="n">
        <v>27661871</v>
      </c>
      <c r="O69" s="58" t="n">
        <v>0.0504</v>
      </c>
      <c r="P69" s="41" t="n">
        <f aca="false">ROUND(N69*(1+O69),0)</f>
        <v>29056029</v>
      </c>
      <c r="Q69" s="59" t="n">
        <f aca="false">IF(H69=0,0,P69*100/H69)</f>
        <v>57.8053008556767</v>
      </c>
      <c r="R69" s="59" t="n">
        <f aca="false">IF(L69&gt;Q69,L69-Q69,0)</f>
        <v>0</v>
      </c>
      <c r="S69" s="60" t="n">
        <f aca="false">IF(AND(R69&gt;$T$22,R69&lt;=$T$23),$S$22,IF(R69&gt;$T$23,$S$23,0))</f>
        <v>0</v>
      </c>
      <c r="T69" s="41" t="n">
        <f aca="false">ROUND(S69*N69,0)</f>
        <v>0</v>
      </c>
      <c r="U69" s="41" t="n">
        <f aca="false">MAX(P69-K69,0)</f>
        <v>2374007</v>
      </c>
      <c r="V69" s="41" t="n">
        <f aca="false">MAX(U69*(V$23),0)</f>
        <v>2374007</v>
      </c>
      <c r="W69" s="41" t="n">
        <f aca="false">IF(AND(I69&gt;1.75,$W$23=1),MAX(K69-(P69+T69),0),0)</f>
        <v>0</v>
      </c>
      <c r="X69" s="53" t="n">
        <f aca="false">MIN(H69*[1]parameters!C$22,ROUND(P69+T69-V69+W69,0))</f>
        <v>26682022</v>
      </c>
      <c r="Y69" s="55" t="n">
        <f aca="false">IF(H69=0,0,X69*100/H69)</f>
        <v>53.0823502808241</v>
      </c>
    </row>
    <row r="70" customFormat="false" ht="14.5" hidden="false" customHeight="false" outlineLevel="0" collapsed="false">
      <c r="A70" s="20" t="n">
        <v>43</v>
      </c>
      <c r="B70" s="20" t="s">
        <v>61</v>
      </c>
      <c r="C70" s="51" t="n">
        <v>523323600</v>
      </c>
      <c r="D70" s="51" t="n">
        <f aca="false">D$23*C70</f>
        <v>1693894.12043336</v>
      </c>
      <c r="E70" s="52" t="n">
        <v>165106000</v>
      </c>
      <c r="F70" s="51" t="n">
        <f aca="false">E70*F$23</f>
        <v>1958337.05653039</v>
      </c>
      <c r="G70" s="51" t="n">
        <f aca="false">ROUND(D70+F70,0)</f>
        <v>3652231</v>
      </c>
      <c r="H70" s="53" t="n">
        <f aca="false">(SUMIF(town1755,A70,found1755)/2)</f>
        <v>7722618.25024478</v>
      </c>
      <c r="I70" s="54" t="n">
        <f aca="false">IF(H70=0,0,G70/H70)</f>
        <v>0.472926523317948</v>
      </c>
      <c r="J70" s="41" t="n">
        <f aca="false">ROUND(H70*maxloc,0)</f>
        <v>6371160</v>
      </c>
      <c r="K70" s="41" t="n">
        <f aca="false">MIN(G70,J70)</f>
        <v>3652231</v>
      </c>
      <c r="L70" s="55" t="n">
        <f aca="false">IF(H70&gt;0, ROUND((K70*100/H70), 2), 0)</f>
        <v>47.29</v>
      </c>
      <c r="M70" s="56"/>
      <c r="N70" s="57" t="n">
        <v>3879027</v>
      </c>
      <c r="O70" s="58" t="n">
        <v>0.0312</v>
      </c>
      <c r="P70" s="41" t="n">
        <f aca="false">ROUND(N70*(1+O70),0)</f>
        <v>4000053</v>
      </c>
      <c r="Q70" s="59" t="n">
        <f aca="false">IF(H70=0,0,P70*100/H70)</f>
        <v>51.7965911350495</v>
      </c>
      <c r="R70" s="59" t="n">
        <f aca="false">IF(L70&gt;Q70,L70-Q70,0)</f>
        <v>0</v>
      </c>
      <c r="S70" s="60" t="n">
        <f aca="false">IF(AND(R70&gt;$T$22,R70&lt;=$T$23),$S$22,IF(R70&gt;$T$23,$S$23,0))</f>
        <v>0</v>
      </c>
      <c r="T70" s="41" t="n">
        <f aca="false">ROUND(S70*N70,0)</f>
        <v>0</v>
      </c>
      <c r="U70" s="41" t="n">
        <f aca="false">MAX(P70-K70,0)</f>
        <v>347822</v>
      </c>
      <c r="V70" s="41" t="n">
        <f aca="false">MAX(U70*(V$23),0)</f>
        <v>347822</v>
      </c>
      <c r="W70" s="41" t="n">
        <f aca="false">IF(AND(I70&gt;1.75,$W$23=1),MAX(K70-(P70+T70),0),0)</f>
        <v>0</v>
      </c>
      <c r="X70" s="53" t="n">
        <f aca="false">MIN(H70*[1]parameters!C$22,ROUND(P70+T70-V70+W70,0))</f>
        <v>3652231</v>
      </c>
      <c r="Y70" s="55" t="n">
        <f aca="false">IF(H70=0,0,X70*100/H70)</f>
        <v>47.2926523317948</v>
      </c>
    </row>
    <row r="71" customFormat="false" ht="14.5" hidden="false" customHeight="false" outlineLevel="0" collapsed="false">
      <c r="A71" s="20" t="n">
        <v>44</v>
      </c>
      <c r="B71" s="20" t="s">
        <v>62</v>
      </c>
      <c r="C71" s="51" t="n">
        <v>10593077300</v>
      </c>
      <c r="D71" s="51" t="n">
        <f aca="false">D$23*C71</f>
        <v>34287678.5143381</v>
      </c>
      <c r="E71" s="52" t="n">
        <v>2588984000</v>
      </c>
      <c r="F71" s="51" t="n">
        <f aca="false">E71*F$23</f>
        <v>30708171.1504384</v>
      </c>
      <c r="G71" s="51" t="n">
        <f aca="false">ROUND(D71+F71,0)</f>
        <v>64995850</v>
      </c>
      <c r="H71" s="53" t="n">
        <f aca="false">(SUMIF(town1755,A71,found1755)/2)</f>
        <v>337644898.447249</v>
      </c>
      <c r="I71" s="54" t="n">
        <f aca="false">IF(H71=0,0,G71/H71)</f>
        <v>0.192497651523541</v>
      </c>
      <c r="J71" s="41" t="n">
        <f aca="false">ROUND(H71*maxloc,0)</f>
        <v>278557041</v>
      </c>
      <c r="K71" s="41" t="n">
        <f aca="false">MIN(G71,J71)</f>
        <v>64995850</v>
      </c>
      <c r="L71" s="55" t="n">
        <f aca="false">IF(H71&gt;0, ROUND((K71*100/H71), 2), 0)</f>
        <v>19.25</v>
      </c>
      <c r="M71" s="56"/>
      <c r="N71" s="57" t="n">
        <v>58519115</v>
      </c>
      <c r="O71" s="58" t="n">
        <v>0.0605</v>
      </c>
      <c r="P71" s="41" t="n">
        <f aca="false">ROUND(N71*(1+O71),0)</f>
        <v>62059521</v>
      </c>
      <c r="Q71" s="59" t="n">
        <f aca="false">IF(H71=0,0,P71*100/H71)</f>
        <v>18.3801151106969</v>
      </c>
      <c r="R71" s="59" t="n">
        <f aca="false">IF(L71&gt;Q71,L71-Q71,0)</f>
        <v>0.869884889303084</v>
      </c>
      <c r="S71" s="60" t="n">
        <f aca="false">IF(AND(R71&gt;$T$22,R71&lt;=$T$23),$S$22,IF(R71&gt;$T$23,$S$23,0))</f>
        <v>0</v>
      </c>
      <c r="T71" s="41" t="n">
        <f aca="false">ROUND(S71*N71,0)</f>
        <v>0</v>
      </c>
      <c r="U71" s="41" t="n">
        <f aca="false">MAX(P71-K71,0)</f>
        <v>0</v>
      </c>
      <c r="V71" s="41" t="n">
        <f aca="false">MAX(U71*(V$23),0)</f>
        <v>0</v>
      </c>
      <c r="W71" s="41" t="n">
        <f aca="false">IF(AND(I71&gt;1.75,$W$23=1),MAX(K71-(P71+T71),0),0)</f>
        <v>0</v>
      </c>
      <c r="X71" s="53" t="n">
        <f aca="false">MIN(H71*[1]parameters!C$22,ROUND(P71+T71-V71+W71,0))</f>
        <v>62059521</v>
      </c>
      <c r="Y71" s="55" t="n">
        <f aca="false">IF(H71=0,0,X71*100/H71)</f>
        <v>18.3801151106969</v>
      </c>
    </row>
    <row r="72" customFormat="false" ht="14.5" hidden="false" customHeight="false" outlineLevel="0" collapsed="false">
      <c r="A72" s="20" t="n">
        <v>45</v>
      </c>
      <c r="B72" s="20" t="s">
        <v>63</v>
      </c>
      <c r="C72" s="51" t="n">
        <v>370083900</v>
      </c>
      <c r="D72" s="51" t="n">
        <f aca="false">D$23*C72</f>
        <v>1197887.77398353</v>
      </c>
      <c r="E72" s="52" t="n">
        <v>119304000</v>
      </c>
      <c r="F72" s="51" t="n">
        <f aca="false">E72*F$23</f>
        <v>1415075.43149432</v>
      </c>
      <c r="G72" s="51" t="n">
        <f aca="false">ROUND(D72+F72,0)</f>
        <v>2612963</v>
      </c>
      <c r="H72" s="53" t="n">
        <f aca="false">(SUMIF(town1755,A72,found1755)/2)</f>
        <v>6491929.13609383</v>
      </c>
      <c r="I72" s="54" t="n">
        <f aca="false">IF(H72=0,0,G72/H72)</f>
        <v>0.402494073059493</v>
      </c>
      <c r="J72" s="41" t="n">
        <f aca="false">ROUND(H72*maxloc,0)</f>
        <v>5355842</v>
      </c>
      <c r="K72" s="41" t="n">
        <f aca="false">MIN(G72,J72)</f>
        <v>2612963</v>
      </c>
      <c r="L72" s="55" t="n">
        <f aca="false">IF(H72&gt;0, ROUND((K72*100/H72), 2), 0)</f>
        <v>40.25</v>
      </c>
      <c r="M72" s="56"/>
      <c r="N72" s="57" t="n">
        <v>2685192</v>
      </c>
      <c r="O72" s="58" t="n">
        <v>0.0422</v>
      </c>
      <c r="P72" s="41" t="n">
        <f aca="false">ROUND(N72*(1+O72),0)</f>
        <v>2798507</v>
      </c>
      <c r="Q72" s="59" t="n">
        <f aca="false">IF(H72=0,0,P72*100/H72)</f>
        <v>43.1074791688785</v>
      </c>
      <c r="R72" s="59" t="n">
        <f aca="false">IF(L72&gt;Q72,L72-Q72,0)</f>
        <v>0</v>
      </c>
      <c r="S72" s="60" t="n">
        <f aca="false">IF(AND(R72&gt;$T$22,R72&lt;=$T$23),$S$22,IF(R72&gt;$T$23,$S$23,0))</f>
        <v>0</v>
      </c>
      <c r="T72" s="41" t="n">
        <f aca="false">ROUND(S72*N72,0)</f>
        <v>0</v>
      </c>
      <c r="U72" s="41" t="n">
        <f aca="false">MAX(P72-K72,0)</f>
        <v>185544</v>
      </c>
      <c r="V72" s="41" t="n">
        <f aca="false">MAX(U72*(V$23),0)</f>
        <v>185544</v>
      </c>
      <c r="W72" s="41" t="n">
        <f aca="false">IF(AND(I72&gt;1.75,$W$23=1),MAX(K72-(P72+T72),0),0)</f>
        <v>0</v>
      </c>
      <c r="X72" s="53" t="n">
        <f aca="false">MIN(H72*[1]parameters!C$22,ROUND(P72+T72-V72+W72,0))</f>
        <v>2612963</v>
      </c>
      <c r="Y72" s="55" t="n">
        <f aca="false">IF(H72=0,0,X72*100/H72)</f>
        <v>40.2494073059493</v>
      </c>
    </row>
    <row r="73" customFormat="false" ht="14.5" hidden="false" customHeight="false" outlineLevel="0" collapsed="false">
      <c r="A73" s="20" t="n">
        <v>46</v>
      </c>
      <c r="B73" s="20" t="s">
        <v>64</v>
      </c>
      <c r="C73" s="51" t="n">
        <v>29895594800</v>
      </c>
      <c r="D73" s="51" t="n">
        <f aca="false">D$23*C73</f>
        <v>96766077.9268853</v>
      </c>
      <c r="E73" s="52" t="n">
        <v>8103015000</v>
      </c>
      <c r="F73" s="51" t="n">
        <f aca="false">E73*F$23</f>
        <v>96110586.7995204</v>
      </c>
      <c r="G73" s="51" t="n">
        <f aca="false">ROUND(D73+F73,0)</f>
        <v>192876665</v>
      </c>
      <c r="H73" s="53" t="n">
        <f aca="false">(SUMIF(town1755,A73,found1755)/2)</f>
        <v>91993751.55796</v>
      </c>
      <c r="I73" s="54" t="n">
        <f aca="false">IF(H73=0,0,G73/H73)</f>
        <v>2.09662788758516</v>
      </c>
      <c r="J73" s="41" t="n">
        <f aca="false">ROUND(H73*maxloc,0)</f>
        <v>75894845</v>
      </c>
      <c r="K73" s="41" t="n">
        <f aca="false">MIN(G73,J73)</f>
        <v>75894845</v>
      </c>
      <c r="L73" s="55" t="n">
        <f aca="false">IF(H73&gt;0, ROUND((K73*100/H73), 2), 0)</f>
        <v>82.5</v>
      </c>
      <c r="M73" s="56"/>
      <c r="N73" s="57" t="n">
        <v>73750578</v>
      </c>
      <c r="O73" s="58" t="n">
        <v>0.0369</v>
      </c>
      <c r="P73" s="41" t="n">
        <f aca="false">ROUND(N73*(1+O73),0)</f>
        <v>76471974</v>
      </c>
      <c r="Q73" s="59" t="n">
        <f aca="false">IF(H73=0,0,P73*100/H73)</f>
        <v>83.1273567007639</v>
      </c>
      <c r="R73" s="59" t="n">
        <f aca="false">IF(L73&gt;Q73,L73-Q73,0)</f>
        <v>0</v>
      </c>
      <c r="S73" s="60" t="n">
        <f aca="false">IF(AND(R73&gt;$T$22,R73&lt;=$T$23),$S$22,IF(R73&gt;$T$23,$S$23,0))</f>
        <v>0</v>
      </c>
      <c r="T73" s="41" t="n">
        <f aca="false">ROUND(S73*N73,0)</f>
        <v>0</v>
      </c>
      <c r="U73" s="41" t="n">
        <f aca="false">MAX(P73-K73,0)</f>
        <v>577129</v>
      </c>
      <c r="V73" s="41" t="n">
        <f aca="false">MAX(U73*(V$23),0)</f>
        <v>577129</v>
      </c>
      <c r="W73" s="41" t="n">
        <f aca="false">IF(AND(I73&gt;1.75,$W$23=1),MAX(K73-(P73+T73),0),0)</f>
        <v>0</v>
      </c>
      <c r="X73" s="53" t="n">
        <f aca="false">MIN(H73*[1]parameters!C$22,ROUND(P73+T73-V73+W73,0))</f>
        <v>75894845</v>
      </c>
      <c r="Y73" s="55" t="n">
        <f aca="false">IF(H73=0,0,X73*100/H73)</f>
        <v>82.4999999616093</v>
      </c>
    </row>
    <row r="74" customFormat="false" ht="14.5" hidden="false" customHeight="false" outlineLevel="0" collapsed="false">
      <c r="A74" s="20" t="n">
        <v>47</v>
      </c>
      <c r="B74" s="20" t="s">
        <v>65</v>
      </c>
      <c r="C74" s="51" t="n">
        <v>270428900</v>
      </c>
      <c r="D74" s="51" t="n">
        <f aca="false">D$23*C74</f>
        <v>875324.414387696</v>
      </c>
      <c r="E74" s="52" t="n">
        <v>45980212</v>
      </c>
      <c r="F74" s="51" t="n">
        <f aca="false">E74*F$23</f>
        <v>545375.41353266</v>
      </c>
      <c r="G74" s="51" t="n">
        <f aca="false">ROUND(D74+F74,0)</f>
        <v>1420700</v>
      </c>
      <c r="H74" s="53" t="n">
        <f aca="false">(SUMIF(town1755,A74,found1755)/2)</f>
        <v>2984635.54886524</v>
      </c>
      <c r="I74" s="54" t="n">
        <f aca="false">IF(H74=0,0,G74/H74)</f>
        <v>0.476004516042218</v>
      </c>
      <c r="J74" s="41" t="n">
        <f aca="false">ROUND(H74*maxloc,0)</f>
        <v>2462324</v>
      </c>
      <c r="K74" s="41" t="n">
        <f aca="false">MIN(G74,J74)</f>
        <v>1420700</v>
      </c>
      <c r="L74" s="55" t="n">
        <f aca="false">IF(H74&gt;0, ROUND((K74*100/H74), 2), 0)</f>
        <v>47.6</v>
      </c>
      <c r="M74" s="56"/>
      <c r="N74" s="57" t="n">
        <v>1513778</v>
      </c>
      <c r="O74" s="58" t="n">
        <v>0.0368</v>
      </c>
      <c r="P74" s="41" t="n">
        <f aca="false">ROUND(N74*(1+O74),0)</f>
        <v>1569485</v>
      </c>
      <c r="Q74" s="59" t="n">
        <f aca="false">IF(H74=0,0,P74*100/H74)</f>
        <v>52.5854823580292</v>
      </c>
      <c r="R74" s="59" t="n">
        <f aca="false">IF(L74&gt;Q74,L74-Q74,0)</f>
        <v>0</v>
      </c>
      <c r="S74" s="60" t="n">
        <f aca="false">IF(AND(R74&gt;$T$22,R74&lt;=$T$23),$S$22,IF(R74&gt;$T$23,$S$23,0))</f>
        <v>0</v>
      </c>
      <c r="T74" s="41" t="n">
        <f aca="false">ROUND(S74*N74,0)</f>
        <v>0</v>
      </c>
      <c r="U74" s="41" t="n">
        <f aca="false">MAX(P74-K74,0)</f>
        <v>148785</v>
      </c>
      <c r="V74" s="41" t="n">
        <f aca="false">MAX(U74*(V$23),0)</f>
        <v>148785</v>
      </c>
      <c r="W74" s="41" t="n">
        <f aca="false">IF(AND(I74&gt;1.75,$W$23=1),MAX(K74-(P74+T74),0),0)</f>
        <v>0</v>
      </c>
      <c r="X74" s="53" t="n">
        <f aca="false">MIN(H74*[1]parameters!C$22,ROUND(P74+T74-V74+W74,0))</f>
        <v>1420700</v>
      </c>
      <c r="Y74" s="55" t="n">
        <f aca="false">IF(H74=0,0,X74*100/H74)</f>
        <v>47.6004516042219</v>
      </c>
    </row>
    <row r="75" customFormat="false" ht="14.5" hidden="false" customHeight="false" outlineLevel="0" collapsed="false">
      <c r="A75" s="20" t="n">
        <v>48</v>
      </c>
      <c r="B75" s="20" t="s">
        <v>66</v>
      </c>
      <c r="C75" s="51" t="n">
        <v>9008541100</v>
      </c>
      <c r="D75" s="51" t="n">
        <f aca="false">D$23*C75</f>
        <v>29158850.8581923</v>
      </c>
      <c r="E75" s="52" t="n">
        <v>1715507000</v>
      </c>
      <c r="F75" s="51" t="n">
        <f aca="false">E75*F$23</f>
        <v>20347782.2055969</v>
      </c>
      <c r="G75" s="51" t="n">
        <f aca="false">ROUND(D75+F75,0)</f>
        <v>49506633</v>
      </c>
      <c r="H75" s="53" t="n">
        <f aca="false">(SUMIF(town1755,A75,found1755)/2)</f>
        <v>51365007.5091684</v>
      </c>
      <c r="I75" s="54" t="n">
        <f aca="false">IF(H75=0,0,G75/H75)</f>
        <v>0.963820223158018</v>
      </c>
      <c r="J75" s="41" t="n">
        <f aca="false">ROUND(H75*maxloc,0)</f>
        <v>42376131</v>
      </c>
      <c r="K75" s="41" t="n">
        <f aca="false">MIN(G75,J75)</f>
        <v>42376131</v>
      </c>
      <c r="L75" s="55" t="n">
        <f aca="false">IF(H75&gt;0, ROUND((K75*100/H75), 2), 0)</f>
        <v>82.5</v>
      </c>
      <c r="M75" s="56"/>
      <c r="N75" s="57" t="n">
        <v>38789889</v>
      </c>
      <c r="O75" s="58" t="n">
        <v>0.0448</v>
      </c>
      <c r="P75" s="41" t="n">
        <f aca="false">ROUND(N75*(1+O75),0)</f>
        <v>40527676</v>
      </c>
      <c r="Q75" s="59" t="n">
        <f aca="false">IF(H75=0,0,P75*100/H75)</f>
        <v>78.9013337392504</v>
      </c>
      <c r="R75" s="59" t="n">
        <f aca="false">IF(L75&gt;Q75,L75-Q75,0)</f>
        <v>3.59866626074961</v>
      </c>
      <c r="S75" s="60" t="n">
        <f aca="false">IF(AND(R75&gt;$T$22,R75&lt;=$T$23),$S$22,IF(R75&gt;$T$23,$S$23,0))</f>
        <v>0.01</v>
      </c>
      <c r="T75" s="41" t="n">
        <f aca="false">ROUND(S75*N75,0)</f>
        <v>387899</v>
      </c>
      <c r="U75" s="41" t="n">
        <f aca="false">MAX(P75-K75,0)</f>
        <v>0</v>
      </c>
      <c r="V75" s="41" t="n">
        <f aca="false">MAX(U75*(V$23),0)</f>
        <v>0</v>
      </c>
      <c r="W75" s="41" t="n">
        <f aca="false">IF(AND(I75&gt;1.75,$W$23=1),MAX(K75-(P75+T75),0),0)</f>
        <v>0</v>
      </c>
      <c r="X75" s="53" t="n">
        <f aca="false">MIN(H75*[1]parameters!C$22,ROUND(P75+T75-V75+W75,0))</f>
        <v>40915575</v>
      </c>
      <c r="Y75" s="55" t="n">
        <f aca="false">IF(H75=0,0,X75*100/H75)</f>
        <v>79.6565151727015</v>
      </c>
    </row>
    <row r="76" customFormat="false" ht="14.5" hidden="false" customHeight="false" outlineLevel="0" collapsed="false">
      <c r="A76" s="20" t="n">
        <v>49</v>
      </c>
      <c r="B76" s="20" t="s">
        <v>67</v>
      </c>
      <c r="C76" s="51" t="n">
        <v>70337058800</v>
      </c>
      <c r="D76" s="51" t="n">
        <f aca="false">D$23*C76</f>
        <v>227667031.163692</v>
      </c>
      <c r="E76" s="52" t="n">
        <v>11053450000</v>
      </c>
      <c r="F76" s="51" t="n">
        <f aca="false">E76*F$23</f>
        <v>131105960.640473</v>
      </c>
      <c r="G76" s="51" t="n">
        <f aca="false">ROUND(D76+F76,0)</f>
        <v>358772992</v>
      </c>
      <c r="H76" s="53" t="n">
        <f aca="false">(SUMIF(town1755,A76,found1755)/2)</f>
        <v>118963463.14608</v>
      </c>
      <c r="I76" s="54" t="n">
        <f aca="false">IF(H76=0,0,G76/H76)</f>
        <v>3.01582504839699</v>
      </c>
      <c r="J76" s="41" t="n">
        <f aca="false">ROUND(H76*maxloc,0)</f>
        <v>98144857</v>
      </c>
      <c r="K76" s="41" t="n">
        <f aca="false">MIN(G76,J76)</f>
        <v>98144857</v>
      </c>
      <c r="L76" s="55" t="n">
        <f aca="false">IF(H76&gt;0, ROUND((K76*100/H76), 2), 0)</f>
        <v>82.5</v>
      </c>
      <c r="M76" s="56"/>
      <c r="N76" s="57" t="n">
        <v>93004291</v>
      </c>
      <c r="O76" s="58" t="n">
        <v>0.0687</v>
      </c>
      <c r="P76" s="41" t="n">
        <f aca="false">ROUND(N76*(1+O76),0)</f>
        <v>99393686</v>
      </c>
      <c r="Q76" s="59" t="n">
        <f aca="false">IF(H76=0,0,P76*100/H76)</f>
        <v>83.5497583640033</v>
      </c>
      <c r="R76" s="59" t="n">
        <f aca="false">IF(L76&gt;Q76,L76-Q76,0)</f>
        <v>0</v>
      </c>
      <c r="S76" s="60" t="n">
        <f aca="false">IF(AND(R76&gt;$T$22,R76&lt;=$T$23),$S$22,IF(R76&gt;$T$23,$S$23,0))</f>
        <v>0</v>
      </c>
      <c r="T76" s="41" t="n">
        <f aca="false">ROUND(S76*N76,0)</f>
        <v>0</v>
      </c>
      <c r="U76" s="41" t="n">
        <f aca="false">MAX(P76-K76,0)</f>
        <v>1248829</v>
      </c>
      <c r="V76" s="41" t="n">
        <f aca="false">MAX(U76*(V$23),0)</f>
        <v>1248829</v>
      </c>
      <c r="W76" s="41" t="n">
        <f aca="false">IF(AND(I76&gt;1.75,$W$23=1),MAX(K76-(P76+T76),0),0)</f>
        <v>0</v>
      </c>
      <c r="X76" s="53" t="n">
        <f aca="false">MIN(H76*[1]parameters!C$22,ROUND(P76+T76-V76+W76,0))</f>
        <v>98144857</v>
      </c>
      <c r="Y76" s="55" t="n">
        <f aca="false">IF(H76=0,0,X76*100/H76)</f>
        <v>82.4999999197098</v>
      </c>
    </row>
    <row r="77" customFormat="false" ht="14.5" hidden="false" customHeight="false" outlineLevel="0" collapsed="false">
      <c r="A77" s="20" t="n">
        <v>50</v>
      </c>
      <c r="B77" s="20" t="s">
        <v>68</v>
      </c>
      <c r="C77" s="51" t="n">
        <v>6376735000</v>
      </c>
      <c r="D77" s="51" t="n">
        <f aca="false">D$23*C77</f>
        <v>20640219.4054723</v>
      </c>
      <c r="E77" s="52" t="n">
        <v>1924272000</v>
      </c>
      <c r="F77" s="51" t="n">
        <f aca="false">E77*F$23</f>
        <v>22823962.5721891</v>
      </c>
      <c r="G77" s="51" t="n">
        <f aca="false">ROUND(D77+F77,0)</f>
        <v>43464182</v>
      </c>
      <c r="H77" s="53" t="n">
        <f aca="false">(SUMIF(town1755,A77,found1755)/2)</f>
        <v>46822040.9418559</v>
      </c>
      <c r="I77" s="54" t="n">
        <f aca="false">IF(H77=0,0,G77/H77)</f>
        <v>0.928284652392114</v>
      </c>
      <c r="J77" s="41" t="n">
        <f aca="false">ROUND(H77*maxloc,0)</f>
        <v>38628184</v>
      </c>
      <c r="K77" s="41" t="n">
        <f aca="false">MIN(G77,J77)</f>
        <v>38628184</v>
      </c>
      <c r="L77" s="55" t="n">
        <f aca="false">IF(H77&gt;0, ROUND((K77*100/H77), 2), 0)</f>
        <v>82.5</v>
      </c>
      <c r="M77" s="56"/>
      <c r="N77" s="57" t="n">
        <v>36271351</v>
      </c>
      <c r="O77" s="58" t="n">
        <v>0.0496</v>
      </c>
      <c r="P77" s="41" t="n">
        <f aca="false">ROUND(N77*(1+O77),0)</f>
        <v>38070410</v>
      </c>
      <c r="Q77" s="59" t="n">
        <f aca="false">IF(H77=0,0,P77*100/H77)</f>
        <v>81.3087367278078</v>
      </c>
      <c r="R77" s="59" t="n">
        <f aca="false">IF(L77&gt;Q77,L77-Q77,0)</f>
        <v>1.19126327219216</v>
      </c>
      <c r="S77" s="60" t="n">
        <f aca="false">IF(AND(R77&gt;$T$22,R77&lt;=$T$23),$S$22,IF(R77&gt;$T$23,$S$23,0))</f>
        <v>0</v>
      </c>
      <c r="T77" s="41" t="n">
        <f aca="false">ROUND(S77*N77,0)</f>
        <v>0</v>
      </c>
      <c r="U77" s="41" t="n">
        <f aca="false">MAX(P77-K77,0)</f>
        <v>0</v>
      </c>
      <c r="V77" s="41" t="n">
        <f aca="false">MAX(U77*(V$23),0)</f>
        <v>0</v>
      </c>
      <c r="W77" s="41" t="n">
        <f aca="false">IF(AND(I77&gt;1.75,$W$23=1),MAX(K77-(P77+T77),0),0)</f>
        <v>0</v>
      </c>
      <c r="X77" s="53" t="n">
        <f aca="false">MIN(H77*[1]parameters!C$22,ROUND(P77+T77-V77+W77,0))</f>
        <v>38070410</v>
      </c>
      <c r="Y77" s="55" t="n">
        <f aca="false">IF(H77=0,0,X77*100/H77)</f>
        <v>81.3087367278078</v>
      </c>
    </row>
    <row r="78" customFormat="false" ht="14.5" hidden="false" customHeight="false" outlineLevel="0" collapsed="false">
      <c r="A78" s="20" t="n">
        <v>51</v>
      </c>
      <c r="B78" s="20" t="s">
        <v>69</v>
      </c>
      <c r="C78" s="51" t="n">
        <v>1841728700</v>
      </c>
      <c r="D78" s="51" t="n">
        <f aca="false">D$23*C78</f>
        <v>5961308.4836292</v>
      </c>
      <c r="E78" s="52" t="n">
        <v>1066804000</v>
      </c>
      <c r="F78" s="51" t="n">
        <f aca="false">E78*F$23</f>
        <v>12653457.8104663</v>
      </c>
      <c r="G78" s="51" t="n">
        <f aca="false">ROUND(D78+F78,0)</f>
        <v>18614766</v>
      </c>
      <c r="H78" s="53" t="n">
        <f aca="false">(SUMIF(town1755,A78,found1755)/2)</f>
        <v>11040307.6589685</v>
      </c>
      <c r="I78" s="54" t="n">
        <f aca="false">IF(H78=0,0,G78/H78)</f>
        <v>1.68607312178283</v>
      </c>
      <c r="J78" s="41" t="n">
        <f aca="false">ROUND(H78*maxloc,0)</f>
        <v>9108254</v>
      </c>
      <c r="K78" s="41" t="n">
        <f aca="false">MIN(G78,J78)</f>
        <v>9108254</v>
      </c>
      <c r="L78" s="55" t="n">
        <f aca="false">IF(H78&gt;0, ROUND((K78*100/H78), 2), 0)</f>
        <v>82.5</v>
      </c>
      <c r="M78" s="56"/>
      <c r="N78" s="57" t="n">
        <v>9058143</v>
      </c>
      <c r="O78" s="58" t="n">
        <v>0.0356</v>
      </c>
      <c r="P78" s="41" t="n">
        <f aca="false">ROUND(N78*(1+O78),0)</f>
        <v>9380613</v>
      </c>
      <c r="Q78" s="59" t="n">
        <f aca="false">IF(H78=0,0,P78*100/H78)</f>
        <v>84.9669528220049</v>
      </c>
      <c r="R78" s="59" t="n">
        <f aca="false">IF(L78&gt;Q78,L78-Q78,0)</f>
        <v>0</v>
      </c>
      <c r="S78" s="60" t="n">
        <f aca="false">IF(AND(R78&gt;$T$22,R78&lt;=$T$23),$S$22,IF(R78&gt;$T$23,$S$23,0))</f>
        <v>0</v>
      </c>
      <c r="T78" s="41" t="n">
        <f aca="false">ROUND(S78*N78,0)</f>
        <v>0</v>
      </c>
      <c r="U78" s="41" t="n">
        <f aca="false">MAX(P78-K78,0)</f>
        <v>272359</v>
      </c>
      <c r="V78" s="41" t="n">
        <f aca="false">MAX(U78*(V$23),0)</f>
        <v>272359</v>
      </c>
      <c r="W78" s="41" t="n">
        <f aca="false">IF(AND(I78&gt;1.75,$W$23=1),MAX(K78-(P78+T78),0),0)</f>
        <v>0</v>
      </c>
      <c r="X78" s="53" t="n">
        <f aca="false">MIN(H78*[1]parameters!C$22,ROUND(P78+T78-V78+W78,0))</f>
        <v>9108254</v>
      </c>
      <c r="Y78" s="55" t="n">
        <f aca="false">IF(H78=0,0,X78*100/H78)</f>
        <v>82.5000016426259</v>
      </c>
    </row>
    <row r="79" customFormat="false" ht="14.5" hidden="false" customHeight="false" outlineLevel="0" collapsed="false">
      <c r="A79" s="20" t="n">
        <v>52</v>
      </c>
      <c r="B79" s="20" t="s">
        <v>70</v>
      </c>
      <c r="C79" s="51" t="n">
        <v>1736816700</v>
      </c>
      <c r="D79" s="51" t="n">
        <f aca="false">D$23*C79</f>
        <v>5621729.26350058</v>
      </c>
      <c r="E79" s="52" t="n">
        <v>443993000</v>
      </c>
      <c r="F79" s="51" t="n">
        <f aca="false">E79*F$23</f>
        <v>5266240.74679357</v>
      </c>
      <c r="G79" s="51" t="n">
        <f aca="false">ROUND(D79+F79,0)</f>
        <v>10887970</v>
      </c>
      <c r="H79" s="53" t="n">
        <f aca="false">(SUMIF(town1755,A79,found1755)/2)</f>
        <v>22497080.0855675</v>
      </c>
      <c r="I79" s="54" t="n">
        <f aca="false">IF(H79=0,0,G79/H79)</f>
        <v>0.483972584823794</v>
      </c>
      <c r="J79" s="41" t="n">
        <f aca="false">ROUND(H79*maxloc,0)</f>
        <v>18560091</v>
      </c>
      <c r="K79" s="41" t="n">
        <f aca="false">MIN(G79,J79)</f>
        <v>10887970</v>
      </c>
      <c r="L79" s="55" t="n">
        <f aca="false">IF(H79&gt;0, ROUND((K79*100/H79), 2), 0)</f>
        <v>48.4</v>
      </c>
      <c r="M79" s="56"/>
      <c r="N79" s="57" t="n">
        <v>11709088</v>
      </c>
      <c r="O79" s="58" t="n">
        <v>0.0364</v>
      </c>
      <c r="P79" s="41" t="n">
        <f aca="false">ROUND(N79*(1+O79),0)</f>
        <v>12135299</v>
      </c>
      <c r="Q79" s="59" t="n">
        <f aca="false">IF(H79=0,0,P79*100/H79)</f>
        <v>53.9416624461641</v>
      </c>
      <c r="R79" s="59" t="n">
        <f aca="false">IF(L79&gt;Q79,L79-Q79,0)</f>
        <v>0</v>
      </c>
      <c r="S79" s="60" t="n">
        <f aca="false">IF(AND(R79&gt;$T$22,R79&lt;=$T$23),$S$22,IF(R79&gt;$T$23,$S$23,0))</f>
        <v>0</v>
      </c>
      <c r="T79" s="41" t="n">
        <f aca="false">ROUND(S79*N79,0)</f>
        <v>0</v>
      </c>
      <c r="U79" s="41" t="n">
        <f aca="false">MAX(P79-K79,0)</f>
        <v>1247329</v>
      </c>
      <c r="V79" s="41" t="n">
        <f aca="false">MAX(U79*(V$23),0)</f>
        <v>1247329</v>
      </c>
      <c r="W79" s="41" t="n">
        <f aca="false">IF(AND(I79&gt;1.75,$W$23=1),MAX(K79-(P79+T79),0),0)</f>
        <v>0</v>
      </c>
      <c r="X79" s="53" t="n">
        <f aca="false">MIN(H79*[1]parameters!C$22,ROUND(P79+T79-V79+W79,0))</f>
        <v>10887970</v>
      </c>
      <c r="Y79" s="55" t="n">
        <f aca="false">IF(H79=0,0,X79*100/H79)</f>
        <v>48.3972584823795</v>
      </c>
    </row>
    <row r="80" customFormat="false" ht="14.5" hidden="false" customHeight="false" outlineLevel="0" collapsed="false">
      <c r="A80" s="20" t="n">
        <v>53</v>
      </c>
      <c r="B80" s="20" t="s">
        <v>71</v>
      </c>
      <c r="C80" s="51" t="n">
        <v>155406800</v>
      </c>
      <c r="D80" s="51" t="n">
        <f aca="false">D$23*C80</f>
        <v>503020.816938818</v>
      </c>
      <c r="E80" s="52" t="n">
        <v>34318000</v>
      </c>
      <c r="F80" s="51" t="n">
        <f aca="false">E80*F$23</f>
        <v>407048.872276053</v>
      </c>
      <c r="G80" s="51" t="n">
        <f aca="false">ROUND(D80+F80,0)</f>
        <v>910070</v>
      </c>
      <c r="H80" s="53" t="n">
        <f aca="false">(SUMIF(town1755,A80,found1755)/2)</f>
        <v>1839295.64099676</v>
      </c>
      <c r="I80" s="54" t="n">
        <f aca="false">IF(H80=0,0,G80/H80)</f>
        <v>0.494792669386641</v>
      </c>
      <c r="J80" s="41" t="n">
        <f aca="false">ROUND(H80*maxloc,0)</f>
        <v>1517419</v>
      </c>
      <c r="K80" s="41" t="n">
        <f aca="false">MIN(G80,J80)</f>
        <v>910070</v>
      </c>
      <c r="L80" s="55" t="n">
        <f aca="false">IF(H80&gt;0, ROUND((K80*100/H80), 2), 0)</f>
        <v>49.48</v>
      </c>
      <c r="M80" s="56"/>
      <c r="N80" s="57" t="n">
        <v>969108</v>
      </c>
      <c r="O80" s="58" t="n">
        <v>0.0557</v>
      </c>
      <c r="P80" s="41" t="n">
        <f aca="false">ROUND(N80*(1+O80),0)</f>
        <v>1023087</v>
      </c>
      <c r="Q80" s="59" t="n">
        <f aca="false">IF(H80=0,0,P80*100/H80)</f>
        <v>55.6238473683091</v>
      </c>
      <c r="R80" s="59" t="n">
        <f aca="false">IF(L80&gt;Q80,L80-Q80,0)</f>
        <v>0</v>
      </c>
      <c r="S80" s="60" t="n">
        <f aca="false">IF(AND(R80&gt;$T$22,R80&lt;=$T$23),$S$22,IF(R80&gt;$T$23,$S$23,0))</f>
        <v>0</v>
      </c>
      <c r="T80" s="41" t="n">
        <f aca="false">ROUND(S80*N80,0)</f>
        <v>0</v>
      </c>
      <c r="U80" s="41" t="n">
        <f aca="false">MAX(P80-K80,0)</f>
        <v>113017</v>
      </c>
      <c r="V80" s="41" t="n">
        <f aca="false">MAX(U80*(V$23),0)</f>
        <v>113017</v>
      </c>
      <c r="W80" s="41" t="n">
        <f aca="false">IF(AND(I80&gt;1.75,$W$23=1),MAX(K80-(P80+T80),0),0)</f>
        <v>0</v>
      </c>
      <c r="X80" s="53" t="n">
        <f aca="false">MIN(H80*[1]parameters!C$22,ROUND(P80+T80-V80+W80,0))</f>
        <v>910070</v>
      </c>
      <c r="Y80" s="55" t="n">
        <f aca="false">IF(H80=0,0,X80*100/H80)</f>
        <v>49.4792669386641</v>
      </c>
    </row>
    <row r="81" customFormat="false" ht="14.5" hidden="false" customHeight="false" outlineLevel="0" collapsed="false">
      <c r="A81" s="20" t="n">
        <v>54</v>
      </c>
      <c r="B81" s="20" t="s">
        <v>72</v>
      </c>
      <c r="C81" s="51" t="n">
        <v>2225215400</v>
      </c>
      <c r="D81" s="51" t="n">
        <f aca="false">D$23*C81</f>
        <v>7202578.44812993</v>
      </c>
      <c r="E81" s="52" t="n">
        <v>625937000</v>
      </c>
      <c r="F81" s="51" t="n">
        <f aca="false">E81*F$23</f>
        <v>7424294.82970615</v>
      </c>
      <c r="G81" s="51" t="n">
        <f aca="false">ROUND(D81+F81,0)</f>
        <v>14626873</v>
      </c>
      <c r="H81" s="53" t="n">
        <f aca="false">(SUMIF(town1755,A81,found1755)/2)</f>
        <v>28934620.7459885</v>
      </c>
      <c r="I81" s="54" t="n">
        <f aca="false">IF(H81=0,0,G81/H81)</f>
        <v>0.505514591962567</v>
      </c>
      <c r="J81" s="41" t="n">
        <f aca="false">ROUND(H81*maxloc,0)</f>
        <v>23871062</v>
      </c>
      <c r="K81" s="41" t="n">
        <f aca="false">MIN(G81,J81)</f>
        <v>14626873</v>
      </c>
      <c r="L81" s="55" t="n">
        <f aca="false">IF(H81&gt;0, ROUND((K81*100/H81), 2), 0)</f>
        <v>50.55</v>
      </c>
      <c r="M81" s="56"/>
      <c r="N81" s="57" t="n">
        <v>14999738</v>
      </c>
      <c r="O81" s="58" t="n">
        <v>0.0717</v>
      </c>
      <c r="P81" s="41" t="n">
        <f aca="false">ROUND(N81*(1+O81),0)</f>
        <v>16075219</v>
      </c>
      <c r="Q81" s="59" t="n">
        <f aca="false">IF(H81=0,0,P81*100/H81)</f>
        <v>55.5570406162267</v>
      </c>
      <c r="R81" s="59" t="n">
        <f aca="false">IF(L81&gt;Q81,L81-Q81,0)</f>
        <v>0</v>
      </c>
      <c r="S81" s="60" t="n">
        <f aca="false">IF(AND(R81&gt;$T$22,R81&lt;=$T$23),$S$22,IF(R81&gt;$T$23,$S$23,0))</f>
        <v>0</v>
      </c>
      <c r="T81" s="41" t="n">
        <f aca="false">ROUND(S81*N81,0)</f>
        <v>0</v>
      </c>
      <c r="U81" s="41" t="n">
        <f aca="false">MAX(P81-K81,0)</f>
        <v>1448346</v>
      </c>
      <c r="V81" s="41" t="n">
        <f aca="false">MAX(U81*(V$23),0)</f>
        <v>1448346</v>
      </c>
      <c r="W81" s="41" t="n">
        <f aca="false">IF(AND(I81&gt;1.75,$W$23=1),MAX(K81-(P81+T81),0),0)</f>
        <v>0</v>
      </c>
      <c r="X81" s="53" t="n">
        <f aca="false">MIN(H81*[1]parameters!C$22,ROUND(P81+T81-V81+W81,0))</f>
        <v>14626873</v>
      </c>
      <c r="Y81" s="55" t="n">
        <f aca="false">IF(H81=0,0,X81*100/H81)</f>
        <v>50.5514591962567</v>
      </c>
    </row>
    <row r="82" customFormat="false" ht="14.5" hidden="false" customHeight="false" outlineLevel="0" collapsed="false">
      <c r="A82" s="20" t="n">
        <v>55</v>
      </c>
      <c r="B82" s="20" t="s">
        <v>73</v>
      </c>
      <c r="C82" s="51" t="n">
        <v>8768778800</v>
      </c>
      <c r="D82" s="51" t="n">
        <f aca="false">D$23*C82</f>
        <v>28382788.111793</v>
      </c>
      <c r="E82" s="52" t="n">
        <v>641046000</v>
      </c>
      <c r="F82" s="51" t="n">
        <f aca="false">E82*F$23</f>
        <v>7603504.03220102</v>
      </c>
      <c r="G82" s="51" t="n">
        <f aca="false">ROUND(D82+F82,0)</f>
        <v>35986292</v>
      </c>
      <c r="H82" s="53" t="n">
        <f aca="false">(SUMIF(town1755,A82,found1755)/2)</f>
        <v>5863011.47551904</v>
      </c>
      <c r="I82" s="54" t="n">
        <f aca="false">IF(H82=0,0,G82/H82)</f>
        <v>6.13785119648162</v>
      </c>
      <c r="J82" s="41" t="n">
        <f aca="false">ROUND(H82*maxloc,0)</f>
        <v>4836984</v>
      </c>
      <c r="K82" s="41" t="n">
        <f aca="false">MIN(G82,J82)</f>
        <v>4836984</v>
      </c>
      <c r="L82" s="55" t="n">
        <f aca="false">IF(H82&gt;0, ROUND((K82*100/H82), 2), 0)</f>
        <v>82.5</v>
      </c>
      <c r="M82" s="56"/>
      <c r="N82" s="57" t="n">
        <v>4800170</v>
      </c>
      <c r="O82" s="58" t="n">
        <v>0.0737</v>
      </c>
      <c r="P82" s="41" t="n">
        <f aca="false">ROUND(N82*(1+O82),0)</f>
        <v>5153943</v>
      </c>
      <c r="Q82" s="59" t="n">
        <f aca="false">IF(H82=0,0,P82*100/H82)</f>
        <v>87.9060704813601</v>
      </c>
      <c r="R82" s="59" t="n">
        <f aca="false">IF(L82&gt;Q82,L82-Q82,0)</f>
        <v>0</v>
      </c>
      <c r="S82" s="60" t="n">
        <f aca="false">IF(AND(R82&gt;$T$22,R82&lt;=$T$23),$S$22,IF(R82&gt;$T$23,$S$23,0))</f>
        <v>0</v>
      </c>
      <c r="T82" s="41" t="n">
        <f aca="false">ROUND(S82*N82,0)</f>
        <v>0</v>
      </c>
      <c r="U82" s="41" t="n">
        <f aca="false">MAX(P82-K82,0)</f>
        <v>316959</v>
      </c>
      <c r="V82" s="41" t="n">
        <f aca="false">MAX(U82*(V$23),0)</f>
        <v>316959</v>
      </c>
      <c r="W82" s="41" t="n">
        <f aca="false">IF(AND(I82&gt;1.75,$W$23=1),MAX(K82-(P82+T82),0),0)</f>
        <v>0</v>
      </c>
      <c r="X82" s="53" t="n">
        <f aca="false">MIN(H82*[1]parameters!C$22,ROUND(P82+T82-V82+W82,0))</f>
        <v>4836984</v>
      </c>
      <c r="Y82" s="55" t="n">
        <f aca="false">IF(H82=0,0,X82*100/H82)</f>
        <v>82.4999920296385</v>
      </c>
    </row>
    <row r="83" customFormat="false" ht="14.5" hidden="false" customHeight="false" outlineLevel="0" collapsed="false">
      <c r="A83" s="20" t="n">
        <v>56</v>
      </c>
      <c r="B83" s="20" t="s">
        <v>74</v>
      </c>
      <c r="C83" s="51" t="n">
        <v>7194279300</v>
      </c>
      <c r="D83" s="51" t="n">
        <f aca="false">D$23*C83</f>
        <v>23286447.2518064</v>
      </c>
      <c r="E83" s="52" t="n">
        <v>2403772000</v>
      </c>
      <c r="F83" s="51" t="n">
        <f aca="false">E83*F$23</f>
        <v>28511355.0267717</v>
      </c>
      <c r="G83" s="51" t="n">
        <f aca="false">ROUND(D83+F83,0)</f>
        <v>51797802</v>
      </c>
      <c r="H83" s="53" t="n">
        <f aca="false">(SUMIF(town1755,A83,found1755)/2)</f>
        <v>71380151.427392</v>
      </c>
      <c r="I83" s="54" t="n">
        <f aca="false">IF(H83=0,0,G83/H83)</f>
        <v>0.725661139185013</v>
      </c>
      <c r="J83" s="41" t="n">
        <f aca="false">ROUND(H83*maxloc,0)</f>
        <v>58888625</v>
      </c>
      <c r="K83" s="41" t="n">
        <f aca="false">MIN(G83,J83)</f>
        <v>51797802</v>
      </c>
      <c r="L83" s="55" t="n">
        <f aca="false">IF(H83&gt;0, ROUND((K83*100/H83), 2), 0)</f>
        <v>72.57</v>
      </c>
      <c r="M83" s="56"/>
      <c r="N83" s="57" t="n">
        <v>53028118</v>
      </c>
      <c r="O83" s="58" t="n">
        <v>0.0458</v>
      </c>
      <c r="P83" s="41" t="n">
        <f aca="false">ROUND(N83*(1+O83),0)</f>
        <v>55456806</v>
      </c>
      <c r="Q83" s="59" t="n">
        <f aca="false">IF(H83=0,0,P83*100/H83)</f>
        <v>77.6921943860132</v>
      </c>
      <c r="R83" s="59" t="n">
        <f aca="false">IF(L83&gt;Q83,L83-Q83,0)</f>
        <v>0</v>
      </c>
      <c r="S83" s="60" t="n">
        <f aca="false">IF(AND(R83&gt;$T$22,R83&lt;=$T$23),$S$22,IF(R83&gt;$T$23,$S$23,0))</f>
        <v>0</v>
      </c>
      <c r="T83" s="41" t="n">
        <f aca="false">ROUND(S83*N83,0)</f>
        <v>0</v>
      </c>
      <c r="U83" s="41" t="n">
        <f aca="false">MAX(P83-K83,0)</f>
        <v>3659004</v>
      </c>
      <c r="V83" s="41" t="n">
        <f aca="false">MAX(U83*(V$23),0)</f>
        <v>3659004</v>
      </c>
      <c r="W83" s="41" t="n">
        <f aca="false">IF(AND(I83&gt;1.75,$W$23=1),MAX(K83-(P83+T83),0),0)</f>
        <v>0</v>
      </c>
      <c r="X83" s="53" t="n">
        <f aca="false">MIN(H83*[1]parameters!C$22,ROUND(P83+T83-V83+W83,0))</f>
        <v>51797802</v>
      </c>
      <c r="Y83" s="55" t="n">
        <f aca="false">IF(H83=0,0,X83*100/H83)</f>
        <v>72.5661139185012</v>
      </c>
    </row>
    <row r="84" customFormat="false" ht="14.5" hidden="false" customHeight="false" outlineLevel="0" collapsed="false">
      <c r="A84" s="20" t="n">
        <v>57</v>
      </c>
      <c r="B84" s="20" t="s">
        <v>75</v>
      </c>
      <c r="C84" s="51" t="n">
        <v>5133648900</v>
      </c>
      <c r="D84" s="51" t="n">
        <f aca="false">D$23*C84</f>
        <v>16616597.6234956</v>
      </c>
      <c r="E84" s="52" t="n">
        <v>954502000</v>
      </c>
      <c r="F84" s="51" t="n">
        <f aca="false">E84*F$23</f>
        <v>11321433.7282253</v>
      </c>
      <c r="G84" s="51" t="n">
        <f aca="false">ROUND(D84+F84,0)</f>
        <v>27938031</v>
      </c>
      <c r="H84" s="53" t="n">
        <f aca="false">(SUMIF(town1755,A84,found1755)/2)</f>
        <v>152909880.139961</v>
      </c>
      <c r="I84" s="54" t="n">
        <f aca="false">IF(H84=0,0,G84/H84)</f>
        <v>0.182709128896235</v>
      </c>
      <c r="J84" s="41" t="n">
        <f aca="false">ROUND(H84*maxloc,0)</f>
        <v>126150651</v>
      </c>
      <c r="K84" s="41" t="n">
        <f aca="false">MIN(G84,J84)</f>
        <v>27938031</v>
      </c>
      <c r="L84" s="55" t="n">
        <f aca="false">IF(H84&gt;0, ROUND((K84*100/H84), 2), 0)</f>
        <v>18.27</v>
      </c>
      <c r="M84" s="56"/>
      <c r="N84" s="57" t="n">
        <v>22930216</v>
      </c>
      <c r="O84" s="58" t="n">
        <v>0.0669</v>
      </c>
      <c r="P84" s="41" t="n">
        <f aca="false">ROUND(N84*(1+O84),0)</f>
        <v>24464247</v>
      </c>
      <c r="Q84" s="59" t="n">
        <f aca="false">IF(H84=0,0,P84*100/H84)</f>
        <v>15.9991277068607</v>
      </c>
      <c r="R84" s="59" t="n">
        <f aca="false">IF(L84&gt;Q84,L84-Q84,0)</f>
        <v>2.27087229313932</v>
      </c>
      <c r="S84" s="60" t="n">
        <f aca="false">IF(AND(R84&gt;$T$22,R84&lt;=$T$23),$S$22,IF(R84&gt;$T$23,$S$23,0))</f>
        <v>0</v>
      </c>
      <c r="T84" s="41" t="n">
        <f aca="false">ROUND(S84*N84,0)</f>
        <v>0</v>
      </c>
      <c r="U84" s="41" t="n">
        <f aca="false">MAX(P84-K84,0)</f>
        <v>0</v>
      </c>
      <c r="V84" s="41" t="n">
        <f aca="false">MAX(U84*(V$23),0)</f>
        <v>0</v>
      </c>
      <c r="W84" s="41" t="n">
        <f aca="false">IF(AND(I84&gt;1.75,$W$23=1),MAX(K84-(P84+T84),0),0)</f>
        <v>0</v>
      </c>
      <c r="X84" s="53" t="n">
        <f aca="false">MIN(H84*[1]parameters!C$22,ROUND(P84+T84-V84+W84,0))</f>
        <v>24464247</v>
      </c>
      <c r="Y84" s="55" t="n">
        <f aca="false">IF(H84=0,0,X84*100/H84)</f>
        <v>15.9991277068607</v>
      </c>
    </row>
    <row r="85" customFormat="false" ht="14.5" hidden="false" customHeight="false" outlineLevel="0" collapsed="false">
      <c r="A85" s="20" t="n">
        <v>58</v>
      </c>
      <c r="B85" s="20" t="s">
        <v>76</v>
      </c>
      <c r="C85" s="51" t="n">
        <v>380218700</v>
      </c>
      <c r="D85" s="51" t="n">
        <f aca="false">D$23*C85</f>
        <v>1230692.10027756</v>
      </c>
      <c r="E85" s="52" t="n">
        <v>116368000</v>
      </c>
      <c r="F85" s="51" t="n">
        <f aca="false">E85*F$23</f>
        <v>1380251.27248149</v>
      </c>
      <c r="G85" s="51" t="n">
        <f aca="false">ROUND(D85+F85,0)</f>
        <v>2610943</v>
      </c>
      <c r="H85" s="53" t="n">
        <f aca="false">(SUMIF(town1755,A85,found1755)/2)</f>
        <v>5704907.38006787</v>
      </c>
      <c r="I85" s="54" t="n">
        <f aca="false">IF(H85=0,0,G85/H85)</f>
        <v>0.457666150571043</v>
      </c>
      <c r="J85" s="41" t="n">
        <f aca="false">ROUND(H85*maxloc,0)</f>
        <v>4706549</v>
      </c>
      <c r="K85" s="41" t="n">
        <f aca="false">MIN(G85,J85)</f>
        <v>2610943</v>
      </c>
      <c r="L85" s="55" t="n">
        <f aca="false">IF(H85&gt;0, ROUND((K85*100/H85), 2), 0)</f>
        <v>45.77</v>
      </c>
      <c r="M85" s="56"/>
      <c r="N85" s="57" t="n">
        <v>2769784</v>
      </c>
      <c r="O85" s="58" t="n">
        <v>0.0245</v>
      </c>
      <c r="P85" s="41" t="n">
        <f aca="false">ROUND(N85*(1+O85),0)</f>
        <v>2837644</v>
      </c>
      <c r="Q85" s="59" t="n">
        <f aca="false">IF(H85=0,0,P85*100/H85)</f>
        <v>49.740404373861</v>
      </c>
      <c r="R85" s="59" t="n">
        <f aca="false">IF(L85&gt;Q85,L85-Q85,0)</f>
        <v>0</v>
      </c>
      <c r="S85" s="60" t="n">
        <f aca="false">IF(AND(R85&gt;$T$22,R85&lt;=$T$23),$S$22,IF(R85&gt;$T$23,$S$23,0))</f>
        <v>0</v>
      </c>
      <c r="T85" s="41" t="n">
        <f aca="false">ROUND(S85*N85,0)</f>
        <v>0</v>
      </c>
      <c r="U85" s="41" t="n">
        <f aca="false">MAX(P85-K85,0)</f>
        <v>226701</v>
      </c>
      <c r="V85" s="41" t="n">
        <f aca="false">MAX(U85*(V$23),0)</f>
        <v>226701</v>
      </c>
      <c r="W85" s="41" t="n">
        <f aca="false">IF(AND(I85&gt;1.75,$W$23=1),MAX(K85-(P85+T85),0),0)</f>
        <v>0</v>
      </c>
      <c r="X85" s="53" t="n">
        <f aca="false">MIN(H85*[1]parameters!C$22,ROUND(P85+T85-V85+W85,0))</f>
        <v>2610943</v>
      </c>
      <c r="Y85" s="55" t="n">
        <f aca="false">IF(H85=0,0,X85*100/H85)</f>
        <v>45.7666150571043</v>
      </c>
    </row>
    <row r="86" customFormat="false" ht="14.5" hidden="false" customHeight="false" outlineLevel="0" collapsed="false">
      <c r="A86" s="20" t="n">
        <v>59</v>
      </c>
      <c r="B86" s="20" t="s">
        <v>77</v>
      </c>
      <c r="C86" s="51" t="n">
        <v>150115400</v>
      </c>
      <c r="D86" s="51" t="n">
        <f aca="false">D$23*C86</f>
        <v>485893.610466835</v>
      </c>
      <c r="E86" s="52" t="n">
        <v>37246000</v>
      </c>
      <c r="F86" s="51" t="n">
        <f aca="false">E86*F$23</f>
        <v>441778.142572232</v>
      </c>
      <c r="G86" s="51" t="n">
        <f aca="false">ROUND(D86+F86,0)</f>
        <v>927672</v>
      </c>
      <c r="H86" s="53" t="n">
        <f aca="false">(SUMIF(town1755,A86,found1755)/2)</f>
        <v>1985247.31863693</v>
      </c>
      <c r="I86" s="54" t="n">
        <f aca="false">IF(H86=0,0,G86/H86)</f>
        <v>0.467282837403322</v>
      </c>
      <c r="J86" s="41" t="n">
        <f aca="false">ROUND(H86*maxloc,0)</f>
        <v>1637829</v>
      </c>
      <c r="K86" s="41" t="n">
        <f aca="false">MIN(G86,J86)</f>
        <v>927672</v>
      </c>
      <c r="L86" s="55" t="n">
        <f aca="false">IF(H86&gt;0, ROUND((K86*100/H86), 2), 0)</f>
        <v>46.73</v>
      </c>
      <c r="M86" s="56"/>
      <c r="N86" s="57" t="n">
        <v>965457</v>
      </c>
      <c r="O86" s="58" t="n">
        <v>0.0304</v>
      </c>
      <c r="P86" s="41" t="n">
        <f aca="false">ROUND(N86*(1+O86),0)</f>
        <v>994807</v>
      </c>
      <c r="Q86" s="59" t="n">
        <f aca="false">IF(H86=0,0,P86*100/H86)</f>
        <v>50.1099782712733</v>
      </c>
      <c r="R86" s="59" t="n">
        <f aca="false">IF(L86&gt;Q86,L86-Q86,0)</f>
        <v>0</v>
      </c>
      <c r="S86" s="60" t="n">
        <f aca="false">IF(AND(R86&gt;$T$22,R86&lt;=$T$23),$S$22,IF(R86&gt;$T$23,$S$23,0))</f>
        <v>0</v>
      </c>
      <c r="T86" s="41" t="n">
        <f aca="false">ROUND(S86*N86,0)</f>
        <v>0</v>
      </c>
      <c r="U86" s="41" t="n">
        <f aca="false">MAX(P86-K86,0)</f>
        <v>67135</v>
      </c>
      <c r="V86" s="41" t="n">
        <f aca="false">MAX(U86*(V$23),0)</f>
        <v>67135</v>
      </c>
      <c r="W86" s="41" t="n">
        <f aca="false">IF(AND(I86&gt;1.75,$W$23=1),MAX(K86-(P86+T86),0),0)</f>
        <v>0</v>
      </c>
      <c r="X86" s="53" t="n">
        <f aca="false">MIN(H86*[1]parameters!C$22,ROUND(P86+T86-V86+W86,0))</f>
        <v>927672</v>
      </c>
      <c r="Y86" s="55" t="n">
        <f aca="false">IF(H86=0,0,X86*100/H86)</f>
        <v>46.7282837403322</v>
      </c>
    </row>
    <row r="87" customFormat="false" ht="14.5" hidden="false" customHeight="false" outlineLevel="0" collapsed="false">
      <c r="A87" s="20" t="n">
        <v>60</v>
      </c>
      <c r="B87" s="20" t="s">
        <v>78</v>
      </c>
      <c r="C87" s="51" t="n">
        <v>190606900</v>
      </c>
      <c r="D87" s="51" t="n">
        <f aca="false">D$23*C87</f>
        <v>616956.520256356</v>
      </c>
      <c r="E87" s="52" t="n">
        <v>29463000</v>
      </c>
      <c r="F87" s="51" t="n">
        <f aca="false">E87*F$23</f>
        <v>349463.282355305</v>
      </c>
      <c r="G87" s="51" t="n">
        <f aca="false">ROUND(D87+F87,0)</f>
        <v>966420</v>
      </c>
      <c r="H87" s="53" t="n">
        <f aca="false">(SUMIF(town1755,A87,found1755)/2)</f>
        <v>1426432.42837424</v>
      </c>
      <c r="I87" s="54" t="n">
        <f aca="false">IF(H87=0,0,G87/H87)</f>
        <v>0.677508433470955</v>
      </c>
      <c r="J87" s="41" t="n">
        <f aca="false">ROUND(H87*maxloc,0)</f>
        <v>1176807</v>
      </c>
      <c r="K87" s="41" t="n">
        <f aca="false">MIN(G87,J87)</f>
        <v>966420</v>
      </c>
      <c r="L87" s="55" t="n">
        <f aca="false">IF(H87&gt;0, ROUND((K87*100/H87), 2), 0)</f>
        <v>67.75</v>
      </c>
      <c r="M87" s="56"/>
      <c r="N87" s="57" t="n">
        <v>1043047</v>
      </c>
      <c r="O87" s="58" t="n">
        <v>0.0378</v>
      </c>
      <c r="P87" s="41" t="n">
        <f aca="false">ROUND(N87*(1+O87),0)</f>
        <v>1082474</v>
      </c>
      <c r="Q87" s="59" t="n">
        <f aca="false">IF(H87=0,0,P87*100/H87)</f>
        <v>75.8868053240867</v>
      </c>
      <c r="R87" s="59" t="n">
        <f aca="false">IF(L87&gt;Q87,L87-Q87,0)</f>
        <v>0</v>
      </c>
      <c r="S87" s="60" t="n">
        <f aca="false">IF(AND(R87&gt;$T$22,R87&lt;=$T$23),$S$22,IF(R87&gt;$T$23,$S$23,0))</f>
        <v>0</v>
      </c>
      <c r="T87" s="41" t="n">
        <f aca="false">ROUND(S87*N87,0)</f>
        <v>0</v>
      </c>
      <c r="U87" s="41" t="n">
        <f aca="false">MAX(P87-K87,0)</f>
        <v>116054</v>
      </c>
      <c r="V87" s="41" t="n">
        <f aca="false">MAX(U87*(V$23),0)</f>
        <v>116054</v>
      </c>
      <c r="W87" s="41" t="n">
        <f aca="false">IF(AND(I87&gt;1.75,$W$23=1),MAX(K87-(P87+T87),0),0)</f>
        <v>0</v>
      </c>
      <c r="X87" s="53" t="n">
        <f aca="false">MIN(H87*[1]parameters!C$22,ROUND(P87+T87-V87+W87,0))</f>
        <v>966420</v>
      </c>
      <c r="Y87" s="55" t="n">
        <f aca="false">IF(H87=0,0,X87*100/H87)</f>
        <v>67.7508433470955</v>
      </c>
    </row>
    <row r="88" customFormat="false" ht="14.5" hidden="false" customHeight="false" outlineLevel="0" collapsed="false">
      <c r="A88" s="20" t="n">
        <v>61</v>
      </c>
      <c r="B88" s="20" t="s">
        <v>79</v>
      </c>
      <c r="C88" s="51" t="n">
        <v>4667842700</v>
      </c>
      <c r="D88" s="51" t="n">
        <f aca="false">D$23*C88</f>
        <v>15108875.8554703</v>
      </c>
      <c r="E88" s="52" t="n">
        <v>1348503000</v>
      </c>
      <c r="F88" s="51" t="n">
        <f aca="false">E88*F$23</f>
        <v>15994714.8846341</v>
      </c>
      <c r="G88" s="51" t="n">
        <f aca="false">ROUND(D88+F88,0)</f>
        <v>31103591</v>
      </c>
      <c r="H88" s="53" t="n">
        <f aca="false">(SUMIF(town1755,A88,found1755)/2)</f>
        <v>129158251.12</v>
      </c>
      <c r="I88" s="54" t="n">
        <f aca="false">IF(H88=0,0,G88/H88)</f>
        <v>0.240817684741658</v>
      </c>
      <c r="J88" s="41" t="n">
        <f aca="false">ROUND(H88*maxloc,0)</f>
        <v>106555557</v>
      </c>
      <c r="K88" s="41" t="n">
        <f aca="false">MIN(G88,J88)</f>
        <v>31103591</v>
      </c>
      <c r="L88" s="55" t="n">
        <f aca="false">IF(H88&gt;0, ROUND((K88*100/H88), 2), 0)</f>
        <v>24.08</v>
      </c>
      <c r="M88" s="56"/>
      <c r="N88" s="57" t="n">
        <v>33865812</v>
      </c>
      <c r="O88" s="58" t="n">
        <v>0.0374</v>
      </c>
      <c r="P88" s="41" t="n">
        <f aca="false">ROUND(N88*(1+O88),0)</f>
        <v>35132393</v>
      </c>
      <c r="Q88" s="59" t="n">
        <f aca="false">IF(H88=0,0,P88*100/H88)</f>
        <v>27.2010442192801</v>
      </c>
      <c r="R88" s="59" t="n">
        <f aca="false">IF(L88&gt;Q88,L88-Q88,0)</f>
        <v>0</v>
      </c>
      <c r="S88" s="60" t="n">
        <f aca="false">IF(AND(R88&gt;$T$22,R88&lt;=$T$23),$S$22,IF(R88&gt;$T$23,$S$23,0))</f>
        <v>0</v>
      </c>
      <c r="T88" s="41" t="n">
        <f aca="false">ROUND(S88*N88,0)</f>
        <v>0</v>
      </c>
      <c r="U88" s="41" t="n">
        <f aca="false">MAX(P88-K88,0)</f>
        <v>4028802</v>
      </c>
      <c r="V88" s="41" t="n">
        <f aca="false">MAX(U88*(V$23),0)</f>
        <v>4028802</v>
      </c>
      <c r="W88" s="41" t="n">
        <f aca="false">IF(AND(I88&gt;1.75,$W$23=1),MAX(K88-(P88+T88),0),0)</f>
        <v>0</v>
      </c>
      <c r="X88" s="53" t="n">
        <f aca="false">MIN(H88*[1]parameters!C$22,ROUND(P88+T88-V88+W88,0))</f>
        <v>31103591</v>
      </c>
      <c r="Y88" s="55" t="n">
        <f aca="false">IF(H88=0,0,X88*100/H88)</f>
        <v>24.0817684741658</v>
      </c>
    </row>
    <row r="89" customFormat="false" ht="14.5" hidden="false" customHeight="false" outlineLevel="0" collapsed="false">
      <c r="A89" s="20" t="n">
        <v>62</v>
      </c>
      <c r="B89" s="20" t="s">
        <v>80</v>
      </c>
      <c r="C89" s="51" t="n">
        <v>3878126000</v>
      </c>
      <c r="D89" s="51" t="n">
        <f aca="false">D$23*C89</f>
        <v>12552720.4003407</v>
      </c>
      <c r="E89" s="52" t="n">
        <v>128312000</v>
      </c>
      <c r="F89" s="51" t="n">
        <f aca="false">E89*F$23</f>
        <v>1521920.12644924</v>
      </c>
      <c r="G89" s="51" t="n">
        <f aca="false">ROUND(D89+F89,0)</f>
        <v>14074641</v>
      </c>
      <c r="H89" s="53" t="n">
        <f aca="false">(SUMIF(town1755,A89,found1755)/2)</f>
        <v>1415658.18417244</v>
      </c>
      <c r="I89" s="54" t="n">
        <f aca="false">IF(H89=0,0,G89/H89)</f>
        <v>9.94211820152593</v>
      </c>
      <c r="J89" s="41" t="n">
        <f aca="false">ROUND(H89*maxloc,0)</f>
        <v>1167918</v>
      </c>
      <c r="K89" s="41" t="n">
        <f aca="false">MIN(G89,J89)</f>
        <v>1167918</v>
      </c>
      <c r="L89" s="55" t="n">
        <f aca="false">IF(H89&gt;0, ROUND((K89*100/H89), 2), 0)</f>
        <v>82.5</v>
      </c>
      <c r="M89" s="56"/>
      <c r="N89" s="57" t="n">
        <v>1318475</v>
      </c>
      <c r="O89" s="58" t="n">
        <v>0.0544</v>
      </c>
      <c r="P89" s="41" t="n">
        <f aca="false">ROUND(N89*(1+O89),0)</f>
        <v>1390200</v>
      </c>
      <c r="Q89" s="59" t="n">
        <f aca="false">IF(H89=0,0,P89*100/H89)</f>
        <v>98.2016715293935</v>
      </c>
      <c r="R89" s="59" t="n">
        <f aca="false">IF(L89&gt;Q89,L89-Q89,0)</f>
        <v>0</v>
      </c>
      <c r="S89" s="60" t="n">
        <f aca="false">IF(AND(R89&gt;$T$22,R89&lt;=$T$23),$S$22,IF(R89&gt;$T$23,$S$23,0))</f>
        <v>0</v>
      </c>
      <c r="T89" s="41" t="n">
        <f aca="false">ROUND(S89*N89,0)</f>
        <v>0</v>
      </c>
      <c r="U89" s="41" t="n">
        <f aca="false">MAX(P89-K89,0)</f>
        <v>222282</v>
      </c>
      <c r="V89" s="41" t="n">
        <f aca="false">MAX(U89*(V$23),0)</f>
        <v>222282</v>
      </c>
      <c r="W89" s="41" t="n">
        <f aca="false">IF(AND(I89&gt;1.75,$W$23=1),MAX(K89-(P89+T89),0),0)</f>
        <v>0</v>
      </c>
      <c r="X89" s="53" t="n">
        <f aca="false">MIN(H89*[1]parameters!C$22,ROUND(P89+T89-V89+W89,0))</f>
        <v>1167918</v>
      </c>
      <c r="Y89" s="55" t="n">
        <f aca="false">IF(H89=0,0,X89*100/H89)</f>
        <v>82.4999998628012</v>
      </c>
    </row>
    <row r="90" customFormat="false" ht="14.5" hidden="false" customHeight="false" outlineLevel="0" collapsed="false">
      <c r="A90" s="20" t="n">
        <v>63</v>
      </c>
      <c r="B90" s="20" t="s">
        <v>81</v>
      </c>
      <c r="C90" s="51" t="n">
        <v>149674900</v>
      </c>
      <c r="D90" s="51" t="n">
        <f aca="false">D$23*C90</f>
        <v>484467.799821088</v>
      </c>
      <c r="E90" s="52" t="n">
        <v>48425000</v>
      </c>
      <c r="F90" s="51" t="n">
        <f aca="false">E90*F$23</f>
        <v>574373.263009729</v>
      </c>
      <c r="G90" s="51" t="n">
        <f aca="false">ROUND(D90+F90,0)</f>
        <v>1058841</v>
      </c>
      <c r="H90" s="53" t="n">
        <f aca="false">(SUMIF(town1755,A90,found1755)/2)</f>
        <v>4029768.9141683</v>
      </c>
      <c r="I90" s="54" t="n">
        <f aca="false">IF(H90=0,0,G90/H90)</f>
        <v>0.262754768958888</v>
      </c>
      <c r="J90" s="41" t="n">
        <f aca="false">ROUND(H90*maxloc,0)</f>
        <v>3324559</v>
      </c>
      <c r="K90" s="41" t="n">
        <f aca="false">MIN(G90,J90)</f>
        <v>1058841</v>
      </c>
      <c r="L90" s="55" t="n">
        <f aca="false">IF(H90&gt;0, ROUND((K90*100/H90), 2), 0)</f>
        <v>26.28</v>
      </c>
      <c r="M90" s="56"/>
      <c r="N90" s="57" t="n">
        <v>1088329</v>
      </c>
      <c r="O90" s="58" t="n">
        <v>0.0238</v>
      </c>
      <c r="P90" s="41" t="n">
        <f aca="false">ROUND(N90*(1+O90),0)</f>
        <v>1114231</v>
      </c>
      <c r="Q90" s="59" t="n">
        <f aca="false">IF(H90=0,0,P90*100/H90)</f>
        <v>27.6499974001603</v>
      </c>
      <c r="R90" s="59" t="n">
        <f aca="false">IF(L90&gt;Q90,L90-Q90,0)</f>
        <v>0</v>
      </c>
      <c r="S90" s="60" t="n">
        <f aca="false">IF(AND(R90&gt;$T$22,R90&lt;=$T$23),$S$22,IF(R90&gt;$T$23,$S$23,0))</f>
        <v>0</v>
      </c>
      <c r="T90" s="41" t="n">
        <f aca="false">ROUND(S90*N90,0)</f>
        <v>0</v>
      </c>
      <c r="U90" s="41" t="n">
        <f aca="false">MAX(P90-K90,0)</f>
        <v>55390</v>
      </c>
      <c r="V90" s="41" t="n">
        <f aca="false">MAX(U90*(V$23),0)</f>
        <v>55390</v>
      </c>
      <c r="W90" s="41" t="n">
        <f aca="false">IF(AND(I90&gt;1.75,$W$23=1),MAX(K90-(P90+T90),0),0)</f>
        <v>0</v>
      </c>
      <c r="X90" s="53" t="n">
        <f aca="false">MIN(H90*[1]parameters!C$22,ROUND(P90+T90-V90+W90,0))</f>
        <v>1058841</v>
      </c>
      <c r="Y90" s="55" t="n">
        <f aca="false">IF(H90=0,0,X90*100/H90)</f>
        <v>26.2754768958888</v>
      </c>
    </row>
    <row r="91" customFormat="false" ht="14.5" hidden="false" customHeight="false" outlineLevel="0" collapsed="false">
      <c r="A91" s="20" t="n">
        <v>64</v>
      </c>
      <c r="B91" s="20" t="s">
        <v>82</v>
      </c>
      <c r="C91" s="51" t="n">
        <v>1853848200</v>
      </c>
      <c r="D91" s="51" t="n">
        <f aca="false">D$23*C91</f>
        <v>6000536.88799047</v>
      </c>
      <c r="E91" s="52" t="n">
        <v>541547000</v>
      </c>
      <c r="F91" s="51" t="n">
        <f aca="false">E91*F$23</f>
        <v>6423337.47987877</v>
      </c>
      <c r="G91" s="51" t="n">
        <f aca="false">ROUND(D91+F91,0)</f>
        <v>12423874</v>
      </c>
      <c r="H91" s="53" t="n">
        <f aca="false">(SUMIF(town1755,A91,found1755)/2)</f>
        <v>34438020.57</v>
      </c>
      <c r="I91" s="54" t="n">
        <f aca="false">IF(H91=0,0,G91/H91)</f>
        <v>0.360760397791934</v>
      </c>
      <c r="J91" s="41" t="n">
        <f aca="false">ROUND(H91*maxloc,0)</f>
        <v>28411367</v>
      </c>
      <c r="K91" s="41" t="n">
        <f aca="false">MIN(G91,J91)</f>
        <v>12423874</v>
      </c>
      <c r="L91" s="55" t="n">
        <f aca="false">IF(H91&gt;0, ROUND((K91*100/H91), 2), 0)</f>
        <v>36.08</v>
      </c>
      <c r="M91" s="56"/>
      <c r="N91" s="57" t="n">
        <v>13217258</v>
      </c>
      <c r="O91" s="58" t="n">
        <v>0.0511</v>
      </c>
      <c r="P91" s="41" t="n">
        <f aca="false">ROUND(N91*(1+O91),0)</f>
        <v>13892660</v>
      </c>
      <c r="Q91" s="59" t="n">
        <f aca="false">IF(H91=0,0,P91*100/H91)</f>
        <v>40.3410526216548</v>
      </c>
      <c r="R91" s="59" t="n">
        <f aca="false">IF(L91&gt;Q91,L91-Q91,0)</f>
        <v>0</v>
      </c>
      <c r="S91" s="60" t="n">
        <f aca="false">IF(AND(R91&gt;$T$22,R91&lt;=$T$23),$S$22,IF(R91&gt;$T$23,$S$23,0))</f>
        <v>0</v>
      </c>
      <c r="T91" s="41" t="n">
        <f aca="false">ROUND(S91*N91,0)</f>
        <v>0</v>
      </c>
      <c r="U91" s="41" t="n">
        <f aca="false">MAX(P91-K91,0)</f>
        <v>1468786</v>
      </c>
      <c r="V91" s="41" t="n">
        <f aca="false">MAX(U91*(V$23),0)</f>
        <v>1468786</v>
      </c>
      <c r="W91" s="41" t="n">
        <f aca="false">IF(AND(I91&gt;1.75,$W$23=1),MAX(K91-(P91+T91),0),0)</f>
        <v>0</v>
      </c>
      <c r="X91" s="53" t="n">
        <f aca="false">MIN(H91*[1]parameters!C$22,ROUND(P91+T91-V91+W91,0))</f>
        <v>12423874</v>
      </c>
      <c r="Y91" s="55" t="n">
        <f aca="false">IF(H91=0,0,X91*100/H91)</f>
        <v>36.0760397791934</v>
      </c>
    </row>
    <row r="92" customFormat="false" ht="14.5" hidden="false" customHeight="false" outlineLevel="0" collapsed="false">
      <c r="A92" s="20" t="n">
        <v>65</v>
      </c>
      <c r="B92" s="20" t="s">
        <v>83</v>
      </c>
      <c r="C92" s="51" t="n">
        <v>3547050800</v>
      </c>
      <c r="D92" s="51" t="n">
        <f aca="false">D$23*C92</f>
        <v>11481096.0082795</v>
      </c>
      <c r="E92" s="52" t="n">
        <v>1547972000</v>
      </c>
      <c r="F92" s="51" t="n">
        <f aca="false">E92*F$23</f>
        <v>18360634.5624718</v>
      </c>
      <c r="G92" s="51" t="n">
        <f aca="false">ROUND(D92+F92,0)</f>
        <v>29841731</v>
      </c>
      <c r="H92" s="53" t="n">
        <f aca="false">(SUMIF(town1755,A92,found1755)/2)</f>
        <v>18026879.0202587</v>
      </c>
      <c r="I92" s="54" t="n">
        <f aca="false">IF(H92=0,0,G92/H92)</f>
        <v>1.65540196760979</v>
      </c>
      <c r="J92" s="41" t="n">
        <f aca="false">ROUND(H92*maxloc,0)</f>
        <v>14872175</v>
      </c>
      <c r="K92" s="41" t="n">
        <f aca="false">MIN(G92,J92)</f>
        <v>14872175</v>
      </c>
      <c r="L92" s="55" t="n">
        <f aca="false">IF(H92&gt;0, ROUND((K92*100/H92), 2), 0)</f>
        <v>82.5</v>
      </c>
      <c r="M92" s="56"/>
      <c r="N92" s="57" t="n">
        <v>13956055</v>
      </c>
      <c r="O92" s="58" t="n">
        <v>0.0374</v>
      </c>
      <c r="P92" s="41" t="n">
        <f aca="false">ROUND(N92*(1+O92),0)</f>
        <v>14478011</v>
      </c>
      <c r="Q92" s="59" t="n">
        <f aca="false">IF(H92=0,0,P92*100/H92)</f>
        <v>80.3134640429412</v>
      </c>
      <c r="R92" s="59" t="n">
        <f aca="false">IF(L92&gt;Q92,L92-Q92,0)</f>
        <v>2.18653595705877</v>
      </c>
      <c r="S92" s="60" t="n">
        <f aca="false">IF(AND(R92&gt;$T$22,R92&lt;=$T$23),$S$22,IF(R92&gt;$T$23,$S$23,0))</f>
        <v>0</v>
      </c>
      <c r="T92" s="41" t="n">
        <f aca="false">ROUND(S92*N92,0)</f>
        <v>0</v>
      </c>
      <c r="U92" s="41" t="n">
        <f aca="false">MAX(P92-K92,0)</f>
        <v>0</v>
      </c>
      <c r="V92" s="41" t="n">
        <f aca="false">MAX(U92*(V$23),0)</f>
        <v>0</v>
      </c>
      <c r="W92" s="41" t="n">
        <f aca="false">IF(AND(I92&gt;1.75,$W$23=1),MAX(K92-(P92+T92),0),0)</f>
        <v>0</v>
      </c>
      <c r="X92" s="53" t="n">
        <f aca="false">MIN(H92*[1]parameters!C$22,ROUND(P92+T92-V92+W92,0))</f>
        <v>14478011</v>
      </c>
      <c r="Y92" s="55" t="n">
        <f aca="false">IF(H92=0,0,X92*100/H92)</f>
        <v>80.3134640429412</v>
      </c>
    </row>
    <row r="93" customFormat="false" ht="14.5" hidden="false" customHeight="false" outlineLevel="0" collapsed="false">
      <c r="A93" s="20" t="n">
        <v>66</v>
      </c>
      <c r="B93" s="20" t="s">
        <v>84</v>
      </c>
      <c r="C93" s="51" t="n">
        <v>203121700</v>
      </c>
      <c r="D93" s="51" t="n">
        <f aca="false">D$23*C93</f>
        <v>657464.431878151</v>
      </c>
      <c r="E93" s="52" t="n">
        <v>52497000</v>
      </c>
      <c r="F93" s="51" t="n">
        <f aca="false">E93*F$23</f>
        <v>622671.619787749</v>
      </c>
      <c r="G93" s="51" t="n">
        <f aca="false">ROUND(D93+F93,0)</f>
        <v>1280136</v>
      </c>
      <c r="H93" s="53" t="n">
        <f aca="false">(SUMIF(town1755,A93,found1755)/2)</f>
        <v>2565115.18612812</v>
      </c>
      <c r="I93" s="54" t="n">
        <f aca="false">IF(H93=0,0,G93/H93)</f>
        <v>0.499055951531084</v>
      </c>
      <c r="J93" s="41" t="n">
        <f aca="false">ROUND(H93*maxloc,0)</f>
        <v>2116220</v>
      </c>
      <c r="K93" s="41" t="n">
        <f aca="false">MIN(G93,J93)</f>
        <v>1280136</v>
      </c>
      <c r="L93" s="55" t="n">
        <f aca="false">IF(H93&gt;0, ROUND((K93*100/H93), 2), 0)</f>
        <v>49.91</v>
      </c>
      <c r="M93" s="56"/>
      <c r="N93" s="57" t="n">
        <v>1416811</v>
      </c>
      <c r="O93" s="58" t="n">
        <v>0.0474</v>
      </c>
      <c r="P93" s="41" t="n">
        <f aca="false">ROUND(N93*(1+O93),0)</f>
        <v>1483968</v>
      </c>
      <c r="Q93" s="59" t="n">
        <f aca="false">IF(H93=0,0,P93*100/H93)</f>
        <v>57.8519049758525</v>
      </c>
      <c r="R93" s="59" t="n">
        <f aca="false">IF(L93&gt;Q93,L93-Q93,0)</f>
        <v>0</v>
      </c>
      <c r="S93" s="60" t="n">
        <f aca="false">IF(AND(R93&gt;$T$22,R93&lt;=$T$23),$S$22,IF(R93&gt;$T$23,$S$23,0))</f>
        <v>0</v>
      </c>
      <c r="T93" s="41" t="n">
        <f aca="false">ROUND(S93*N93,0)</f>
        <v>0</v>
      </c>
      <c r="U93" s="41" t="n">
        <f aca="false">MAX(P93-K93,0)</f>
        <v>203832</v>
      </c>
      <c r="V93" s="41" t="n">
        <f aca="false">MAX(U93*(V$23),0)</f>
        <v>203832</v>
      </c>
      <c r="W93" s="41" t="n">
        <f aca="false">IF(AND(I93&gt;1.75,$W$23=1),MAX(K93-(P93+T93),0),0)</f>
        <v>0</v>
      </c>
      <c r="X93" s="53" t="n">
        <f aca="false">MIN(H93*[1]parameters!C$22,ROUND(P93+T93-V93+W93,0))</f>
        <v>1280136</v>
      </c>
      <c r="Y93" s="55" t="n">
        <f aca="false">IF(H93=0,0,X93*100/H93)</f>
        <v>49.9055951531084</v>
      </c>
    </row>
    <row r="94" customFormat="false" ht="14.5" hidden="false" customHeight="false" outlineLevel="0" collapsed="false">
      <c r="A94" s="20" t="n">
        <v>67</v>
      </c>
      <c r="B94" s="20" t="s">
        <v>85</v>
      </c>
      <c r="C94" s="51" t="n">
        <v>7337635800</v>
      </c>
      <c r="D94" s="51" t="n">
        <f aca="false">D$23*C94</f>
        <v>23750463.6509825</v>
      </c>
      <c r="E94" s="52" t="n">
        <v>4071649000</v>
      </c>
      <c r="F94" s="51" t="n">
        <f aca="false">E94*F$23</f>
        <v>48294193.5355766</v>
      </c>
      <c r="G94" s="51" t="n">
        <f aca="false">ROUND(D94+F94,0)</f>
        <v>72044657</v>
      </c>
      <c r="H94" s="53" t="n">
        <f aca="false">(SUMIF(town1755,A94,found1755)/2)</f>
        <v>38590245.5235323</v>
      </c>
      <c r="I94" s="54" t="n">
        <f aca="false">IF(H94=0,0,G94/H94)</f>
        <v>1.86691367268102</v>
      </c>
      <c r="J94" s="41" t="n">
        <f aca="false">ROUND(H94*maxloc,0)</f>
        <v>31836953</v>
      </c>
      <c r="K94" s="41" t="n">
        <f aca="false">MIN(G94,J94)</f>
        <v>31836953</v>
      </c>
      <c r="L94" s="55" t="n">
        <f aca="false">IF(H94&gt;0, ROUND((K94*100/H94), 2), 0)</f>
        <v>82.5</v>
      </c>
      <c r="M94" s="56"/>
      <c r="N94" s="57" t="n">
        <v>31097056</v>
      </c>
      <c r="O94" s="58" t="n">
        <v>0.039</v>
      </c>
      <c r="P94" s="41" t="n">
        <f aca="false">ROUND(N94*(1+O94),0)</f>
        <v>32309841</v>
      </c>
      <c r="Q94" s="59" t="n">
        <f aca="false">IF(H94=0,0,P94*100/H94)</f>
        <v>83.7254092625493</v>
      </c>
      <c r="R94" s="59" t="n">
        <f aca="false">IF(L94&gt;Q94,L94-Q94,0)</f>
        <v>0</v>
      </c>
      <c r="S94" s="60" t="n">
        <f aca="false">IF(AND(R94&gt;$T$22,R94&lt;=$T$23),$S$22,IF(R94&gt;$T$23,$S$23,0))</f>
        <v>0</v>
      </c>
      <c r="T94" s="41" t="n">
        <f aca="false">ROUND(S94*N94,0)</f>
        <v>0</v>
      </c>
      <c r="U94" s="41" t="n">
        <f aca="false">MAX(P94-K94,0)</f>
        <v>472888</v>
      </c>
      <c r="V94" s="41" t="n">
        <f aca="false">MAX(U94*(V$23),0)</f>
        <v>472888</v>
      </c>
      <c r="W94" s="41" t="n">
        <f aca="false">IF(AND(I94&gt;1.75,$W$23=1),MAX(K94-(P94+T94),0),0)</f>
        <v>0</v>
      </c>
      <c r="X94" s="53" t="n">
        <f aca="false">MIN(H94*[1]parameters!C$22,ROUND(P94+T94-V94+W94,0))</f>
        <v>31836953</v>
      </c>
      <c r="Y94" s="55" t="n">
        <f aca="false">IF(H94=0,0,X94*100/H94)</f>
        <v>82.500001148181</v>
      </c>
    </row>
    <row r="95" customFormat="false" ht="14.5" hidden="false" customHeight="false" outlineLevel="0" collapsed="false">
      <c r="A95" s="20" t="n">
        <v>68</v>
      </c>
      <c r="B95" s="20" t="s">
        <v>86</v>
      </c>
      <c r="C95" s="51" t="n">
        <v>298724500</v>
      </c>
      <c r="D95" s="51" t="n">
        <f aca="false">D$23*C95</f>
        <v>966911.628253332</v>
      </c>
      <c r="E95" s="52" t="n">
        <v>84070000</v>
      </c>
      <c r="F95" s="51" t="n">
        <f aca="false">E95*F$23</f>
        <v>997161.801161133</v>
      </c>
      <c r="G95" s="51" t="n">
        <f aca="false">ROUND(D95+F95,0)</f>
        <v>1964073</v>
      </c>
      <c r="H95" s="53" t="n">
        <f aca="false">(SUMIF(town1755,A95,found1755)/2)</f>
        <v>2365823.19503473</v>
      </c>
      <c r="I95" s="54" t="n">
        <f aca="false">IF(H95=0,0,G95/H95)</f>
        <v>0.830185875310587</v>
      </c>
      <c r="J95" s="41" t="n">
        <f aca="false">ROUND(H95*maxloc,0)</f>
        <v>1951804</v>
      </c>
      <c r="K95" s="41" t="n">
        <f aca="false">MIN(G95,J95)</f>
        <v>1951804</v>
      </c>
      <c r="L95" s="55" t="n">
        <f aca="false">IF(H95&gt;0, ROUND((K95*100/H95), 2), 0)</f>
        <v>82.5</v>
      </c>
      <c r="M95" s="56"/>
      <c r="N95" s="57" t="n">
        <v>1923294</v>
      </c>
      <c r="O95" s="58" t="n">
        <v>0.0503</v>
      </c>
      <c r="P95" s="41" t="n">
        <f aca="false">ROUND(N95*(1+O95),0)</f>
        <v>2020036</v>
      </c>
      <c r="Q95" s="59" t="n">
        <f aca="false">IF(H95=0,0,P95*100/H95)</f>
        <v>85.3840643814612</v>
      </c>
      <c r="R95" s="59" t="n">
        <f aca="false">IF(L95&gt;Q95,L95-Q95,0)</f>
        <v>0</v>
      </c>
      <c r="S95" s="60" t="n">
        <f aca="false">IF(AND(R95&gt;$T$22,R95&lt;=$T$23),$S$22,IF(R95&gt;$T$23,$S$23,0))</f>
        <v>0</v>
      </c>
      <c r="T95" s="41" t="n">
        <f aca="false">ROUND(S95*N95,0)</f>
        <v>0</v>
      </c>
      <c r="U95" s="41" t="n">
        <f aca="false">MAX(P95-K95,0)</f>
        <v>68232</v>
      </c>
      <c r="V95" s="41" t="n">
        <f aca="false">MAX(U95*(V$23),0)</f>
        <v>68232</v>
      </c>
      <c r="W95" s="41" t="n">
        <f aca="false">IF(AND(I95&gt;1.75,$W$23=1),MAX(K95-(P95+T95),0),0)</f>
        <v>0</v>
      </c>
      <c r="X95" s="53" t="n">
        <f aca="false">MIN(H95*[1]parameters!C$22,ROUND(P95+T95-V95+W95,0))</f>
        <v>1951804</v>
      </c>
      <c r="Y95" s="55" t="n">
        <f aca="false">IF(H95=0,0,X95*100/H95)</f>
        <v>82.4999942555447</v>
      </c>
    </row>
    <row r="96" customFormat="false" ht="14.5" hidden="false" customHeight="false" outlineLevel="0" collapsed="false">
      <c r="A96" s="20" t="n">
        <v>69</v>
      </c>
      <c r="B96" s="20" t="s">
        <v>87</v>
      </c>
      <c r="C96" s="51" t="n">
        <v>153578200</v>
      </c>
      <c r="D96" s="51" t="n">
        <f aca="false">D$23*C96</f>
        <v>497102.003438673</v>
      </c>
      <c r="E96" s="52" t="n">
        <v>53063000</v>
      </c>
      <c r="F96" s="51" t="n">
        <f aca="false">E96*F$23</f>
        <v>629384.996491177</v>
      </c>
      <c r="G96" s="51" t="n">
        <f aca="false">ROUND(D96+F96,0)</f>
        <v>1126487</v>
      </c>
      <c r="H96" s="53" t="n">
        <f aca="false">(SUMIF(town1755,A96,found1755)/2)</f>
        <v>794226.720595339</v>
      </c>
      <c r="I96" s="54" t="n">
        <f aca="false">IF(H96=0,0,G96/H96)</f>
        <v>1.41834437294631</v>
      </c>
      <c r="J96" s="41" t="n">
        <f aca="false">ROUND(H96*maxloc,0)</f>
        <v>655237</v>
      </c>
      <c r="K96" s="41" t="n">
        <f aca="false">MIN(G96,J96)</f>
        <v>655237</v>
      </c>
      <c r="L96" s="55" t="n">
        <f aca="false">IF(H96&gt;0, ROUND((K96*100/H96), 2), 0)</f>
        <v>82.5</v>
      </c>
      <c r="M96" s="56"/>
      <c r="N96" s="57" t="n">
        <v>650414</v>
      </c>
      <c r="O96" s="58" t="n">
        <v>0.0346</v>
      </c>
      <c r="P96" s="41" t="n">
        <f aca="false">ROUND(N96*(1+O96),0)</f>
        <v>672918</v>
      </c>
      <c r="Q96" s="59" t="n">
        <f aca="false">IF(H96=0,0,P96*100/H96)</f>
        <v>84.7261849230648</v>
      </c>
      <c r="R96" s="59" t="n">
        <f aca="false">IF(L96&gt;Q96,L96-Q96,0)</f>
        <v>0</v>
      </c>
      <c r="S96" s="60" t="n">
        <f aca="false">IF(AND(R96&gt;$T$22,R96&lt;=$T$23),$S$22,IF(R96&gt;$T$23,$S$23,0))</f>
        <v>0</v>
      </c>
      <c r="T96" s="41" t="n">
        <f aca="false">ROUND(S96*N96,0)</f>
        <v>0</v>
      </c>
      <c r="U96" s="41" t="n">
        <f aca="false">MAX(P96-K96,0)</f>
        <v>17681</v>
      </c>
      <c r="V96" s="41" t="n">
        <f aca="false">MAX(U96*(V$23),0)</f>
        <v>17681</v>
      </c>
      <c r="W96" s="41" t="n">
        <f aca="false">IF(AND(I96&gt;1.75,$W$23=1),MAX(K96-(P96+T96),0),0)</f>
        <v>0</v>
      </c>
      <c r="X96" s="53" t="n">
        <f aca="false">MIN(H96*[1]parameters!C$22,ROUND(P96+T96-V96+W96,0))</f>
        <v>655237</v>
      </c>
      <c r="Y96" s="55" t="n">
        <f aca="false">IF(H96=0,0,X96*100/H96)</f>
        <v>82.4999943981796</v>
      </c>
    </row>
    <row r="97" customFormat="false" ht="14.5" hidden="false" customHeight="false" outlineLevel="0" collapsed="false">
      <c r="A97" s="20" t="n">
        <v>70</v>
      </c>
      <c r="B97" s="20" t="s">
        <v>88</v>
      </c>
      <c r="C97" s="51" t="n">
        <v>732087000</v>
      </c>
      <c r="D97" s="51" t="n">
        <f aca="false">D$23*C97</f>
        <v>2369619.61001892</v>
      </c>
      <c r="E97" s="52" t="n">
        <v>247394000</v>
      </c>
      <c r="F97" s="51" t="n">
        <f aca="false">E97*F$23</f>
        <v>2934362.39605635</v>
      </c>
      <c r="G97" s="51" t="n">
        <f aca="false">ROUND(D97+F97,0)</f>
        <v>5303982</v>
      </c>
      <c r="H97" s="53" t="n">
        <f aca="false">(SUMIF(town1755,A97,found1755)/2)</f>
        <v>13379259.6452281</v>
      </c>
      <c r="I97" s="54" t="n">
        <f aca="false">IF(H97=0,0,G97/H97)</f>
        <v>0.396433146574873</v>
      </c>
      <c r="J97" s="41" t="n">
        <f aca="false">ROUND(H97*maxloc,0)</f>
        <v>11037889</v>
      </c>
      <c r="K97" s="41" t="n">
        <f aca="false">MIN(G97,J97)</f>
        <v>5303982</v>
      </c>
      <c r="L97" s="55" t="n">
        <f aca="false">IF(H97&gt;0, ROUND((K97*100/H97), 2), 0)</f>
        <v>39.64</v>
      </c>
      <c r="M97" s="56"/>
      <c r="N97" s="57" t="n">
        <v>5875937</v>
      </c>
      <c r="O97" s="58" t="n">
        <v>0.0355</v>
      </c>
      <c r="P97" s="41" t="n">
        <f aca="false">ROUND(N97*(1+O97),0)</f>
        <v>6084533</v>
      </c>
      <c r="Q97" s="59" t="n">
        <f aca="false">IF(H97=0,0,P97*100/H97)</f>
        <v>45.4773519711917</v>
      </c>
      <c r="R97" s="59" t="n">
        <f aca="false">IF(L97&gt;Q97,L97-Q97,0)</f>
        <v>0</v>
      </c>
      <c r="S97" s="60" t="n">
        <f aca="false">IF(AND(R97&gt;$T$22,R97&lt;=$T$23),$S$22,IF(R97&gt;$T$23,$S$23,0))</f>
        <v>0</v>
      </c>
      <c r="T97" s="41" t="n">
        <f aca="false">ROUND(S97*N97,0)</f>
        <v>0</v>
      </c>
      <c r="U97" s="41" t="n">
        <f aca="false">MAX(P97-K97,0)</f>
        <v>780551</v>
      </c>
      <c r="V97" s="41" t="n">
        <f aca="false">MAX(U97*(V$23),0)</f>
        <v>780551</v>
      </c>
      <c r="W97" s="41" t="n">
        <f aca="false">IF(AND(I97&gt;1.75,$W$23=1),MAX(K97-(P97+T97),0),0)</f>
        <v>0</v>
      </c>
      <c r="X97" s="53" t="n">
        <f aca="false">MIN(H97*[1]parameters!C$22,ROUND(P97+T97-V97+W97,0))</f>
        <v>5303982</v>
      </c>
      <c r="Y97" s="55" t="n">
        <f aca="false">IF(H97=0,0,X97*100/H97)</f>
        <v>39.6433146574873</v>
      </c>
    </row>
    <row r="98" customFormat="false" ht="14.5" hidden="false" customHeight="false" outlineLevel="0" collapsed="false">
      <c r="A98" s="20" t="n">
        <v>71</v>
      </c>
      <c r="B98" s="20" t="s">
        <v>89</v>
      </c>
      <c r="C98" s="51" t="n">
        <v>6417792300</v>
      </c>
      <c r="D98" s="51" t="n">
        <f aca="false">D$23*C98</f>
        <v>20773113.6970175</v>
      </c>
      <c r="E98" s="52" t="n">
        <v>1676555000</v>
      </c>
      <c r="F98" s="51" t="n">
        <f aca="false">E98*F$23</f>
        <v>19885769.0441977</v>
      </c>
      <c r="G98" s="51" t="n">
        <f aca="false">ROUND(D98+F98,0)</f>
        <v>40658883</v>
      </c>
      <c r="H98" s="53" t="n">
        <f aca="false">(SUMIF(town1755,A98,found1755)/2)</f>
        <v>49170689.7459595</v>
      </c>
      <c r="I98" s="54" t="n">
        <f aca="false">IF(H98=0,0,G98/H98)</f>
        <v>0.826892671428126</v>
      </c>
      <c r="J98" s="41" t="n">
        <f aca="false">ROUND(H98*maxloc,0)</f>
        <v>40565819</v>
      </c>
      <c r="K98" s="41" t="n">
        <f aca="false">MIN(G98,J98)</f>
        <v>40565819</v>
      </c>
      <c r="L98" s="55" t="n">
        <f aca="false">IF(H98&gt;0, ROUND((K98*100/H98), 2), 0)</f>
        <v>82.5</v>
      </c>
      <c r="M98" s="56"/>
      <c r="N98" s="57" t="n">
        <v>36825830</v>
      </c>
      <c r="O98" s="58" t="n">
        <v>0.0418</v>
      </c>
      <c r="P98" s="41" t="n">
        <f aca="false">ROUND(N98*(1+O98),0)</f>
        <v>38365150</v>
      </c>
      <c r="Q98" s="59" t="n">
        <f aca="false">IF(H98=0,0,P98*100/H98)</f>
        <v>78.0244291837549</v>
      </c>
      <c r="R98" s="59" t="n">
        <f aca="false">IF(L98&gt;Q98,L98-Q98,0)</f>
        <v>4.47557081624512</v>
      </c>
      <c r="S98" s="60" t="n">
        <f aca="false">IF(AND(R98&gt;$T$22,R98&lt;=$T$23),$S$22,IF(R98&gt;$T$23,$S$23,0))</f>
        <v>0.01</v>
      </c>
      <c r="T98" s="41" t="n">
        <f aca="false">ROUND(S98*N98,0)</f>
        <v>368258</v>
      </c>
      <c r="U98" s="41" t="n">
        <f aca="false">MAX(P98-K98,0)</f>
        <v>0</v>
      </c>
      <c r="V98" s="41" t="n">
        <f aca="false">MAX(U98*(V$23),0)</f>
        <v>0</v>
      </c>
      <c r="W98" s="41" t="n">
        <f aca="false">IF(AND(I98&gt;1.75,$W$23=1),MAX(K98-(P98+T98),0),0)</f>
        <v>0</v>
      </c>
      <c r="X98" s="53" t="n">
        <f aca="false">MIN(H98*[1]parameters!C$22,ROUND(P98+T98-V98+W98,0))</f>
        <v>38733408</v>
      </c>
      <c r="Y98" s="55" t="n">
        <f aca="false">IF(H98=0,0,X98*100/H98)</f>
        <v>78.7733672236779</v>
      </c>
    </row>
    <row r="99" customFormat="false" ht="14.5" hidden="false" customHeight="false" outlineLevel="0" collapsed="false">
      <c r="A99" s="20" t="n">
        <v>72</v>
      </c>
      <c r="B99" s="20" t="s">
        <v>90</v>
      </c>
      <c r="C99" s="51" t="n">
        <v>6798935400</v>
      </c>
      <c r="D99" s="51" t="n">
        <f aca="false">D$23*C99</f>
        <v>22006797.8957307</v>
      </c>
      <c r="E99" s="52" t="n">
        <v>1647371000</v>
      </c>
      <c r="F99" s="51" t="n">
        <f aca="false">E99*F$23</f>
        <v>19539615.0058358</v>
      </c>
      <c r="G99" s="51" t="n">
        <f aca="false">ROUND(D99+F99,0)</f>
        <v>41546413</v>
      </c>
      <c r="H99" s="53" t="n">
        <f aca="false">(SUMIF(town1755,A99,found1755)/2)</f>
        <v>52407705.0485535</v>
      </c>
      <c r="I99" s="54" t="n">
        <f aca="false">IF(H99=0,0,G99/H99)</f>
        <v>0.792753908256601</v>
      </c>
      <c r="J99" s="41" t="n">
        <f aca="false">ROUND(H99*maxloc,0)</f>
        <v>43236357</v>
      </c>
      <c r="K99" s="41" t="n">
        <f aca="false">MIN(G99,J99)</f>
        <v>41546413</v>
      </c>
      <c r="L99" s="55" t="n">
        <f aca="false">IF(H99&gt;0, ROUND((K99*100/H99), 2), 0)</f>
        <v>79.28</v>
      </c>
      <c r="M99" s="56"/>
      <c r="N99" s="57" t="n">
        <v>40917000</v>
      </c>
      <c r="O99" s="58" t="n">
        <v>0.0368</v>
      </c>
      <c r="P99" s="41" t="n">
        <f aca="false">ROUND(N99*(1+O99),0)</f>
        <v>42422746</v>
      </c>
      <c r="Q99" s="59" t="n">
        <f aca="false">IF(H99=0,0,P99*100/H99)</f>
        <v>80.9475361699145</v>
      </c>
      <c r="R99" s="59" t="n">
        <f aca="false">IF(L99&gt;Q99,L99-Q99,0)</f>
        <v>0</v>
      </c>
      <c r="S99" s="60" t="n">
        <f aca="false">IF(AND(R99&gt;$T$22,R99&lt;=$T$23),$S$22,IF(R99&gt;$T$23,$S$23,0))</f>
        <v>0</v>
      </c>
      <c r="T99" s="41" t="n">
        <f aca="false">ROUND(S99*N99,0)</f>
        <v>0</v>
      </c>
      <c r="U99" s="41" t="n">
        <f aca="false">MAX(P99-K99,0)</f>
        <v>876333</v>
      </c>
      <c r="V99" s="41" t="n">
        <f aca="false">MAX(U99*(V$23),0)</f>
        <v>876333</v>
      </c>
      <c r="W99" s="41" t="n">
        <f aca="false">IF(AND(I99&gt;1.75,$W$23=1),MAX(K99-(P99+T99),0),0)</f>
        <v>0</v>
      </c>
      <c r="X99" s="53" t="n">
        <f aca="false">MIN(H99*[1]parameters!C$22,ROUND(P99+T99-V99+W99,0))</f>
        <v>41546413</v>
      </c>
      <c r="Y99" s="55" t="n">
        <f aca="false">IF(H99=0,0,X99*100/H99)</f>
        <v>79.2753908256601</v>
      </c>
    </row>
    <row r="100" customFormat="false" ht="14.5" hidden="false" customHeight="false" outlineLevel="0" collapsed="false">
      <c r="A100" s="20" t="n">
        <v>73</v>
      </c>
      <c r="B100" s="20" t="s">
        <v>91</v>
      </c>
      <c r="C100" s="51" t="n">
        <v>6593838900</v>
      </c>
      <c r="D100" s="51" t="n">
        <f aca="false">D$23*C100</f>
        <v>21342941.4301109</v>
      </c>
      <c r="E100" s="52" t="n">
        <v>1947076000</v>
      </c>
      <c r="F100" s="51" t="n">
        <f aca="false">E100*F$23</f>
        <v>23094442.8590177</v>
      </c>
      <c r="G100" s="51" t="n">
        <f aca="false">ROUND(D100+F100,0)</f>
        <v>44437384</v>
      </c>
      <c r="H100" s="53" t="n">
        <f aca="false">(SUMIF(town1755,A100,found1755)/2)</f>
        <v>41593900.3880592</v>
      </c>
      <c r="I100" s="54" t="n">
        <f aca="false">IF(H100=0,0,G100/H100)</f>
        <v>1.06836299518468</v>
      </c>
      <c r="J100" s="41" t="n">
        <f aca="false">ROUND(H100*maxloc,0)</f>
        <v>34314968</v>
      </c>
      <c r="K100" s="41" t="n">
        <f aca="false">MIN(G100,J100)</f>
        <v>34314968</v>
      </c>
      <c r="L100" s="55" t="n">
        <f aca="false">IF(H100&gt;0, ROUND((K100*100/H100), 2), 0)</f>
        <v>82.5</v>
      </c>
      <c r="M100" s="56"/>
      <c r="N100" s="57" t="n">
        <v>29620340</v>
      </c>
      <c r="O100" s="58" t="n">
        <v>0.0341</v>
      </c>
      <c r="P100" s="41" t="n">
        <f aca="false">ROUND(N100*(1+O100),0)</f>
        <v>30630394</v>
      </c>
      <c r="Q100" s="59" t="n">
        <f aca="false">IF(H100=0,0,P100*100/H100)</f>
        <v>73.6415525214688</v>
      </c>
      <c r="R100" s="59" t="n">
        <f aca="false">IF(L100&gt;Q100,L100-Q100,0)</f>
        <v>8.8584474785312</v>
      </c>
      <c r="S100" s="60" t="n">
        <f aca="false">IF(AND(R100&gt;$T$22,R100&lt;=$T$23),$S$22,IF(R100&gt;$T$23,$S$23,0))</f>
        <v>0.02</v>
      </c>
      <c r="T100" s="41" t="n">
        <f aca="false">ROUND(S100*N100,0)</f>
        <v>592407</v>
      </c>
      <c r="U100" s="41" t="n">
        <f aca="false">MAX(P100-K100,0)</f>
        <v>0</v>
      </c>
      <c r="V100" s="41" t="n">
        <f aca="false">MAX(U100*(V$23),0)</f>
        <v>0</v>
      </c>
      <c r="W100" s="41" t="n">
        <f aca="false">IF(AND(I100&gt;1.75,$W$23=1),MAX(K100-(P100+T100),0),0)</f>
        <v>0</v>
      </c>
      <c r="X100" s="53" t="n">
        <f aca="false">MIN(H100*[1]parameters!C$22,ROUND(P100+T100-V100+W100,0))</f>
        <v>31222801</v>
      </c>
      <c r="Y100" s="55" t="n">
        <f aca="false">IF(H100=0,0,X100*100/H100)</f>
        <v>75.065816643066</v>
      </c>
    </row>
    <row r="101" customFormat="false" ht="14.5" hidden="false" customHeight="false" outlineLevel="0" collapsed="false">
      <c r="A101" s="20" t="n">
        <v>74</v>
      </c>
      <c r="B101" s="20" t="s">
        <v>92</v>
      </c>
      <c r="C101" s="51" t="n">
        <v>869370900</v>
      </c>
      <c r="D101" s="51" t="n">
        <f aca="false">D$23*C101</f>
        <v>2813980.21412728</v>
      </c>
      <c r="E101" s="52" t="n">
        <v>279111000</v>
      </c>
      <c r="F101" s="51" t="n">
        <f aca="false">E101*F$23</f>
        <v>3310560.57432955</v>
      </c>
      <c r="G101" s="51" t="n">
        <f aca="false">ROUND(D101+F101,0)</f>
        <v>6124541</v>
      </c>
      <c r="H101" s="53" t="n">
        <f aca="false">(SUMIF(town1755,A101,found1755)/2)</f>
        <v>7435858.08216341</v>
      </c>
      <c r="I101" s="54" t="n">
        <f aca="false">IF(H101=0,0,G101/H101)</f>
        <v>0.82364952804722</v>
      </c>
      <c r="J101" s="41" t="n">
        <f aca="false">ROUND(H101*maxloc,0)</f>
        <v>6134583</v>
      </c>
      <c r="K101" s="41" t="n">
        <f aca="false">MIN(G101,J101)</f>
        <v>6124541</v>
      </c>
      <c r="L101" s="55" t="n">
        <f aca="false">IF(H101&gt;0, ROUND((K101*100/H101), 2), 0)</f>
        <v>82.36</v>
      </c>
      <c r="M101" s="56"/>
      <c r="N101" s="57" t="n">
        <v>5888626</v>
      </c>
      <c r="O101" s="58" t="n">
        <v>0.0489</v>
      </c>
      <c r="P101" s="41" t="n">
        <f aca="false">ROUND(N101*(1+O101),0)</f>
        <v>6176580</v>
      </c>
      <c r="Q101" s="59" t="n">
        <f aca="false">IF(H101=0,0,P101*100/H101)</f>
        <v>83.0647913361328</v>
      </c>
      <c r="R101" s="59" t="n">
        <f aca="false">IF(L101&gt;Q101,L101-Q101,0)</f>
        <v>0</v>
      </c>
      <c r="S101" s="60" t="n">
        <f aca="false">IF(AND(R101&gt;$T$22,R101&lt;=$T$23),$S$22,IF(R101&gt;$T$23,$S$23,0))</f>
        <v>0</v>
      </c>
      <c r="T101" s="41" t="n">
        <f aca="false">ROUND(S101*N101,0)</f>
        <v>0</v>
      </c>
      <c r="U101" s="41" t="n">
        <f aca="false">MAX(P101-K101,0)</f>
        <v>52039</v>
      </c>
      <c r="V101" s="41" t="n">
        <f aca="false">MAX(U101*(V$23),0)</f>
        <v>52039</v>
      </c>
      <c r="W101" s="41" t="n">
        <f aca="false">IF(AND(I101&gt;1.75,$W$23=1),MAX(K101-(P101+T101),0),0)</f>
        <v>0</v>
      </c>
      <c r="X101" s="53" t="n">
        <f aca="false">MIN(H101*[1]parameters!C$22,ROUND(P101+T101-V101+W101,0))</f>
        <v>6124541</v>
      </c>
      <c r="Y101" s="55" t="n">
        <f aca="false">IF(H101=0,0,X101*100/H101)</f>
        <v>82.364952804722</v>
      </c>
    </row>
    <row r="102" customFormat="false" ht="14.5" hidden="false" customHeight="false" outlineLevel="0" collapsed="false">
      <c r="A102" s="20" t="n">
        <v>75</v>
      </c>
      <c r="B102" s="20" t="s">
        <v>93</v>
      </c>
      <c r="C102" s="51" t="n">
        <v>8912902400</v>
      </c>
      <c r="D102" s="51" t="n">
        <f aca="false">D$23*C102</f>
        <v>28849287.4606771</v>
      </c>
      <c r="E102" s="52" t="n">
        <v>820126000</v>
      </c>
      <c r="F102" s="51" t="n">
        <f aca="false">E102*F$23</f>
        <v>9727587.95455068</v>
      </c>
      <c r="G102" s="51" t="n">
        <f aca="false">ROUND(D102+F102,0)</f>
        <v>38576875</v>
      </c>
      <c r="H102" s="53" t="n">
        <f aca="false">(SUMIF(town1755,A102,found1755)/2)</f>
        <v>17403948.2802096</v>
      </c>
      <c r="I102" s="54" t="n">
        <f aca="false">IF(H102=0,0,G102/H102)</f>
        <v>2.21655881636161</v>
      </c>
      <c r="J102" s="41" t="n">
        <f aca="false">ROUND(H102*maxloc,0)</f>
        <v>14358257</v>
      </c>
      <c r="K102" s="41" t="n">
        <f aca="false">MIN(G102,J102)</f>
        <v>14358257</v>
      </c>
      <c r="L102" s="55" t="n">
        <f aca="false">IF(H102&gt;0, ROUND((K102*100/H102), 2), 0)</f>
        <v>82.5</v>
      </c>
      <c r="M102" s="56"/>
      <c r="N102" s="57" t="n">
        <v>13779891</v>
      </c>
      <c r="O102" s="58" t="n">
        <v>0.0685</v>
      </c>
      <c r="P102" s="41" t="n">
        <f aca="false">ROUND(N102*(1+O102),0)</f>
        <v>14723814</v>
      </c>
      <c r="Q102" s="59" t="n">
        <f aca="false">IF(H102=0,0,P102*100/H102)</f>
        <v>84.6004237828194</v>
      </c>
      <c r="R102" s="59" t="n">
        <f aca="false">IF(L102&gt;Q102,L102-Q102,0)</f>
        <v>0</v>
      </c>
      <c r="S102" s="60" t="n">
        <f aca="false">IF(AND(R102&gt;$T$22,R102&lt;=$T$23),$S$22,IF(R102&gt;$T$23,$S$23,0))</f>
        <v>0</v>
      </c>
      <c r="T102" s="41" t="n">
        <f aca="false">ROUND(S102*N102,0)</f>
        <v>0</v>
      </c>
      <c r="U102" s="41" t="n">
        <f aca="false">MAX(P102-K102,0)</f>
        <v>365557</v>
      </c>
      <c r="V102" s="41" t="n">
        <f aca="false">MAX(U102*(V$23),0)</f>
        <v>365557</v>
      </c>
      <c r="W102" s="41" t="n">
        <f aca="false">IF(AND(I102&gt;1.75,$W$23=1),MAX(K102-(P102+T102),0),0)</f>
        <v>0</v>
      </c>
      <c r="X102" s="53" t="n">
        <f aca="false">MIN(H102*[1]parameters!C$22,ROUND(P102+T102-V102+W102,0))</f>
        <v>14358257</v>
      </c>
      <c r="Y102" s="55" t="n">
        <f aca="false">IF(H102=0,0,X102*100/H102)</f>
        <v>82.4999980971394</v>
      </c>
    </row>
    <row r="103" customFormat="false" ht="14.5" hidden="false" customHeight="false" outlineLevel="0" collapsed="false">
      <c r="A103" s="20" t="n">
        <v>76</v>
      </c>
      <c r="B103" s="20" t="s">
        <v>94</v>
      </c>
      <c r="C103" s="51" t="n">
        <v>1314856400</v>
      </c>
      <c r="D103" s="51" t="n">
        <f aca="false">D$23*C103</f>
        <v>4255927.92905608</v>
      </c>
      <c r="E103" s="52" t="n">
        <v>349022000</v>
      </c>
      <c r="F103" s="51" t="n">
        <f aca="false">E103*F$23</f>
        <v>4139781.20809874</v>
      </c>
      <c r="G103" s="51" t="n">
        <f aca="false">ROUND(D103+F103,0)</f>
        <v>8395709</v>
      </c>
      <c r="H103" s="53" t="n">
        <f aca="false">(SUMIF(town1755,A103,found1755)/2)</f>
        <v>18052022.6899614</v>
      </c>
      <c r="I103" s="54" t="n">
        <f aca="false">IF(H103=0,0,G103/H103)</f>
        <v>0.465084115181663</v>
      </c>
      <c r="J103" s="41" t="n">
        <f aca="false">ROUND(H103*maxloc,0)</f>
        <v>14892919</v>
      </c>
      <c r="K103" s="41" t="n">
        <f aca="false">MIN(G103,J103)</f>
        <v>8395709</v>
      </c>
      <c r="L103" s="55" t="n">
        <f aca="false">IF(H103&gt;0, ROUND((K103*100/H103), 2), 0)</f>
        <v>46.51</v>
      </c>
      <c r="M103" s="56"/>
      <c r="N103" s="57" t="n">
        <v>8745483</v>
      </c>
      <c r="O103" s="58" t="n">
        <v>0.0437</v>
      </c>
      <c r="P103" s="41" t="n">
        <f aca="false">ROUND(N103*(1+O103),0)</f>
        <v>9127661</v>
      </c>
      <c r="Q103" s="59" t="n">
        <f aca="false">IF(H103=0,0,P103*100/H103)</f>
        <v>50.5630928830808</v>
      </c>
      <c r="R103" s="59" t="n">
        <f aca="false">IF(L103&gt;Q103,L103-Q103,0)</f>
        <v>0</v>
      </c>
      <c r="S103" s="60" t="n">
        <f aca="false">IF(AND(R103&gt;$T$22,R103&lt;=$T$23),$S$22,IF(R103&gt;$T$23,$S$23,0))</f>
        <v>0</v>
      </c>
      <c r="T103" s="41" t="n">
        <f aca="false">ROUND(S103*N103,0)</f>
        <v>0</v>
      </c>
      <c r="U103" s="41" t="n">
        <f aca="false">MAX(P103-K103,0)</f>
        <v>731952</v>
      </c>
      <c r="V103" s="41" t="n">
        <f aca="false">MAX(U103*(V$23),0)</f>
        <v>731952</v>
      </c>
      <c r="W103" s="41" t="n">
        <f aca="false">IF(AND(I103&gt;1.75,$W$23=1),MAX(K103-(P103+T103),0),0)</f>
        <v>0</v>
      </c>
      <c r="X103" s="53" t="n">
        <f aca="false">MIN(H103*[1]parameters!C$22,ROUND(P103+T103-V103+W103,0))</f>
        <v>8395709</v>
      </c>
      <c r="Y103" s="55" t="n">
        <f aca="false">IF(H103=0,0,X103*100/H103)</f>
        <v>46.5084115181663</v>
      </c>
    </row>
    <row r="104" customFormat="false" ht="14.5" hidden="false" customHeight="false" outlineLevel="0" collapsed="false">
      <c r="A104" s="20" t="n">
        <v>77</v>
      </c>
      <c r="B104" s="20" t="s">
        <v>95</v>
      </c>
      <c r="C104" s="51" t="n">
        <v>1302158500</v>
      </c>
      <c r="D104" s="51" t="n">
        <f aca="false">D$23*C104</f>
        <v>4214827.35925214</v>
      </c>
      <c r="E104" s="52" t="n">
        <v>438813000</v>
      </c>
      <c r="F104" s="51" t="n">
        <f aca="false">E104*F$23</f>
        <v>5204800.30275866</v>
      </c>
      <c r="G104" s="51" t="n">
        <f aca="false">ROUND(D104+F104,0)</f>
        <v>9419628</v>
      </c>
      <c r="H104" s="53" t="n">
        <f aca="false">(SUMIF(town1755,A104,found1755)/2)</f>
        <v>16678623.7362297</v>
      </c>
      <c r="I104" s="54" t="n">
        <f aca="false">IF(H104=0,0,G104/H104)</f>
        <v>0.564772498556848</v>
      </c>
      <c r="J104" s="41" t="n">
        <f aca="false">ROUND(H104*maxloc,0)</f>
        <v>13759865</v>
      </c>
      <c r="K104" s="41" t="n">
        <f aca="false">MIN(G104,J104)</f>
        <v>9419628</v>
      </c>
      <c r="L104" s="55" t="n">
        <f aca="false">IF(H104&gt;0, ROUND((K104*100/H104), 2), 0)</f>
        <v>56.48</v>
      </c>
      <c r="M104" s="56"/>
      <c r="N104" s="57" t="n">
        <v>9714500</v>
      </c>
      <c r="O104" s="58" t="n">
        <v>0.0573</v>
      </c>
      <c r="P104" s="41" t="n">
        <f aca="false">ROUND(N104*(1+O104),0)</f>
        <v>10271141</v>
      </c>
      <c r="Q104" s="59" t="n">
        <f aca="false">IF(H104=0,0,P104*100/H104)</f>
        <v>61.582665107366</v>
      </c>
      <c r="R104" s="59" t="n">
        <f aca="false">IF(L104&gt;Q104,L104-Q104,0)</f>
        <v>0</v>
      </c>
      <c r="S104" s="60" t="n">
        <f aca="false">IF(AND(R104&gt;$T$22,R104&lt;=$T$23),$S$22,IF(R104&gt;$T$23,$S$23,0))</f>
        <v>0</v>
      </c>
      <c r="T104" s="41" t="n">
        <f aca="false">ROUND(S104*N104,0)</f>
        <v>0</v>
      </c>
      <c r="U104" s="41" t="n">
        <f aca="false">MAX(P104-K104,0)</f>
        <v>851513</v>
      </c>
      <c r="V104" s="41" t="n">
        <f aca="false">MAX(U104*(V$23),0)</f>
        <v>851513</v>
      </c>
      <c r="W104" s="41" t="n">
        <f aca="false">IF(AND(I104&gt;1.75,$W$23=1),MAX(K104-(P104+T104),0),0)</f>
        <v>0</v>
      </c>
      <c r="X104" s="53" t="n">
        <f aca="false">MIN(H104*[1]parameters!C$22,ROUND(P104+T104-V104+W104,0))</f>
        <v>9419628</v>
      </c>
      <c r="Y104" s="55" t="n">
        <f aca="false">IF(H104=0,0,X104*100/H104)</f>
        <v>56.4772498556848</v>
      </c>
    </row>
    <row r="105" customFormat="false" ht="14.5" hidden="false" customHeight="false" outlineLevel="0" collapsed="false">
      <c r="A105" s="20" t="n">
        <v>78</v>
      </c>
      <c r="B105" s="20" t="s">
        <v>96</v>
      </c>
      <c r="C105" s="51" t="n">
        <v>2854881300</v>
      </c>
      <c r="D105" s="51" t="n">
        <f aca="false">D$23*C105</f>
        <v>9240681.38452985</v>
      </c>
      <c r="E105" s="52" t="n">
        <v>2117733000</v>
      </c>
      <c r="F105" s="51" t="n">
        <f aca="false">E105*F$23</f>
        <v>25118620.8238179</v>
      </c>
      <c r="G105" s="51" t="n">
        <f aca="false">ROUND(D105+F105,0)</f>
        <v>34359302</v>
      </c>
      <c r="H105" s="53" t="n">
        <f aca="false">(SUMIF(town1755,A105,found1755)/2)</f>
        <v>14141431.5654489</v>
      </c>
      <c r="I105" s="54" t="n">
        <f aca="false">IF(H105=0,0,G105/H105)</f>
        <v>2.42969050488131</v>
      </c>
      <c r="J105" s="41" t="n">
        <f aca="false">ROUND(H105*maxloc,0)</f>
        <v>11666681</v>
      </c>
      <c r="K105" s="41" t="n">
        <f aca="false">MIN(G105,J105)</f>
        <v>11666681</v>
      </c>
      <c r="L105" s="55" t="n">
        <f aca="false">IF(H105&gt;0, ROUND((K105*100/H105), 2), 0)</f>
        <v>82.5</v>
      </c>
      <c r="M105" s="56"/>
      <c r="N105" s="57" t="n">
        <v>11620689</v>
      </c>
      <c r="O105" s="58" t="n">
        <v>0.044</v>
      </c>
      <c r="P105" s="41" t="n">
        <f aca="false">ROUND(N105*(1+O105),0)</f>
        <v>12131999</v>
      </c>
      <c r="Q105" s="59" t="n">
        <f aca="false">IF(H105=0,0,P105*100/H105)</f>
        <v>85.790458652302</v>
      </c>
      <c r="R105" s="59" t="n">
        <f aca="false">IF(L105&gt;Q105,L105-Q105,0)</f>
        <v>0</v>
      </c>
      <c r="S105" s="60" t="n">
        <f aca="false">IF(AND(R105&gt;$T$22,R105&lt;=$T$23),$S$22,IF(R105&gt;$T$23,$S$23,0))</f>
        <v>0</v>
      </c>
      <c r="T105" s="41" t="n">
        <f aca="false">ROUND(S105*N105,0)</f>
        <v>0</v>
      </c>
      <c r="U105" s="41" t="n">
        <f aca="false">MAX(P105-K105,0)</f>
        <v>465318</v>
      </c>
      <c r="V105" s="41" t="n">
        <f aca="false">MAX(U105*(V$23),0)</f>
        <v>465318</v>
      </c>
      <c r="W105" s="41" t="n">
        <f aca="false">IF(AND(I105&gt;1.75,$W$23=1),MAX(K105-(P105+T105),0),0)</f>
        <v>0</v>
      </c>
      <c r="X105" s="53" t="n">
        <f aca="false">MIN(H105*[1]parameters!C$22,ROUND(P105+T105-V105+W105,0))</f>
        <v>11666681</v>
      </c>
      <c r="Y105" s="55" t="n">
        <f aca="false">IF(H105=0,0,X105*100/H105)</f>
        <v>82.4999997065692</v>
      </c>
    </row>
    <row r="106" customFormat="false" ht="14.5" hidden="false" customHeight="false" outlineLevel="0" collapsed="false">
      <c r="A106" s="20" t="n">
        <v>79</v>
      </c>
      <c r="B106" s="20" t="s">
        <v>97</v>
      </c>
      <c r="C106" s="51" t="n">
        <v>4790569000</v>
      </c>
      <c r="D106" s="51" t="n">
        <f aca="false">D$23*C106</f>
        <v>15506116.4117772</v>
      </c>
      <c r="E106" s="52" t="n">
        <v>1366275000</v>
      </c>
      <c r="F106" s="51" t="n">
        <f aca="false">E106*F$23</f>
        <v>16205510.1686859</v>
      </c>
      <c r="G106" s="51" t="n">
        <f aca="false">ROUND(D106+F106,0)</f>
        <v>31711627</v>
      </c>
      <c r="H106" s="53" t="n">
        <f aca="false">(SUMIF(town1755,A106,found1755)/2)</f>
        <v>65944723.222124</v>
      </c>
      <c r="I106" s="54" t="n">
        <f aca="false">IF(H106=0,0,G106/H106)</f>
        <v>0.480881948555377</v>
      </c>
      <c r="J106" s="41" t="n">
        <f aca="false">ROUND(H106*maxloc,0)</f>
        <v>54404397</v>
      </c>
      <c r="K106" s="41" t="n">
        <f aca="false">MIN(G106,J106)</f>
        <v>31711627</v>
      </c>
      <c r="L106" s="55" t="n">
        <f aca="false">IF(H106&gt;0, ROUND((K106*100/H106), 2), 0)</f>
        <v>48.09</v>
      </c>
      <c r="M106" s="56"/>
      <c r="N106" s="57" t="n">
        <v>32435218</v>
      </c>
      <c r="O106" s="58" t="n">
        <v>0.032</v>
      </c>
      <c r="P106" s="41" t="n">
        <f aca="false">ROUND(N106*(1+O106),0)</f>
        <v>33473145</v>
      </c>
      <c r="Q106" s="59" t="n">
        <f aca="false">IF(H106=0,0,P106*100/H106)</f>
        <v>50.7593987274027</v>
      </c>
      <c r="R106" s="59" t="n">
        <f aca="false">IF(L106&gt;Q106,L106-Q106,0)</f>
        <v>0</v>
      </c>
      <c r="S106" s="60" t="n">
        <f aca="false">IF(AND(R106&gt;$T$22,R106&lt;=$T$23),$S$22,IF(R106&gt;$T$23,$S$23,0))</f>
        <v>0</v>
      </c>
      <c r="T106" s="41" t="n">
        <f aca="false">ROUND(S106*N106,0)</f>
        <v>0</v>
      </c>
      <c r="U106" s="41" t="n">
        <f aca="false">MAX(P106-K106,0)</f>
        <v>1761518</v>
      </c>
      <c r="V106" s="41" t="n">
        <f aca="false">MAX(U106*(V$23),0)</f>
        <v>1761518</v>
      </c>
      <c r="W106" s="41" t="n">
        <f aca="false">IF(AND(I106&gt;1.75,$W$23=1),MAX(K106-(P106+T106),0),0)</f>
        <v>0</v>
      </c>
      <c r="X106" s="53" t="n">
        <f aca="false">MIN(H106*[1]parameters!C$22,ROUND(P106+T106-V106+W106,0))</f>
        <v>31711627</v>
      </c>
      <c r="Y106" s="55" t="n">
        <f aca="false">IF(H106=0,0,X106*100/H106)</f>
        <v>48.0881948555377</v>
      </c>
    </row>
    <row r="107" customFormat="false" ht="14.5" hidden="false" customHeight="false" outlineLevel="0" collapsed="false">
      <c r="A107" s="20" t="n">
        <v>80</v>
      </c>
      <c r="B107" s="20" t="s">
        <v>98</v>
      </c>
      <c r="C107" s="51" t="n">
        <v>1305684900</v>
      </c>
      <c r="D107" s="51" t="n">
        <f aca="false">D$23*C107</f>
        <v>4226241.61273946</v>
      </c>
      <c r="E107" s="52" t="n">
        <v>403891000</v>
      </c>
      <c r="F107" s="51" t="n">
        <f aca="false">E107*F$23</f>
        <v>4790587.33237506</v>
      </c>
      <c r="G107" s="51" t="n">
        <f aca="false">ROUND(D107+F107,0)</f>
        <v>9016829</v>
      </c>
      <c r="H107" s="53" t="n">
        <f aca="false">(SUMIF(town1755,A107,found1755)/2)</f>
        <v>24346524.0421443</v>
      </c>
      <c r="I107" s="54" t="n">
        <f aca="false">IF(H107=0,0,G107/H107)</f>
        <v>0.370353853568241</v>
      </c>
      <c r="J107" s="41" t="n">
        <f aca="false">ROUND(H107*maxloc,0)</f>
        <v>20085882</v>
      </c>
      <c r="K107" s="41" t="n">
        <f aca="false">MIN(G107,J107)</f>
        <v>9016829</v>
      </c>
      <c r="L107" s="55" t="n">
        <f aca="false">IF(H107&gt;0, ROUND((K107*100/H107), 2), 0)</f>
        <v>37.04</v>
      </c>
      <c r="M107" s="56"/>
      <c r="N107" s="57" t="n">
        <v>8369257</v>
      </c>
      <c r="O107" s="58" t="n">
        <v>0.0649</v>
      </c>
      <c r="P107" s="41" t="n">
        <f aca="false">ROUND(N107*(1+O107),0)</f>
        <v>8912422</v>
      </c>
      <c r="Q107" s="59" t="n">
        <f aca="false">IF(H107=0,0,P107*100/H107)</f>
        <v>36.6065479596693</v>
      </c>
      <c r="R107" s="59" t="n">
        <f aca="false">IF(L107&gt;Q107,L107-Q107,0)</f>
        <v>0.43345204033065</v>
      </c>
      <c r="S107" s="60" t="n">
        <f aca="false">IF(AND(R107&gt;$T$22,R107&lt;=$T$23),$S$22,IF(R107&gt;$T$23,$S$23,0))</f>
        <v>0</v>
      </c>
      <c r="T107" s="41" t="n">
        <f aca="false">ROUND(S107*N107,0)</f>
        <v>0</v>
      </c>
      <c r="U107" s="41" t="n">
        <f aca="false">MAX(P107-K107,0)</f>
        <v>0</v>
      </c>
      <c r="V107" s="41" t="n">
        <f aca="false">MAX(U107*(V$23),0)</f>
        <v>0</v>
      </c>
      <c r="W107" s="41" t="n">
        <f aca="false">IF(AND(I107&gt;1.75,$W$23=1),MAX(K107-(P107+T107),0),0)</f>
        <v>0</v>
      </c>
      <c r="X107" s="53" t="n">
        <f aca="false">MIN(H107*[1]parameters!C$22,ROUND(P107+T107-V107+W107,0))</f>
        <v>8912422</v>
      </c>
      <c r="Y107" s="55" t="n">
        <f aca="false">IF(H107=0,0,X107*100/H107)</f>
        <v>36.6065479596693</v>
      </c>
    </row>
    <row r="108" customFormat="false" ht="14.5" hidden="false" customHeight="false" outlineLevel="0" collapsed="false">
      <c r="A108" s="20" t="n">
        <v>81</v>
      </c>
      <c r="B108" s="20" t="s">
        <v>99</v>
      </c>
      <c r="C108" s="51" t="n">
        <v>708127800</v>
      </c>
      <c r="D108" s="51" t="n">
        <f aca="false">D$23*C108</f>
        <v>2292068.45809249</v>
      </c>
      <c r="E108" s="52" t="n">
        <v>253941000</v>
      </c>
      <c r="F108" s="51" t="n">
        <f aca="false">E108*F$23</f>
        <v>3012016.94954989</v>
      </c>
      <c r="G108" s="51" t="n">
        <f aca="false">ROUND(D108+F108,0)</f>
        <v>5304085</v>
      </c>
      <c r="H108" s="53" t="n">
        <f aca="false">(SUMIF(town1755,A108,found1755)/2)</f>
        <v>6750893.18193559</v>
      </c>
      <c r="I108" s="54" t="n">
        <f aca="false">IF(H108=0,0,G108/H108)</f>
        <v>0.785686405791897</v>
      </c>
      <c r="J108" s="41" t="n">
        <f aca="false">ROUND(H108*maxloc,0)</f>
        <v>5569487</v>
      </c>
      <c r="K108" s="41" t="n">
        <f aca="false">MIN(G108,J108)</f>
        <v>5304085</v>
      </c>
      <c r="L108" s="55" t="n">
        <f aca="false">IF(H108&gt;0, ROUND((K108*100/H108), 2), 0)</f>
        <v>78.57</v>
      </c>
      <c r="M108" s="56"/>
      <c r="N108" s="57" t="n">
        <v>5265872</v>
      </c>
      <c r="O108" s="58" t="n">
        <v>0.0387</v>
      </c>
      <c r="P108" s="41" t="n">
        <f aca="false">ROUND(N108*(1+O108),0)</f>
        <v>5469661</v>
      </c>
      <c r="Q108" s="59" t="n">
        <f aca="false">IF(H108=0,0,P108*100/H108)</f>
        <v>81.021293813921</v>
      </c>
      <c r="R108" s="59" t="n">
        <f aca="false">IF(L108&gt;Q108,L108-Q108,0)</f>
        <v>0</v>
      </c>
      <c r="S108" s="60" t="n">
        <f aca="false">IF(AND(R108&gt;$T$22,R108&lt;=$T$23),$S$22,IF(R108&gt;$T$23,$S$23,0))</f>
        <v>0</v>
      </c>
      <c r="T108" s="41" t="n">
        <f aca="false">ROUND(S108*N108,0)</f>
        <v>0</v>
      </c>
      <c r="U108" s="41" t="n">
        <f aca="false">MAX(P108-K108,0)</f>
        <v>165576</v>
      </c>
      <c r="V108" s="41" t="n">
        <f aca="false">MAX(U108*(V$23),0)</f>
        <v>165576</v>
      </c>
      <c r="W108" s="41" t="n">
        <f aca="false">IF(AND(I108&gt;1.75,$W$23=1),MAX(K108-(P108+T108),0),0)</f>
        <v>0</v>
      </c>
      <c r="X108" s="53" t="n">
        <f aca="false">MIN(H108*[1]parameters!C$22,ROUND(P108+T108-V108+W108,0))</f>
        <v>5304085</v>
      </c>
      <c r="Y108" s="55" t="n">
        <f aca="false">IF(H108=0,0,X108*100/H108)</f>
        <v>78.5686405791897</v>
      </c>
    </row>
    <row r="109" customFormat="false" ht="14.5" hidden="false" customHeight="false" outlineLevel="0" collapsed="false">
      <c r="A109" s="20" t="n">
        <v>82</v>
      </c>
      <c r="B109" s="20" t="s">
        <v>100</v>
      </c>
      <c r="C109" s="51" t="n">
        <v>5389486400</v>
      </c>
      <c r="D109" s="51" t="n">
        <f aca="false">D$23*C109</f>
        <v>17444692.586223</v>
      </c>
      <c r="E109" s="52" t="n">
        <v>2100585000</v>
      </c>
      <c r="F109" s="51" t="n">
        <f aca="false">E109*F$23</f>
        <v>24915226.8596653</v>
      </c>
      <c r="G109" s="51" t="n">
        <f aca="false">ROUND(D109+F109,0)</f>
        <v>42359919</v>
      </c>
      <c r="H109" s="53" t="n">
        <f aca="false">(SUMIF(town1755,A109,found1755)/2)</f>
        <v>33652713.4588</v>
      </c>
      <c r="I109" s="54" t="n">
        <f aca="false">IF(H109=0,0,G109/H109)</f>
        <v>1.25873710159687</v>
      </c>
      <c r="J109" s="41" t="n">
        <f aca="false">ROUND(H109*maxloc,0)</f>
        <v>27763489</v>
      </c>
      <c r="K109" s="41" t="n">
        <f aca="false">MIN(G109,J109)</f>
        <v>27763489</v>
      </c>
      <c r="L109" s="55" t="n">
        <f aca="false">IF(H109&gt;0, ROUND((K109*100/H109), 2), 0)</f>
        <v>82.5</v>
      </c>
      <c r="M109" s="56"/>
      <c r="N109" s="57" t="n">
        <v>26987503</v>
      </c>
      <c r="O109" s="58" t="n">
        <v>0.0363</v>
      </c>
      <c r="P109" s="41" t="n">
        <f aca="false">ROUND(N109*(1+O109),0)</f>
        <v>27967149</v>
      </c>
      <c r="Q109" s="59" t="n">
        <f aca="false">IF(H109=0,0,P109*100/H109)</f>
        <v>83.1051826897683</v>
      </c>
      <c r="R109" s="59" t="n">
        <f aca="false">IF(L109&gt;Q109,L109-Q109,0)</f>
        <v>0</v>
      </c>
      <c r="S109" s="60" t="n">
        <f aca="false">IF(AND(R109&gt;$T$22,R109&lt;=$T$23),$S$22,IF(R109&gt;$T$23,$S$23,0))</f>
        <v>0</v>
      </c>
      <c r="T109" s="41" t="n">
        <f aca="false">ROUND(S109*N109,0)</f>
        <v>0</v>
      </c>
      <c r="U109" s="41" t="n">
        <f aca="false">MAX(P109-K109,0)</f>
        <v>203660</v>
      </c>
      <c r="V109" s="41" t="n">
        <f aca="false">MAX(U109*(V$23),0)</f>
        <v>203660</v>
      </c>
      <c r="W109" s="41" t="n">
        <f aca="false">IF(AND(I109&gt;1.75,$W$23=1),MAX(K109-(P109+T109),0),0)</f>
        <v>0</v>
      </c>
      <c r="X109" s="53" t="n">
        <f aca="false">MIN(H109*[1]parameters!C$22,ROUND(P109+T109-V109+W109,0))</f>
        <v>27763489</v>
      </c>
      <c r="Y109" s="55" t="n">
        <f aca="false">IF(H109=0,0,X109*100/H109)</f>
        <v>82.5000011781814</v>
      </c>
    </row>
    <row r="110" customFormat="false" ht="14.5" hidden="false" customHeight="false" outlineLevel="0" collapsed="false">
      <c r="A110" s="20" t="n">
        <v>83</v>
      </c>
      <c r="B110" s="20" t="s">
        <v>101</v>
      </c>
      <c r="C110" s="51" t="n">
        <v>2211733200</v>
      </c>
      <c r="D110" s="51" t="n">
        <f aca="false">D$23*C110</f>
        <v>7158939.25564844</v>
      </c>
      <c r="E110" s="52" t="n">
        <v>612754000</v>
      </c>
      <c r="F110" s="51" t="n">
        <f aca="false">E110*F$23</f>
        <v>7267930.08574627</v>
      </c>
      <c r="G110" s="51" t="n">
        <f aca="false">ROUND(D110+F110,0)</f>
        <v>14426869</v>
      </c>
      <c r="H110" s="53" t="n">
        <f aca="false">(SUMIF(town1755,A110,found1755)/2)</f>
        <v>28902881.6069995</v>
      </c>
      <c r="I110" s="54" t="n">
        <f aca="false">IF(H110=0,0,G110/H110)</f>
        <v>0.499149849352952</v>
      </c>
      <c r="J110" s="41" t="n">
        <f aca="false">ROUND(H110*maxloc,0)</f>
        <v>23844877</v>
      </c>
      <c r="K110" s="41" t="n">
        <f aca="false">MIN(G110,J110)</f>
        <v>14426869</v>
      </c>
      <c r="L110" s="55" t="n">
        <f aca="false">IF(H110&gt;0, ROUND((K110*100/H110), 2), 0)</f>
        <v>49.91</v>
      </c>
      <c r="M110" s="56"/>
      <c r="N110" s="57" t="n">
        <v>15105540</v>
      </c>
      <c r="O110" s="58" t="n">
        <v>0.0461</v>
      </c>
      <c r="P110" s="41" t="n">
        <f aca="false">ROUND(N110*(1+O110),0)</f>
        <v>15801905</v>
      </c>
      <c r="Q110" s="59" t="n">
        <f aca="false">IF(H110=0,0,P110*100/H110)</f>
        <v>54.6724206079618</v>
      </c>
      <c r="R110" s="59" t="n">
        <f aca="false">IF(L110&gt;Q110,L110-Q110,0)</f>
        <v>0</v>
      </c>
      <c r="S110" s="60" t="n">
        <f aca="false">IF(AND(R110&gt;$T$22,R110&lt;=$T$23),$S$22,IF(R110&gt;$T$23,$S$23,0))</f>
        <v>0</v>
      </c>
      <c r="T110" s="41" t="n">
        <f aca="false">ROUND(S110*N110,0)</f>
        <v>0</v>
      </c>
      <c r="U110" s="41" t="n">
        <f aca="false">MAX(P110-K110,0)</f>
        <v>1375036</v>
      </c>
      <c r="V110" s="41" t="n">
        <f aca="false">MAX(U110*(V$23),0)</f>
        <v>1375036</v>
      </c>
      <c r="W110" s="41" t="n">
        <f aca="false">IF(AND(I110&gt;1.75,$W$23=1),MAX(K110-(P110+T110),0),0)</f>
        <v>0</v>
      </c>
      <c r="X110" s="53" t="n">
        <f aca="false">MIN(H110*[1]parameters!C$22,ROUND(P110+T110-V110+W110,0))</f>
        <v>14426869</v>
      </c>
      <c r="Y110" s="55" t="n">
        <f aca="false">IF(H110=0,0,X110*100/H110)</f>
        <v>49.9149849352952</v>
      </c>
    </row>
    <row r="111" customFormat="false" ht="14.5" hidden="false" customHeight="false" outlineLevel="0" collapsed="false">
      <c r="A111" s="20" t="n">
        <v>84</v>
      </c>
      <c r="B111" s="20" t="s">
        <v>102</v>
      </c>
      <c r="C111" s="51" t="n">
        <v>319420900</v>
      </c>
      <c r="D111" s="51" t="n">
        <f aca="false">D$23*C111</f>
        <v>1033901.7473195</v>
      </c>
      <c r="E111" s="52" t="n">
        <v>84306000</v>
      </c>
      <c r="F111" s="51" t="n">
        <f aca="false">E111*F$23</f>
        <v>999961.018302492</v>
      </c>
      <c r="G111" s="51" t="n">
        <f aca="false">ROUND(D111+F111,0)</f>
        <v>2033863</v>
      </c>
      <c r="H111" s="53" t="n">
        <f aca="false">(SUMIF(town1755,A111,found1755)/2)</f>
        <v>4207786.02129792</v>
      </c>
      <c r="I111" s="54" t="n">
        <f aca="false">IF(H111=0,0,G111/H111)</f>
        <v>0.483357040901201</v>
      </c>
      <c r="J111" s="41" t="n">
        <f aca="false">ROUND(H111*maxloc,0)</f>
        <v>3471423</v>
      </c>
      <c r="K111" s="41" t="n">
        <f aca="false">MIN(G111,J111)</f>
        <v>2033863</v>
      </c>
      <c r="L111" s="55" t="n">
        <f aca="false">IF(H111&gt;0, ROUND((K111*100/H111), 2), 0)</f>
        <v>48.34</v>
      </c>
      <c r="M111" s="56"/>
      <c r="N111" s="57" t="n">
        <v>2129815</v>
      </c>
      <c r="O111" s="58" t="n">
        <v>0.0382</v>
      </c>
      <c r="P111" s="41" t="n">
        <f aca="false">ROUND(N111*(1+O111),0)</f>
        <v>2211174</v>
      </c>
      <c r="Q111" s="59" t="n">
        <f aca="false">IF(H111=0,0,P111*100/H111)</f>
        <v>52.5495828164272</v>
      </c>
      <c r="R111" s="59" t="n">
        <f aca="false">IF(L111&gt;Q111,L111-Q111,0)</f>
        <v>0</v>
      </c>
      <c r="S111" s="60" t="n">
        <f aca="false">IF(AND(R111&gt;$T$22,R111&lt;=$T$23),$S$22,IF(R111&gt;$T$23,$S$23,0))</f>
        <v>0</v>
      </c>
      <c r="T111" s="41" t="n">
        <f aca="false">ROUND(S111*N111,0)</f>
        <v>0</v>
      </c>
      <c r="U111" s="41" t="n">
        <f aca="false">MAX(P111-K111,0)</f>
        <v>177311</v>
      </c>
      <c r="V111" s="41" t="n">
        <f aca="false">MAX(U111*(V$23),0)</f>
        <v>177311</v>
      </c>
      <c r="W111" s="41" t="n">
        <f aca="false">IF(AND(I111&gt;1.75,$W$23=1),MAX(K111-(P111+T111),0),0)</f>
        <v>0</v>
      </c>
      <c r="X111" s="53" t="n">
        <f aca="false">MIN(H111*[1]parameters!C$22,ROUND(P111+T111-V111+W111,0))</f>
        <v>2033863</v>
      </c>
      <c r="Y111" s="55" t="n">
        <f aca="false">IF(H111=0,0,X111*100/H111)</f>
        <v>48.3357040901201</v>
      </c>
    </row>
    <row r="112" customFormat="false" ht="14.5" hidden="false" customHeight="false" outlineLevel="0" collapsed="false">
      <c r="A112" s="20" t="n">
        <v>85</v>
      </c>
      <c r="B112" s="20" t="s">
        <v>103</v>
      </c>
      <c r="C112" s="51" t="n">
        <v>3597520100</v>
      </c>
      <c r="D112" s="51" t="n">
        <f aca="false">D$23*C112</f>
        <v>11644455.0666754</v>
      </c>
      <c r="E112" s="52" t="n">
        <v>292256000</v>
      </c>
      <c r="F112" s="51" t="n">
        <f aca="false">E112*F$23</f>
        <v>3466474.59688531</v>
      </c>
      <c r="G112" s="51" t="n">
        <f aca="false">ROUND(D112+F112,0)</f>
        <v>15110930</v>
      </c>
      <c r="H112" s="53" t="n">
        <f aca="false">(SUMIF(town1755,A112,found1755)/2)</f>
        <v>7069465.13277987</v>
      </c>
      <c r="I112" s="54" t="n">
        <f aca="false">IF(H112=0,0,G112/H112)</f>
        <v>2.13749268384298</v>
      </c>
      <c r="J112" s="41" t="n">
        <f aca="false">ROUND(H112*maxloc,0)</f>
        <v>5832309</v>
      </c>
      <c r="K112" s="41" t="n">
        <f aca="false">MIN(G112,J112)</f>
        <v>5832309</v>
      </c>
      <c r="L112" s="55" t="n">
        <f aca="false">IF(H112&gt;0, ROUND((K112*100/H112), 2), 0)</f>
        <v>82.5</v>
      </c>
      <c r="M112" s="56"/>
      <c r="N112" s="57" t="n">
        <v>5472129</v>
      </c>
      <c r="O112" s="58" t="n">
        <v>0.0595</v>
      </c>
      <c r="P112" s="41" t="n">
        <f aca="false">ROUND(N112*(1+O112),0)</f>
        <v>5797721</v>
      </c>
      <c r="Q112" s="59" t="n">
        <f aca="false">IF(H112=0,0,P112*100/H112)</f>
        <v>82.0107446759584</v>
      </c>
      <c r="R112" s="59" t="n">
        <f aca="false">IF(L112&gt;Q112,L112-Q112,0)</f>
        <v>0.489255324041622</v>
      </c>
      <c r="S112" s="60" t="n">
        <f aca="false">IF(AND(R112&gt;$T$22,R112&lt;=$T$23),$S$22,IF(R112&gt;$T$23,$S$23,0))</f>
        <v>0</v>
      </c>
      <c r="T112" s="41" t="n">
        <f aca="false">ROUND(S112*N112,0)</f>
        <v>0</v>
      </c>
      <c r="U112" s="41" t="n">
        <f aca="false">MAX(P112-K112,0)</f>
        <v>0</v>
      </c>
      <c r="V112" s="41" t="n">
        <f aca="false">MAX(U112*(V$23),0)</f>
        <v>0</v>
      </c>
      <c r="W112" s="41" t="n">
        <f aca="false">IF(AND(I112&gt;1.75,$W$23=1),MAX(K112-(P112+T112),0),0)</f>
        <v>34588</v>
      </c>
      <c r="X112" s="53" t="n">
        <f aca="false">MIN(H112*[1]parameters!C$22,ROUND(P112+T112-V112+W112,0))</f>
        <v>5832309</v>
      </c>
      <c r="Y112" s="55" t="n">
        <f aca="false">IF(H112=0,0,X112*100/H112)</f>
        <v>82.5000037549745</v>
      </c>
    </row>
    <row r="113" customFormat="false" ht="14.5" hidden="false" customHeight="false" outlineLevel="0" collapsed="false">
      <c r="A113" s="20" t="n">
        <v>86</v>
      </c>
      <c r="B113" s="20" t="s">
        <v>104</v>
      </c>
      <c r="C113" s="51" t="n">
        <v>1916129500</v>
      </c>
      <c r="D113" s="51" t="n">
        <f aca="false">D$23*C113</f>
        <v>6202129.03457615</v>
      </c>
      <c r="E113" s="52" t="n">
        <v>579418000</v>
      </c>
      <c r="F113" s="51" t="n">
        <f aca="false">E113*F$23</f>
        <v>6872528.80343977</v>
      </c>
      <c r="G113" s="51" t="n">
        <f aca="false">ROUND(D113+F113,0)</f>
        <v>13074658</v>
      </c>
      <c r="H113" s="53" t="n">
        <f aca="false">(SUMIF(town1755,A113,found1755)/2)</f>
        <v>23097746.73</v>
      </c>
      <c r="I113" s="54" t="n">
        <f aca="false">IF(H113=0,0,G113/H113)</f>
        <v>0.566057726445596</v>
      </c>
      <c r="J113" s="41" t="n">
        <f aca="false">ROUND(H113*maxloc,0)</f>
        <v>19055641</v>
      </c>
      <c r="K113" s="41" t="n">
        <f aca="false">MIN(G113,J113)</f>
        <v>13074658</v>
      </c>
      <c r="L113" s="55" t="n">
        <f aca="false">IF(H113&gt;0, ROUND((K113*100/H113), 2), 0)</f>
        <v>56.61</v>
      </c>
      <c r="M113" s="56"/>
      <c r="N113" s="57" t="n">
        <v>13894543</v>
      </c>
      <c r="O113" s="58" t="n">
        <v>0.065</v>
      </c>
      <c r="P113" s="41" t="n">
        <f aca="false">ROUND(N113*(1+O113),0)</f>
        <v>14797688</v>
      </c>
      <c r="Q113" s="59" t="n">
        <f aca="false">IF(H113=0,0,P113*100/H113)</f>
        <v>64.065504626823</v>
      </c>
      <c r="R113" s="59" t="n">
        <f aca="false">IF(L113&gt;Q113,L113-Q113,0)</f>
        <v>0</v>
      </c>
      <c r="S113" s="60" t="n">
        <f aca="false">IF(AND(R113&gt;$T$22,R113&lt;=$T$23),$S$22,IF(R113&gt;$T$23,$S$23,0))</f>
        <v>0</v>
      </c>
      <c r="T113" s="41" t="n">
        <f aca="false">ROUND(S113*N113,0)</f>
        <v>0</v>
      </c>
      <c r="U113" s="41" t="n">
        <f aca="false">MAX(P113-K113,0)</f>
        <v>1723030</v>
      </c>
      <c r="V113" s="41" t="n">
        <f aca="false">MAX(U113*(V$23),0)</f>
        <v>1723030</v>
      </c>
      <c r="W113" s="41" t="n">
        <f aca="false">IF(AND(I113&gt;1.75,$W$23=1),MAX(K113-(P113+T113),0),0)</f>
        <v>0</v>
      </c>
      <c r="X113" s="53" t="n">
        <f aca="false">MIN(H113*[1]parameters!C$22,ROUND(P113+T113-V113+W113,0))</f>
        <v>13074658</v>
      </c>
      <c r="Y113" s="55" t="n">
        <f aca="false">IF(H113=0,0,X113*100/H113)</f>
        <v>56.6057726445596</v>
      </c>
    </row>
    <row r="114" customFormat="false" ht="14.5" hidden="false" customHeight="false" outlineLevel="0" collapsed="false">
      <c r="A114" s="20" t="n">
        <v>87</v>
      </c>
      <c r="B114" s="20" t="s">
        <v>105</v>
      </c>
      <c r="C114" s="51" t="n">
        <v>2311361300</v>
      </c>
      <c r="D114" s="51" t="n">
        <f aca="false">D$23*C114</f>
        <v>7481415.54530926</v>
      </c>
      <c r="E114" s="52" t="n">
        <v>853911000</v>
      </c>
      <c r="F114" s="51" t="n">
        <f aca="false">E114*F$23</f>
        <v>10128314.8660795</v>
      </c>
      <c r="G114" s="51" t="n">
        <f aca="false">ROUND(D114+F114,0)</f>
        <v>17609730</v>
      </c>
      <c r="H114" s="53" t="n">
        <f aca="false">(SUMIF(town1755,A114,found1755)/2)</f>
        <v>34416160.82</v>
      </c>
      <c r="I114" s="54" t="n">
        <f aca="false">IF(H114=0,0,G114/H114)</f>
        <v>0.51167037753283</v>
      </c>
      <c r="J114" s="41" t="n">
        <f aca="false">ROUND(H114*maxloc,0)</f>
        <v>28393333</v>
      </c>
      <c r="K114" s="41" t="n">
        <f aca="false">MIN(G114,J114)</f>
        <v>17609730</v>
      </c>
      <c r="L114" s="55" t="n">
        <f aca="false">IF(H114&gt;0, ROUND((K114*100/H114), 2), 0)</f>
        <v>51.17</v>
      </c>
      <c r="M114" s="56"/>
      <c r="N114" s="57" t="n">
        <v>18843898</v>
      </c>
      <c r="O114" s="58" t="n">
        <v>0.0335</v>
      </c>
      <c r="P114" s="41" t="n">
        <f aca="false">ROUND(N114*(1+O114),0)</f>
        <v>19475169</v>
      </c>
      <c r="Q114" s="59" t="n">
        <f aca="false">IF(H114=0,0,P114*100/H114)</f>
        <v>56.5872791618365</v>
      </c>
      <c r="R114" s="59" t="n">
        <f aca="false">IF(L114&gt;Q114,L114-Q114,0)</f>
        <v>0</v>
      </c>
      <c r="S114" s="60" t="n">
        <f aca="false">IF(AND(R114&gt;$T$22,R114&lt;=$T$23),$S$22,IF(R114&gt;$T$23,$S$23,0))</f>
        <v>0</v>
      </c>
      <c r="T114" s="41" t="n">
        <f aca="false">ROUND(S114*N114,0)</f>
        <v>0</v>
      </c>
      <c r="U114" s="41" t="n">
        <f aca="false">MAX(P114-K114,0)</f>
        <v>1865439</v>
      </c>
      <c r="V114" s="41" t="n">
        <f aca="false">MAX(U114*(V$23),0)</f>
        <v>1865439</v>
      </c>
      <c r="W114" s="41" t="n">
        <f aca="false">IF(AND(I114&gt;1.75,$W$23=1),MAX(K114-(P114+T114),0),0)</f>
        <v>0</v>
      </c>
      <c r="X114" s="53" t="n">
        <f aca="false">MIN(H114*[1]parameters!C$22,ROUND(P114+T114-V114+W114,0))</f>
        <v>17609730</v>
      </c>
      <c r="Y114" s="55" t="n">
        <f aca="false">IF(H114=0,0,X114*100/H114)</f>
        <v>51.167037753283</v>
      </c>
    </row>
    <row r="115" customFormat="false" ht="14.5" hidden="false" customHeight="false" outlineLevel="0" collapsed="false">
      <c r="A115" s="20" t="n">
        <v>88</v>
      </c>
      <c r="B115" s="20" t="s">
        <v>106</v>
      </c>
      <c r="C115" s="51" t="n">
        <v>4412594900</v>
      </c>
      <c r="D115" s="51" t="n">
        <f aca="false">D$23*C115</f>
        <v>14282689.6340318</v>
      </c>
      <c r="E115" s="52" t="n">
        <v>1649668000</v>
      </c>
      <c r="F115" s="51" t="n">
        <f aca="false">E115*F$23</f>
        <v>19566859.9286057</v>
      </c>
      <c r="G115" s="51" t="n">
        <f aca="false">ROUND(D115+F115,0)</f>
        <v>33849550</v>
      </c>
      <c r="H115" s="53" t="n">
        <f aca="false">(SUMIF(town1755,A115,found1755)/2)</f>
        <v>46423185.2958395</v>
      </c>
      <c r="I115" s="54" t="n">
        <f aca="false">IF(H115=0,0,G115/H115)</f>
        <v>0.729151818951847</v>
      </c>
      <c r="J115" s="41" t="n">
        <f aca="false">ROUND(H115*maxloc,0)</f>
        <v>38299128</v>
      </c>
      <c r="K115" s="41" t="n">
        <f aca="false">MIN(G115,J115)</f>
        <v>33849550</v>
      </c>
      <c r="L115" s="55" t="n">
        <f aca="false">IF(H115&gt;0, ROUND((K115*100/H115), 2), 0)</f>
        <v>72.92</v>
      </c>
      <c r="M115" s="56"/>
      <c r="N115" s="57" t="n">
        <v>34739005</v>
      </c>
      <c r="O115" s="58" t="n">
        <v>0.0363</v>
      </c>
      <c r="P115" s="41" t="n">
        <f aca="false">ROUND(N115*(1+O115),0)</f>
        <v>36000031</v>
      </c>
      <c r="Q115" s="59" t="n">
        <f aca="false">IF(H115=0,0,P115*100/H115)</f>
        <v>77.5475245194482</v>
      </c>
      <c r="R115" s="59" t="n">
        <f aca="false">IF(L115&gt;Q115,L115-Q115,0)</f>
        <v>0</v>
      </c>
      <c r="S115" s="60" t="n">
        <f aca="false">IF(AND(R115&gt;$T$22,R115&lt;=$T$23),$S$22,IF(R115&gt;$T$23,$S$23,0))</f>
        <v>0</v>
      </c>
      <c r="T115" s="41" t="n">
        <f aca="false">ROUND(S115*N115,0)</f>
        <v>0</v>
      </c>
      <c r="U115" s="41" t="n">
        <f aca="false">MAX(P115-K115,0)</f>
        <v>2150481</v>
      </c>
      <c r="V115" s="41" t="n">
        <f aca="false">MAX(U115*(V$23),0)</f>
        <v>2150481</v>
      </c>
      <c r="W115" s="41" t="n">
        <f aca="false">IF(AND(I115&gt;1.75,$W$23=1),MAX(K115-(P115+T115),0),0)</f>
        <v>0</v>
      </c>
      <c r="X115" s="53" t="n">
        <f aca="false">MIN(H115*[1]parameters!C$22,ROUND(P115+T115-V115+W115,0))</f>
        <v>33849550</v>
      </c>
      <c r="Y115" s="55" t="n">
        <f aca="false">IF(H115=0,0,X115*100/H115)</f>
        <v>72.9151818951847</v>
      </c>
    </row>
    <row r="116" customFormat="false" ht="14.5" hidden="false" customHeight="false" outlineLevel="0" collapsed="false">
      <c r="A116" s="20" t="n">
        <v>89</v>
      </c>
      <c r="B116" s="20" t="s">
        <v>107</v>
      </c>
      <c r="C116" s="51" t="n">
        <v>11072643200</v>
      </c>
      <c r="D116" s="51" t="n">
        <f aca="false">D$23*C116</f>
        <v>35839937.6869998</v>
      </c>
      <c r="E116" s="52" t="n">
        <v>488693000</v>
      </c>
      <c r="F116" s="51" t="n">
        <f aca="false">E116*F$23</f>
        <v>5796431.45111024</v>
      </c>
      <c r="G116" s="51" t="n">
        <f aca="false">ROUND(D116+F116,0)</f>
        <v>41636369</v>
      </c>
      <c r="H116" s="53" t="n">
        <f aca="false">(SUMIF(town1755,A116,found1755)/2)</f>
        <v>10676843.895998</v>
      </c>
      <c r="I116" s="54" t="n">
        <f aca="false">IF(H116=0,0,G116/H116)</f>
        <v>3.89968884115714</v>
      </c>
      <c r="J116" s="41" t="n">
        <f aca="false">ROUND(H116*maxloc,0)</f>
        <v>8808396</v>
      </c>
      <c r="K116" s="41" t="n">
        <f aca="false">MIN(G116,J116)</f>
        <v>8808396</v>
      </c>
      <c r="L116" s="55" t="n">
        <f aca="false">IF(H116&gt;0, ROUND((K116*100/H116), 2), 0)</f>
        <v>82.5</v>
      </c>
      <c r="M116" s="56"/>
      <c r="N116" s="57" t="n">
        <v>8277359</v>
      </c>
      <c r="O116" s="58" t="n">
        <v>0.0383</v>
      </c>
      <c r="P116" s="41" t="n">
        <f aca="false">ROUND(N116*(1+O116),0)</f>
        <v>8594382</v>
      </c>
      <c r="Q116" s="59" t="n">
        <f aca="false">IF(H116=0,0,P116*100/H116)</f>
        <v>80.4955292380126</v>
      </c>
      <c r="R116" s="59" t="n">
        <f aca="false">IF(L116&gt;Q116,L116-Q116,0)</f>
        <v>2.00447076198741</v>
      </c>
      <c r="S116" s="60" t="n">
        <f aca="false">IF(AND(R116&gt;$T$22,R116&lt;=$T$23),$S$22,IF(R116&gt;$T$23,$S$23,0))</f>
        <v>0</v>
      </c>
      <c r="T116" s="41" t="n">
        <f aca="false">ROUND(S116*N116,0)</f>
        <v>0</v>
      </c>
      <c r="U116" s="41" t="n">
        <f aca="false">MAX(P116-K116,0)</f>
        <v>0</v>
      </c>
      <c r="V116" s="41" t="n">
        <f aca="false">MAX(U116*(V$23),0)</f>
        <v>0</v>
      </c>
      <c r="W116" s="41" t="n">
        <f aca="false">IF(AND(I116&gt;1.75,$W$23=1),MAX(K116-(P116+T116),0),0)</f>
        <v>214014</v>
      </c>
      <c r="X116" s="53" t="n">
        <f aca="false">MIN(H116*[1]parameters!C$22,ROUND(P116+T116-V116+W116,0))</f>
        <v>8808396</v>
      </c>
      <c r="Y116" s="55" t="n">
        <f aca="false">IF(H116=0,0,X116*100/H116)</f>
        <v>82.4999979938049</v>
      </c>
    </row>
    <row r="117" customFormat="false" ht="14.5" hidden="false" customHeight="false" outlineLevel="0" collapsed="false">
      <c r="A117" s="20" t="n">
        <v>90</v>
      </c>
      <c r="B117" s="20" t="s">
        <v>108</v>
      </c>
      <c r="C117" s="51" t="n">
        <v>616396400</v>
      </c>
      <c r="D117" s="51" t="n">
        <f aca="false">D$23*C117</f>
        <v>1995152.2113971</v>
      </c>
      <c r="E117" s="52" t="n">
        <v>54717000</v>
      </c>
      <c r="F117" s="51" t="n">
        <f aca="false">E117*F$23</f>
        <v>649003.238659852</v>
      </c>
      <c r="G117" s="51" t="n">
        <f aca="false">ROUND(D117+F117,0)</f>
        <v>2644155</v>
      </c>
      <c r="H117" s="53" t="n">
        <f aca="false">(SUMIF(town1755,A117,found1755)/2)</f>
        <v>1269627.74681746</v>
      </c>
      <c r="I117" s="54" t="n">
        <f aca="false">IF(H117=0,0,G117/H117)</f>
        <v>2.08262225414341</v>
      </c>
      <c r="J117" s="41" t="n">
        <f aca="false">ROUND(H117*maxloc,0)</f>
        <v>1047443</v>
      </c>
      <c r="K117" s="41" t="n">
        <f aca="false">MIN(G117,J117)</f>
        <v>1047443</v>
      </c>
      <c r="L117" s="55" t="n">
        <f aca="false">IF(H117&gt;0, ROUND((K117*100/H117), 2), 0)</f>
        <v>82.5</v>
      </c>
      <c r="M117" s="56"/>
      <c r="N117" s="57" t="n">
        <v>1067474</v>
      </c>
      <c r="O117" s="58" t="n">
        <v>0.0429</v>
      </c>
      <c r="P117" s="41" t="n">
        <f aca="false">ROUND(N117*(1+O117),0)</f>
        <v>1113269</v>
      </c>
      <c r="Q117" s="59" t="n">
        <f aca="false">IF(H117=0,0,P117*100/H117)</f>
        <v>87.6846778743298</v>
      </c>
      <c r="R117" s="59" t="n">
        <f aca="false">IF(L117&gt;Q117,L117-Q117,0)</f>
        <v>0</v>
      </c>
      <c r="S117" s="60" t="n">
        <f aca="false">IF(AND(R117&gt;$T$22,R117&lt;=$T$23),$S$22,IF(R117&gt;$T$23,$S$23,0))</f>
        <v>0</v>
      </c>
      <c r="T117" s="41" t="n">
        <f aca="false">ROUND(S117*N117,0)</f>
        <v>0</v>
      </c>
      <c r="U117" s="41" t="n">
        <f aca="false">MAX(P117-K117,0)</f>
        <v>65826</v>
      </c>
      <c r="V117" s="41" t="n">
        <f aca="false">MAX(U117*(V$23),0)</f>
        <v>65826</v>
      </c>
      <c r="W117" s="41" t="n">
        <f aca="false">IF(AND(I117&gt;1.75,$W$23=1),MAX(K117-(P117+T117),0),0)</f>
        <v>0</v>
      </c>
      <c r="X117" s="53" t="n">
        <f aca="false">MIN(H117*[1]parameters!C$22,ROUND(P117+T117-V117+W117,0))</f>
        <v>1047443</v>
      </c>
      <c r="Y117" s="55" t="n">
        <f aca="false">IF(H117=0,0,X117*100/H117)</f>
        <v>82.5000085753952</v>
      </c>
    </row>
    <row r="118" customFormat="false" ht="14.5" hidden="false" customHeight="false" outlineLevel="0" collapsed="false">
      <c r="A118" s="20" t="n">
        <v>91</v>
      </c>
      <c r="B118" s="20" t="s">
        <v>109</v>
      </c>
      <c r="C118" s="51" t="n">
        <v>969923800</v>
      </c>
      <c r="D118" s="51" t="n">
        <f aca="false">D$23*C118</f>
        <v>3139449.89694404</v>
      </c>
      <c r="E118" s="52" t="n">
        <v>60012000</v>
      </c>
      <c r="F118" s="51" t="n">
        <f aca="false">E118*F$23</f>
        <v>711807.707996693</v>
      </c>
      <c r="G118" s="51" t="n">
        <f aca="false">ROUND(D118+F118,0)</f>
        <v>3851258</v>
      </c>
      <c r="H118" s="53" t="n">
        <f aca="false">(SUMIF(town1755,A118,found1755)/2)</f>
        <v>3346288.9263638</v>
      </c>
      <c r="I118" s="54" t="n">
        <f aca="false">IF(H118=0,0,G118/H118)</f>
        <v>1.15090420604682</v>
      </c>
      <c r="J118" s="41" t="n">
        <f aca="false">ROUND(H118*maxloc,0)</f>
        <v>2760688</v>
      </c>
      <c r="K118" s="41" t="n">
        <f aca="false">MIN(G118,J118)</f>
        <v>2760688</v>
      </c>
      <c r="L118" s="55" t="n">
        <f aca="false">IF(H118&gt;0, ROUND((K118*100/H118), 2), 0)</f>
        <v>82.5</v>
      </c>
      <c r="M118" s="56"/>
      <c r="N118" s="57" t="n">
        <v>2588960</v>
      </c>
      <c r="O118" s="58" t="n">
        <v>0.0314</v>
      </c>
      <c r="P118" s="41" t="n">
        <f aca="false">ROUND(N118*(1+O118),0)</f>
        <v>2670253</v>
      </c>
      <c r="Q118" s="59" t="n">
        <f aca="false">IF(H118=0,0,P118*100/H118)</f>
        <v>79.797443040927</v>
      </c>
      <c r="R118" s="59" t="n">
        <f aca="false">IF(L118&gt;Q118,L118-Q118,0)</f>
        <v>2.70255695907296</v>
      </c>
      <c r="S118" s="60" t="n">
        <f aca="false">IF(AND(R118&gt;$T$22,R118&lt;=$T$23),$S$22,IF(R118&gt;$T$23,$S$23,0))</f>
        <v>0.01</v>
      </c>
      <c r="T118" s="41" t="n">
        <f aca="false">ROUND(S118*N118,0)</f>
        <v>25890</v>
      </c>
      <c r="U118" s="41" t="n">
        <f aca="false">MAX(P118-K118,0)</f>
        <v>0</v>
      </c>
      <c r="V118" s="41" t="n">
        <f aca="false">MAX(U118*(V$23),0)</f>
        <v>0</v>
      </c>
      <c r="W118" s="41" t="n">
        <f aca="false">IF(AND(I118&gt;1.75,$W$23=1),MAX(K118-(P118+T118),0),0)</f>
        <v>0</v>
      </c>
      <c r="X118" s="53" t="n">
        <f aca="false">MIN(H118*[1]parameters!C$22,ROUND(P118+T118-V118+W118,0))</f>
        <v>2696143</v>
      </c>
      <c r="Y118" s="55" t="n">
        <f aca="false">IF(H118=0,0,X118*100/H118)</f>
        <v>80.5711359458052</v>
      </c>
    </row>
    <row r="119" customFormat="false" ht="14.5" hidden="false" customHeight="false" outlineLevel="0" collapsed="false">
      <c r="A119" s="20" t="n">
        <v>92</v>
      </c>
      <c r="B119" s="20" t="s">
        <v>110</v>
      </c>
      <c r="C119" s="51" t="n">
        <v>1081249700</v>
      </c>
      <c r="D119" s="51" t="n">
        <f aca="false">D$23*C119</f>
        <v>3499789.63217087</v>
      </c>
      <c r="E119" s="52" t="n">
        <v>465083000</v>
      </c>
      <c r="F119" s="51" t="n">
        <f aca="false">E119*F$23</f>
        <v>5516391.12607855</v>
      </c>
      <c r="G119" s="51" t="n">
        <f aca="false">ROUND(D119+F119,0)</f>
        <v>9016181</v>
      </c>
      <c r="H119" s="53" t="n">
        <f aca="false">(SUMIF(town1755,A119,found1755)/2)</f>
        <v>6762492.10074318</v>
      </c>
      <c r="I119" s="54" t="n">
        <f aca="false">IF(H119=0,0,G119/H119)</f>
        <v>1.33326307309241</v>
      </c>
      <c r="J119" s="41" t="n">
        <f aca="false">ROUND(H119*maxloc,0)</f>
        <v>5579056</v>
      </c>
      <c r="K119" s="41" t="n">
        <f aca="false">MIN(G119,J119)</f>
        <v>5579056</v>
      </c>
      <c r="L119" s="55" t="n">
        <f aca="false">IF(H119&gt;0, ROUND((K119*100/H119), 2), 0)</f>
        <v>82.5</v>
      </c>
      <c r="M119" s="56"/>
      <c r="N119" s="57" t="n">
        <v>5170162</v>
      </c>
      <c r="O119" s="58" t="n">
        <v>0.0411</v>
      </c>
      <c r="P119" s="41" t="n">
        <f aca="false">ROUND(N119*(1+O119),0)</f>
        <v>5382656</v>
      </c>
      <c r="Q119" s="59" t="n">
        <f aca="false">IF(H119=0,0,P119*100/H119)</f>
        <v>79.5957454709405</v>
      </c>
      <c r="R119" s="59" t="n">
        <f aca="false">IF(L119&gt;Q119,L119-Q119,0)</f>
        <v>2.90425452905954</v>
      </c>
      <c r="S119" s="60" t="n">
        <f aca="false">IF(AND(R119&gt;$T$22,R119&lt;=$T$23),$S$22,IF(R119&gt;$T$23,$S$23,0))</f>
        <v>0.01</v>
      </c>
      <c r="T119" s="41" t="n">
        <f aca="false">ROUND(S119*N119,0)</f>
        <v>51702</v>
      </c>
      <c r="U119" s="41" t="n">
        <f aca="false">MAX(P119-K119,0)</f>
        <v>0</v>
      </c>
      <c r="V119" s="41" t="n">
        <f aca="false">MAX(U119*(V$23),0)</f>
        <v>0</v>
      </c>
      <c r="W119" s="41" t="n">
        <f aca="false">IF(AND(I119&gt;1.75,$W$23=1),MAX(K119-(P119+T119),0),0)</f>
        <v>0</v>
      </c>
      <c r="X119" s="53" t="n">
        <f aca="false">MIN(H119*[1]parameters!C$22,ROUND(P119+T119-V119+W119,0))</f>
        <v>5434358</v>
      </c>
      <c r="Y119" s="55" t="n">
        <f aca="false">IF(H119=0,0,X119*100/H119)</f>
        <v>80.3602861052181</v>
      </c>
    </row>
    <row r="120" customFormat="false" ht="14.5" hidden="false" customHeight="false" outlineLevel="0" collapsed="false">
      <c r="A120" s="20" t="n">
        <v>93</v>
      </c>
      <c r="B120" s="20" t="s">
        <v>111</v>
      </c>
      <c r="C120" s="51" t="n">
        <v>9500450600</v>
      </c>
      <c r="D120" s="51" t="n">
        <f aca="false">D$23*C120</f>
        <v>30751063.8022202</v>
      </c>
      <c r="E120" s="52" t="n">
        <v>1260524000</v>
      </c>
      <c r="F120" s="51" t="n">
        <f aca="false">E120*F$23</f>
        <v>14951188.0842969</v>
      </c>
      <c r="G120" s="51" t="n">
        <f aca="false">ROUND(D120+F120,0)</f>
        <v>45702252</v>
      </c>
      <c r="H120" s="53" t="n">
        <f aca="false">(SUMIF(town1755,A120,found1755)/2)</f>
        <v>161811104.85304</v>
      </c>
      <c r="I120" s="54" t="n">
        <f aca="false">IF(H120=0,0,G120/H120)</f>
        <v>0.28244199952474</v>
      </c>
      <c r="J120" s="41" t="n">
        <f aca="false">ROUND(H120*maxloc,0)</f>
        <v>133494162</v>
      </c>
      <c r="K120" s="41" t="n">
        <f aca="false">MIN(G120,J120)</f>
        <v>45702252</v>
      </c>
      <c r="L120" s="55" t="n">
        <f aca="false">IF(H120&gt;0, ROUND((K120*100/H120), 2), 0)</f>
        <v>28.24</v>
      </c>
      <c r="M120" s="56"/>
      <c r="N120" s="57" t="n">
        <v>40961068</v>
      </c>
      <c r="O120" s="58" t="n">
        <v>0.0578</v>
      </c>
      <c r="P120" s="41" t="n">
        <f aca="false">ROUND(N120*(1+O120),0)</f>
        <v>43328618</v>
      </c>
      <c r="Q120" s="59" t="n">
        <f aca="false">IF(H120=0,0,P120*100/H120)</f>
        <v>26.7772833263526</v>
      </c>
      <c r="R120" s="59" t="n">
        <f aca="false">IF(L120&gt;Q120,L120-Q120,0)</f>
        <v>1.46271667364741</v>
      </c>
      <c r="S120" s="60" t="n">
        <f aca="false">IF(AND(R120&gt;$T$22,R120&lt;=$T$23),$S$22,IF(R120&gt;$T$23,$S$23,0))</f>
        <v>0</v>
      </c>
      <c r="T120" s="41" t="n">
        <f aca="false">ROUND(S120*N120,0)</f>
        <v>0</v>
      </c>
      <c r="U120" s="41" t="n">
        <f aca="false">MAX(P120-K120,0)</f>
        <v>0</v>
      </c>
      <c r="V120" s="41" t="n">
        <f aca="false">MAX(U120*(V$23),0)</f>
        <v>0</v>
      </c>
      <c r="W120" s="41" t="n">
        <f aca="false">IF(AND(I120&gt;1.75,$W$23=1),MAX(K120-(P120+T120),0),0)</f>
        <v>0</v>
      </c>
      <c r="X120" s="53" t="n">
        <f aca="false">MIN(H120*[1]parameters!C$22,ROUND(P120+T120-V120+W120,0))</f>
        <v>43328618</v>
      </c>
      <c r="Y120" s="55" t="n">
        <f aca="false">IF(H120=0,0,X120*100/H120)</f>
        <v>26.7772833263526</v>
      </c>
    </row>
    <row r="121" customFormat="false" ht="14.5" hidden="false" customHeight="false" outlineLevel="0" collapsed="false">
      <c r="A121" s="20" t="n">
        <v>94</v>
      </c>
      <c r="B121" s="20" t="s">
        <v>112</v>
      </c>
      <c r="C121" s="51" t="n">
        <v>2882044000</v>
      </c>
      <c r="D121" s="51" t="n">
        <f aca="false">D$23*C121</f>
        <v>9328601.62704346</v>
      </c>
      <c r="E121" s="52" t="n">
        <v>662456000</v>
      </c>
      <c r="F121" s="51" t="n">
        <f aca="false">E121*F$23</f>
        <v>7857449.96015225</v>
      </c>
      <c r="G121" s="51" t="n">
        <f aca="false">ROUND(D121+F121,0)</f>
        <v>17186052</v>
      </c>
      <c r="H121" s="53" t="n">
        <f aca="false">(SUMIF(town1755,A121,found1755)/2)</f>
        <v>28223295.9587494</v>
      </c>
      <c r="I121" s="54" t="n">
        <f aca="false">IF(H121=0,0,G121/H121)</f>
        <v>0.608931431152435</v>
      </c>
      <c r="J121" s="41" t="n">
        <f aca="false">ROUND(H121*maxloc,0)</f>
        <v>23284219</v>
      </c>
      <c r="K121" s="41" t="n">
        <f aca="false">MIN(G121,J121)</f>
        <v>17186052</v>
      </c>
      <c r="L121" s="55" t="n">
        <f aca="false">IF(H121&gt;0, ROUND((K121*100/H121), 2), 0)</f>
        <v>60.89</v>
      </c>
      <c r="M121" s="56"/>
      <c r="N121" s="57" t="n">
        <v>16724054</v>
      </c>
      <c r="O121" s="58" t="n">
        <v>0.0448</v>
      </c>
      <c r="P121" s="41" t="n">
        <f aca="false">ROUND(N121*(1+O121),0)</f>
        <v>17473292</v>
      </c>
      <c r="Q121" s="59" t="n">
        <f aca="false">IF(H121=0,0,P121*100/H121)</f>
        <v>61.9108839220572</v>
      </c>
      <c r="R121" s="59" t="n">
        <f aca="false">IF(L121&gt;Q121,L121-Q121,0)</f>
        <v>0</v>
      </c>
      <c r="S121" s="60" t="n">
        <f aca="false">IF(AND(R121&gt;$T$22,R121&lt;=$T$23),$S$22,IF(R121&gt;$T$23,$S$23,0))</f>
        <v>0</v>
      </c>
      <c r="T121" s="41" t="n">
        <f aca="false">ROUND(S121*N121,0)</f>
        <v>0</v>
      </c>
      <c r="U121" s="41" t="n">
        <f aca="false">MAX(P121-K121,0)</f>
        <v>287240</v>
      </c>
      <c r="V121" s="41" t="n">
        <f aca="false">MAX(U121*(V$23),0)</f>
        <v>287240</v>
      </c>
      <c r="W121" s="41" t="n">
        <f aca="false">IF(AND(I121&gt;1.75,$W$23=1),MAX(K121-(P121+T121),0),0)</f>
        <v>0</v>
      </c>
      <c r="X121" s="53" t="n">
        <f aca="false">MIN(H121*[1]parameters!C$22,ROUND(P121+T121-V121+W121,0))</f>
        <v>17186052</v>
      </c>
      <c r="Y121" s="55" t="n">
        <f aca="false">IF(H121=0,0,X121*100/H121)</f>
        <v>60.8931431152435</v>
      </c>
    </row>
    <row r="122" customFormat="false" ht="14.5" hidden="false" customHeight="false" outlineLevel="0" collapsed="false">
      <c r="A122" s="20" t="n">
        <v>95</v>
      </c>
      <c r="B122" s="20" t="s">
        <v>113</v>
      </c>
      <c r="C122" s="51" t="n">
        <v>7843860400</v>
      </c>
      <c r="D122" s="51" t="n">
        <f aca="false">D$23*C122</f>
        <v>25389011.7186767</v>
      </c>
      <c r="E122" s="52" t="n">
        <v>2026895000</v>
      </c>
      <c r="F122" s="51" t="n">
        <f aca="false">E122*F$23</f>
        <v>24041183.1683656</v>
      </c>
      <c r="G122" s="51" t="n">
        <f aca="false">ROUND(D122+F122,0)</f>
        <v>49430195</v>
      </c>
      <c r="H122" s="53" t="n">
        <f aca="false">(SUMIF(town1755,A122,found1755)/2)</f>
        <v>267702805.830383</v>
      </c>
      <c r="I122" s="54" t="n">
        <f aca="false">IF(H122=0,0,G122/H122)</f>
        <v>0.184645786011369</v>
      </c>
      <c r="J122" s="41" t="n">
        <f aca="false">ROUND(H122*maxloc,0)</f>
        <v>220854815</v>
      </c>
      <c r="K122" s="41" t="n">
        <f aca="false">MIN(G122,J122)</f>
        <v>49430195</v>
      </c>
      <c r="L122" s="55" t="n">
        <f aca="false">IF(H122&gt;0, ROUND((K122*100/H122), 2), 0)</f>
        <v>18.46</v>
      </c>
      <c r="M122" s="56"/>
      <c r="N122" s="57" t="n">
        <v>42537361</v>
      </c>
      <c r="O122" s="58" t="n">
        <v>0.0444</v>
      </c>
      <c r="P122" s="41" t="n">
        <f aca="false">ROUND(N122*(1+O122),0)</f>
        <v>44426020</v>
      </c>
      <c r="Q122" s="59" t="n">
        <f aca="false">IF(H122=0,0,P122*100/H122)</f>
        <v>16.5952761915198</v>
      </c>
      <c r="R122" s="59" t="n">
        <f aca="false">IF(L122&gt;Q122,L122-Q122,0)</f>
        <v>1.86472380848019</v>
      </c>
      <c r="S122" s="60" t="n">
        <f aca="false">IF(AND(R122&gt;$T$22,R122&lt;=$T$23),$S$22,IF(R122&gt;$T$23,$S$23,0))</f>
        <v>0</v>
      </c>
      <c r="T122" s="41" t="n">
        <f aca="false">ROUND(S122*N122,0)</f>
        <v>0</v>
      </c>
      <c r="U122" s="41" t="n">
        <f aca="false">MAX(P122-K122,0)</f>
        <v>0</v>
      </c>
      <c r="V122" s="41" t="n">
        <f aca="false">MAX(U122*(V$23),0)</f>
        <v>0</v>
      </c>
      <c r="W122" s="41" t="n">
        <f aca="false">IF(AND(I122&gt;1.75,$W$23=1),MAX(K122-(P122+T122),0),0)</f>
        <v>0</v>
      </c>
      <c r="X122" s="53" t="n">
        <f aca="false">MIN(H122*[1]parameters!C$22,ROUND(P122+T122-V122+W122,0))</f>
        <v>44426020</v>
      </c>
      <c r="Y122" s="55" t="n">
        <f aca="false">IF(H122=0,0,X122*100/H122)</f>
        <v>16.5952761915198</v>
      </c>
    </row>
    <row r="123" customFormat="false" ht="14.5" hidden="false" customHeight="false" outlineLevel="0" collapsed="false">
      <c r="A123" s="20" t="n">
        <v>96</v>
      </c>
      <c r="B123" s="20" t="s">
        <v>114</v>
      </c>
      <c r="C123" s="51" t="n">
        <v>15449979300</v>
      </c>
      <c r="D123" s="51" t="n">
        <f aca="false">D$23*C123</f>
        <v>50008501.6175214</v>
      </c>
      <c r="E123" s="52" t="n">
        <v>2053402000</v>
      </c>
      <c r="F123" s="51" t="n">
        <f aca="false">E123*F$23</f>
        <v>24355585.0699164</v>
      </c>
      <c r="G123" s="51" t="n">
        <f aca="false">ROUND(D123+F123,0)</f>
        <v>74364087</v>
      </c>
      <c r="H123" s="53" t="n">
        <f aca="false">(SUMIF(town1755,A123,found1755)/2)</f>
        <v>47533272.5733394</v>
      </c>
      <c r="I123" s="54" t="n">
        <f aca="false">IF(H123=0,0,G123/H123)</f>
        <v>1.56446385813775</v>
      </c>
      <c r="J123" s="41" t="n">
        <f aca="false">ROUND(H123*maxloc,0)</f>
        <v>39214950</v>
      </c>
      <c r="K123" s="41" t="n">
        <f aca="false">MIN(G123,J123)</f>
        <v>39214950</v>
      </c>
      <c r="L123" s="55" t="n">
        <f aca="false">IF(H123&gt;0, ROUND((K123*100/H123), 2), 0)</f>
        <v>82.5</v>
      </c>
      <c r="M123" s="56"/>
      <c r="N123" s="57" t="n">
        <v>36602682</v>
      </c>
      <c r="O123" s="58" t="n">
        <v>0.0541</v>
      </c>
      <c r="P123" s="41" t="n">
        <f aca="false">ROUND(N123*(1+O123),0)</f>
        <v>38582887</v>
      </c>
      <c r="Q123" s="59" t="n">
        <f aca="false">IF(H123=0,0,P123*100/H123)</f>
        <v>81.1702727609807</v>
      </c>
      <c r="R123" s="59" t="n">
        <f aca="false">IF(L123&gt;Q123,L123-Q123,0)</f>
        <v>1.32972723901932</v>
      </c>
      <c r="S123" s="60" t="n">
        <f aca="false">IF(AND(R123&gt;$T$22,R123&lt;=$T$23),$S$22,IF(R123&gt;$T$23,$S$23,0))</f>
        <v>0</v>
      </c>
      <c r="T123" s="41" t="n">
        <f aca="false">ROUND(S123*N123,0)</f>
        <v>0</v>
      </c>
      <c r="U123" s="41" t="n">
        <f aca="false">MAX(P123-K123,0)</f>
        <v>0</v>
      </c>
      <c r="V123" s="41" t="n">
        <f aca="false">MAX(U123*(V$23),0)</f>
        <v>0</v>
      </c>
      <c r="W123" s="41" t="n">
        <f aca="false">IF(AND(I123&gt;1.75,$W$23=1),MAX(K123-(P123+T123),0),0)</f>
        <v>0</v>
      </c>
      <c r="X123" s="53" t="n">
        <f aca="false">MIN(H123*[1]parameters!C$22,ROUND(P123+T123-V123+W123,0))</f>
        <v>38582887</v>
      </c>
      <c r="Y123" s="55" t="n">
        <f aca="false">IF(H123=0,0,X123*100/H123)</f>
        <v>81.1702727609807</v>
      </c>
    </row>
    <row r="124" customFormat="false" ht="14.5" hidden="false" customHeight="false" outlineLevel="0" collapsed="false">
      <c r="A124" s="20" t="n">
        <v>97</v>
      </c>
      <c r="B124" s="20" t="s">
        <v>115</v>
      </c>
      <c r="C124" s="51" t="n">
        <v>3678508500</v>
      </c>
      <c r="D124" s="51" t="n">
        <f aca="false">D$23*C124</f>
        <v>11906598.3649775</v>
      </c>
      <c r="E124" s="52" t="n">
        <v>1057088000</v>
      </c>
      <c r="F124" s="51" t="n">
        <f aca="false">E124*F$23</f>
        <v>12538215.4640873</v>
      </c>
      <c r="G124" s="51" t="n">
        <f aca="false">ROUND(D124+F124,0)</f>
        <v>24444814</v>
      </c>
      <c r="H124" s="53" t="n">
        <f aca="false">(SUMIF(town1755,A124,found1755)/2)</f>
        <v>108892707.931429</v>
      </c>
      <c r="I124" s="54" t="n">
        <f aca="false">IF(H124=0,0,G124/H124)</f>
        <v>0.224485316458409</v>
      </c>
      <c r="J124" s="41" t="n">
        <f aca="false">ROUND(H124*maxloc,0)</f>
        <v>89836484</v>
      </c>
      <c r="K124" s="41" t="n">
        <f aca="false">MIN(G124,J124)</f>
        <v>24444814</v>
      </c>
      <c r="L124" s="55" t="n">
        <f aca="false">IF(H124&gt;0, ROUND((K124*100/H124), 2), 0)</f>
        <v>22.45</v>
      </c>
      <c r="M124" s="56"/>
      <c r="N124" s="57" t="n">
        <v>23611394</v>
      </c>
      <c r="O124" s="58" t="n">
        <v>0.0449</v>
      </c>
      <c r="P124" s="41" t="n">
        <f aca="false">ROUND(N124*(1+O124),0)</f>
        <v>24671546</v>
      </c>
      <c r="Q124" s="59" t="n">
        <f aca="false">IF(H124=0,0,P124*100/H124)</f>
        <v>22.6567476084219</v>
      </c>
      <c r="R124" s="59" t="n">
        <f aca="false">IF(L124&gt;Q124,L124-Q124,0)</f>
        <v>0</v>
      </c>
      <c r="S124" s="60" t="n">
        <f aca="false">IF(AND(R124&gt;$T$22,R124&lt;=$T$23),$S$22,IF(R124&gt;$T$23,$S$23,0))</f>
        <v>0</v>
      </c>
      <c r="T124" s="41" t="n">
        <f aca="false">ROUND(S124*N124,0)</f>
        <v>0</v>
      </c>
      <c r="U124" s="41" t="n">
        <f aca="false">MAX(P124-K124,0)</f>
        <v>226732</v>
      </c>
      <c r="V124" s="41" t="n">
        <f aca="false">MAX(U124*(V$23),0)</f>
        <v>226732</v>
      </c>
      <c r="W124" s="41" t="n">
        <f aca="false">IF(AND(I124&gt;1.75,$W$23=1),MAX(K124-(P124+T124),0),0)</f>
        <v>0</v>
      </c>
      <c r="X124" s="53" t="n">
        <f aca="false">MIN(H124*[1]parameters!C$22,ROUND(P124+T124-V124+W124,0))</f>
        <v>24444814</v>
      </c>
      <c r="Y124" s="55" t="n">
        <f aca="false">IF(H124=0,0,X124*100/H124)</f>
        <v>22.4485316458409</v>
      </c>
    </row>
    <row r="125" customFormat="false" ht="14.5" hidden="false" customHeight="false" outlineLevel="0" collapsed="false">
      <c r="A125" s="20" t="n">
        <v>98</v>
      </c>
      <c r="B125" s="20" t="s">
        <v>116</v>
      </c>
      <c r="C125" s="51" t="n">
        <v>185906300</v>
      </c>
      <c r="D125" s="51" t="n">
        <f aca="false">D$23*C125</f>
        <v>601741.615553971</v>
      </c>
      <c r="E125" s="52" t="n">
        <v>16498000</v>
      </c>
      <c r="F125" s="51" t="n">
        <f aca="false">E125*F$23</f>
        <v>195684.255924306</v>
      </c>
      <c r="G125" s="51" t="n">
        <f aca="false">ROUND(D125+F125,0)</f>
        <v>797426</v>
      </c>
      <c r="H125" s="53" t="n">
        <f aca="false">(SUMIF(town1755,A125,found1755)/2)</f>
        <v>1566636.00409515</v>
      </c>
      <c r="I125" s="54" t="n">
        <f aca="false">IF(H125=0,0,G125/H125)</f>
        <v>0.509005281326068</v>
      </c>
      <c r="J125" s="41" t="n">
        <f aca="false">ROUND(H125*maxloc,0)</f>
        <v>1292475</v>
      </c>
      <c r="K125" s="41" t="n">
        <f aca="false">MIN(G125,J125)</f>
        <v>797426</v>
      </c>
      <c r="L125" s="55" t="n">
        <f aca="false">IF(H125&gt;0, ROUND((K125*100/H125), 2), 0)</f>
        <v>50.9</v>
      </c>
      <c r="M125" s="56"/>
      <c r="N125" s="57" t="n">
        <v>748953</v>
      </c>
      <c r="O125" s="58" t="n">
        <v>0.0438</v>
      </c>
      <c r="P125" s="41" t="n">
        <f aca="false">ROUND(N125*(1+O125),0)</f>
        <v>781757</v>
      </c>
      <c r="Q125" s="59" t="n">
        <f aca="false">IF(H125=0,0,P125*100/H125)</f>
        <v>49.9003596212844</v>
      </c>
      <c r="R125" s="59" t="n">
        <f aca="false">IF(L125&gt;Q125,L125-Q125,0)</f>
        <v>0.999640378715611</v>
      </c>
      <c r="S125" s="60" t="n">
        <f aca="false">IF(AND(R125&gt;$T$22,R125&lt;=$T$23),$S$22,IF(R125&gt;$T$23,$S$23,0))</f>
        <v>0</v>
      </c>
      <c r="T125" s="41" t="n">
        <f aca="false">ROUND(S125*N125,0)</f>
        <v>0</v>
      </c>
      <c r="U125" s="41" t="n">
        <f aca="false">MAX(P125-K125,0)</f>
        <v>0</v>
      </c>
      <c r="V125" s="41" t="n">
        <f aca="false">MAX(U125*(V$23),0)</f>
        <v>0</v>
      </c>
      <c r="W125" s="41" t="n">
        <f aca="false">IF(AND(I125&gt;1.75,$W$23=1),MAX(K125-(P125+T125),0),0)</f>
        <v>0</v>
      </c>
      <c r="X125" s="53" t="n">
        <f aca="false">MIN(H125*[1]parameters!C$22,ROUND(P125+T125-V125+W125,0))</f>
        <v>781757</v>
      </c>
      <c r="Y125" s="55" t="n">
        <f aca="false">IF(H125=0,0,X125*100/H125)</f>
        <v>49.9003596212844</v>
      </c>
    </row>
    <row r="126" customFormat="false" ht="14.5" hidden="false" customHeight="false" outlineLevel="0" collapsed="false">
      <c r="A126" s="20" t="n">
        <v>99</v>
      </c>
      <c r="B126" s="20" t="s">
        <v>117</v>
      </c>
      <c r="C126" s="51" t="n">
        <v>3825226800</v>
      </c>
      <c r="D126" s="51" t="n">
        <f aca="false">D$23*C126</f>
        <v>12381496.2402691</v>
      </c>
      <c r="E126" s="52" t="n">
        <v>1381591000</v>
      </c>
      <c r="F126" s="51" t="n">
        <f aca="false">E126*F$23</f>
        <v>16387174.6167243</v>
      </c>
      <c r="G126" s="51" t="n">
        <f aca="false">ROUND(D126+F126,0)</f>
        <v>28768671</v>
      </c>
      <c r="H126" s="53" t="n">
        <f aca="false">(SUMIF(town1755,A126,found1755)/2)</f>
        <v>36787810.6931327</v>
      </c>
      <c r="I126" s="54" t="n">
        <f aca="false">IF(H126=0,0,G126/H126)</f>
        <v>0.782016392331016</v>
      </c>
      <c r="J126" s="41" t="n">
        <f aca="false">ROUND(H126*maxloc,0)</f>
        <v>30349944</v>
      </c>
      <c r="K126" s="41" t="n">
        <f aca="false">MIN(G126,J126)</f>
        <v>28768671</v>
      </c>
      <c r="L126" s="55" t="n">
        <f aca="false">IF(H126&gt;0, ROUND((K126*100/H126), 2), 0)</f>
        <v>78.2</v>
      </c>
      <c r="M126" s="56"/>
      <c r="N126" s="57" t="n">
        <v>28240512</v>
      </c>
      <c r="O126" s="58" t="n">
        <v>0.0358</v>
      </c>
      <c r="P126" s="41" t="n">
        <f aca="false">ROUND(N126*(1+O126),0)</f>
        <v>29251522</v>
      </c>
      <c r="Q126" s="59" t="n">
        <f aca="false">IF(H126=0,0,P126*100/H126)</f>
        <v>79.5141690925915</v>
      </c>
      <c r="R126" s="59" t="n">
        <f aca="false">IF(L126&gt;Q126,L126-Q126,0)</f>
        <v>0</v>
      </c>
      <c r="S126" s="60" t="n">
        <f aca="false">IF(AND(R126&gt;$T$22,R126&lt;=$T$23),$S$22,IF(R126&gt;$T$23,$S$23,0))</f>
        <v>0</v>
      </c>
      <c r="T126" s="41" t="n">
        <f aca="false">ROUND(S126*N126,0)</f>
        <v>0</v>
      </c>
      <c r="U126" s="41" t="n">
        <f aca="false">MAX(P126-K126,0)</f>
        <v>482851</v>
      </c>
      <c r="V126" s="41" t="n">
        <f aca="false">MAX(U126*(V$23),0)</f>
        <v>482851</v>
      </c>
      <c r="W126" s="41" t="n">
        <f aca="false">IF(AND(I126&gt;1.75,$W$23=1),MAX(K126-(P126+T126),0),0)</f>
        <v>0</v>
      </c>
      <c r="X126" s="53" t="n">
        <f aca="false">MIN(H126*[1]parameters!C$22,ROUND(P126+T126-V126+W126,0))</f>
        <v>28768671</v>
      </c>
      <c r="Y126" s="55" t="n">
        <f aca="false">IF(H126=0,0,X126*100/H126)</f>
        <v>78.2016392331016</v>
      </c>
    </row>
    <row r="127" customFormat="false" ht="14.5" hidden="false" customHeight="false" outlineLevel="0" collapsed="false">
      <c r="A127" s="20" t="n">
        <v>100</v>
      </c>
      <c r="B127" s="20" t="s">
        <v>118</v>
      </c>
      <c r="C127" s="51" t="n">
        <v>12640216800</v>
      </c>
      <c r="D127" s="51" t="n">
        <f aca="false">D$23*C127</f>
        <v>40913860.7900025</v>
      </c>
      <c r="E127" s="52" t="n">
        <v>3380098000</v>
      </c>
      <c r="F127" s="51" t="n">
        <f aca="false">E127*F$23</f>
        <v>40091645.1740353</v>
      </c>
      <c r="G127" s="51" t="n">
        <f aca="false">ROUND(D127+F127,0)</f>
        <v>81005506</v>
      </c>
      <c r="H127" s="53" t="n">
        <f aca="false">(SUMIF(town1755,A127,found1755)/2)</f>
        <v>179028186.64009</v>
      </c>
      <c r="I127" s="54" t="n">
        <f aca="false">IF(H127=0,0,G127/H127)</f>
        <v>0.452473476497026</v>
      </c>
      <c r="J127" s="41" t="n">
        <f aca="false">ROUND(H127*maxloc,0)</f>
        <v>147698254</v>
      </c>
      <c r="K127" s="41" t="n">
        <f aca="false">MIN(G127,J127)</f>
        <v>81005506</v>
      </c>
      <c r="L127" s="55" t="n">
        <f aca="false">IF(H127&gt;0, ROUND((K127*100/H127), 2), 0)</f>
        <v>45.25</v>
      </c>
      <c r="M127" s="56"/>
      <c r="N127" s="57" t="n">
        <v>81178259</v>
      </c>
      <c r="O127" s="58" t="n">
        <v>0.0388</v>
      </c>
      <c r="P127" s="41" t="n">
        <f aca="false">ROUND(N127*(1+O127),0)</f>
        <v>84327975</v>
      </c>
      <c r="Q127" s="59" t="n">
        <f aca="false">IF(H127=0,0,P127*100/H127)</f>
        <v>47.1031833492951</v>
      </c>
      <c r="R127" s="59" t="n">
        <f aca="false">IF(L127&gt;Q127,L127-Q127,0)</f>
        <v>0</v>
      </c>
      <c r="S127" s="60" t="n">
        <f aca="false">IF(AND(R127&gt;$T$22,R127&lt;=$T$23),$S$22,IF(R127&gt;$T$23,$S$23,0))</f>
        <v>0</v>
      </c>
      <c r="T127" s="41" t="n">
        <f aca="false">ROUND(S127*N127,0)</f>
        <v>0</v>
      </c>
      <c r="U127" s="41" t="n">
        <f aca="false">MAX(P127-K127,0)</f>
        <v>3322469</v>
      </c>
      <c r="V127" s="41" t="n">
        <f aca="false">MAX(U127*(V$23),0)</f>
        <v>3322469</v>
      </c>
      <c r="W127" s="41" t="n">
        <f aca="false">IF(AND(I127&gt;1.75,$W$23=1),MAX(K127-(P127+T127),0),0)</f>
        <v>0</v>
      </c>
      <c r="X127" s="53" t="n">
        <f aca="false">MIN(H127*[1]parameters!C$22,ROUND(P127+T127-V127+W127,0))</f>
        <v>81005506</v>
      </c>
      <c r="Y127" s="55" t="n">
        <f aca="false">IF(H127=0,0,X127*100/H127)</f>
        <v>45.2473476497026</v>
      </c>
    </row>
    <row r="128" customFormat="false" ht="14.5" hidden="false" customHeight="false" outlineLevel="0" collapsed="false">
      <c r="A128" s="20" t="n">
        <v>101</v>
      </c>
      <c r="B128" s="20" t="s">
        <v>119</v>
      </c>
      <c r="C128" s="51" t="n">
        <v>6739455100</v>
      </c>
      <c r="D128" s="51" t="n">
        <f aca="false">D$23*C128</f>
        <v>21814272.0275077</v>
      </c>
      <c r="E128" s="52" t="n">
        <v>2160179000</v>
      </c>
      <c r="F128" s="51" t="n">
        <f aca="false">E128*F$23</f>
        <v>25622076.6322167</v>
      </c>
      <c r="G128" s="51" t="n">
        <f aca="false">ROUND(D128+F128,0)</f>
        <v>47436349</v>
      </c>
      <c r="H128" s="53" t="n">
        <f aca="false">(SUMIF(town1755,A128,found1755)/2)</f>
        <v>70532572.6678127</v>
      </c>
      <c r="I128" s="54" t="n">
        <f aca="false">IF(H128=0,0,G128/H128)</f>
        <v>0.672545282353601</v>
      </c>
      <c r="J128" s="41" t="n">
        <f aca="false">ROUND(H128*maxloc,0)</f>
        <v>58189372</v>
      </c>
      <c r="K128" s="41" t="n">
        <f aca="false">MIN(G128,J128)</f>
        <v>47436349</v>
      </c>
      <c r="L128" s="55" t="n">
        <f aca="false">IF(H128&gt;0, ROUND((K128*100/H128), 2), 0)</f>
        <v>67.25</v>
      </c>
      <c r="M128" s="56"/>
      <c r="N128" s="57" t="n">
        <v>49918273</v>
      </c>
      <c r="O128" s="58" t="n">
        <v>0.049</v>
      </c>
      <c r="P128" s="41" t="n">
        <f aca="false">ROUND(N128*(1+O128),0)</f>
        <v>52364268</v>
      </c>
      <c r="Q128" s="59" t="n">
        <f aca="false">IF(H128=0,0,P128*100/H128)</f>
        <v>74.2412562301109</v>
      </c>
      <c r="R128" s="59" t="n">
        <f aca="false">IF(L128&gt;Q128,L128-Q128,0)</f>
        <v>0</v>
      </c>
      <c r="S128" s="60" t="n">
        <f aca="false">IF(AND(R128&gt;$T$22,R128&lt;=$T$23),$S$22,IF(R128&gt;$T$23,$S$23,0))</f>
        <v>0</v>
      </c>
      <c r="T128" s="41" t="n">
        <f aca="false">ROUND(S128*N128,0)</f>
        <v>0</v>
      </c>
      <c r="U128" s="41" t="n">
        <f aca="false">MAX(P128-K128,0)</f>
        <v>4927919</v>
      </c>
      <c r="V128" s="41" t="n">
        <f aca="false">MAX(U128*(V$23),0)</f>
        <v>4927919</v>
      </c>
      <c r="W128" s="41" t="n">
        <f aca="false">IF(AND(I128&gt;1.75,$W$23=1),MAX(K128-(P128+T128),0),0)</f>
        <v>0</v>
      </c>
      <c r="X128" s="53" t="n">
        <f aca="false">MIN(H128*[1]parameters!C$22,ROUND(P128+T128-V128+W128,0))</f>
        <v>47436349</v>
      </c>
      <c r="Y128" s="55" t="n">
        <f aca="false">IF(H128=0,0,X128*100/H128)</f>
        <v>67.2545282353601</v>
      </c>
    </row>
    <row r="129" customFormat="false" ht="14.5" hidden="false" customHeight="false" outlineLevel="0" collapsed="false">
      <c r="A129" s="20" t="n">
        <v>102</v>
      </c>
      <c r="B129" s="20" t="s">
        <v>120</v>
      </c>
      <c r="C129" s="51" t="n">
        <v>1813071700</v>
      </c>
      <c r="D129" s="51" t="n">
        <f aca="false">D$23*C129</f>
        <v>5868551.49004195</v>
      </c>
      <c r="E129" s="52" t="n">
        <v>424218000</v>
      </c>
      <c r="F129" s="51" t="n">
        <f aca="false">E129*F$23</f>
        <v>5031687.70030895</v>
      </c>
      <c r="G129" s="51" t="n">
        <f aca="false">ROUND(D129+F129,0)</f>
        <v>10900239</v>
      </c>
      <c r="H129" s="53" t="n">
        <f aca="false">(SUMIF(town1755,A129,found1755)/2)</f>
        <v>16716218.1655646</v>
      </c>
      <c r="I129" s="54" t="n">
        <f aca="false">IF(H129=0,0,G129/H129)</f>
        <v>0.652075660417884</v>
      </c>
      <c r="J129" s="41" t="n">
        <f aca="false">ROUND(H129*maxloc,0)</f>
        <v>13790880</v>
      </c>
      <c r="K129" s="41" t="n">
        <f aca="false">MIN(G129,J129)</f>
        <v>10900239</v>
      </c>
      <c r="L129" s="55" t="n">
        <f aca="false">IF(H129&gt;0, ROUND((K129*100/H129), 2), 0)</f>
        <v>65.21</v>
      </c>
      <c r="M129" s="56"/>
      <c r="N129" s="57" t="n">
        <v>11618817</v>
      </c>
      <c r="O129" s="58" t="n">
        <v>0.0387</v>
      </c>
      <c r="P129" s="41" t="n">
        <f aca="false">ROUND(N129*(1+O129),0)</f>
        <v>12068465</v>
      </c>
      <c r="Q129" s="59" t="n">
        <f aca="false">IF(H129=0,0,P129*100/H129)</f>
        <v>72.196144369909</v>
      </c>
      <c r="R129" s="59" t="n">
        <f aca="false">IF(L129&gt;Q129,L129-Q129,0)</f>
        <v>0</v>
      </c>
      <c r="S129" s="60" t="n">
        <f aca="false">IF(AND(R129&gt;$T$22,R129&lt;=$T$23),$S$22,IF(R129&gt;$T$23,$S$23,0))</f>
        <v>0</v>
      </c>
      <c r="T129" s="41" t="n">
        <f aca="false">ROUND(S129*N129,0)</f>
        <v>0</v>
      </c>
      <c r="U129" s="41" t="n">
        <f aca="false">MAX(P129-K129,0)</f>
        <v>1168226</v>
      </c>
      <c r="V129" s="41" t="n">
        <f aca="false">MAX(U129*(V$23),0)</f>
        <v>1168226</v>
      </c>
      <c r="W129" s="41" t="n">
        <f aca="false">IF(AND(I129&gt;1.75,$W$23=1),MAX(K129-(P129+T129),0),0)</f>
        <v>0</v>
      </c>
      <c r="X129" s="53" t="n">
        <f aca="false">MIN(H129*[1]parameters!C$22,ROUND(P129+T129-V129+W129,0))</f>
        <v>10900239</v>
      </c>
      <c r="Y129" s="55" t="n">
        <f aca="false">IF(H129=0,0,X129*100/H129)</f>
        <v>65.2075660417884</v>
      </c>
    </row>
    <row r="130" customFormat="false" ht="14.5" hidden="false" customHeight="false" outlineLevel="0" collapsed="false">
      <c r="A130" s="20" t="n">
        <v>103</v>
      </c>
      <c r="B130" s="20" t="s">
        <v>121</v>
      </c>
      <c r="C130" s="51" t="n">
        <v>1722018500</v>
      </c>
      <c r="D130" s="51" t="n">
        <f aca="false">D$23*C130</f>
        <v>5573830.44148491</v>
      </c>
      <c r="E130" s="52" t="n">
        <v>538929000</v>
      </c>
      <c r="F130" s="51" t="n">
        <f aca="false">E130*F$23</f>
        <v>6392285.14735302</v>
      </c>
      <c r="G130" s="51" t="n">
        <f aca="false">ROUND(D130+F130,0)</f>
        <v>11966116</v>
      </c>
      <c r="H130" s="53" t="n">
        <f aca="false">(SUMIF(town1755,A130,found1755)/2)</f>
        <v>44949886.0389736</v>
      </c>
      <c r="I130" s="54" t="n">
        <f aca="false">IF(H130=0,0,G130/H130)</f>
        <v>0.266210152115288</v>
      </c>
      <c r="J130" s="41" t="n">
        <f aca="false">ROUND(H130*maxloc,0)</f>
        <v>37083656</v>
      </c>
      <c r="K130" s="41" t="n">
        <f aca="false">MIN(G130,J130)</f>
        <v>11966116</v>
      </c>
      <c r="L130" s="55" t="n">
        <f aca="false">IF(H130&gt;0, ROUND((K130*100/H130), 2), 0)</f>
        <v>26.62</v>
      </c>
      <c r="M130" s="56"/>
      <c r="N130" s="57" t="n">
        <v>12277046</v>
      </c>
      <c r="O130" s="58" t="n">
        <v>0.0385</v>
      </c>
      <c r="P130" s="41" t="n">
        <f aca="false">ROUND(N130*(1+O130),0)</f>
        <v>12749712</v>
      </c>
      <c r="Q130" s="59" t="n">
        <f aca="false">IF(H130=0,0,P130*100/H130)</f>
        <v>28.3642810327604</v>
      </c>
      <c r="R130" s="59" t="n">
        <f aca="false">IF(L130&gt;Q130,L130-Q130,0)</f>
        <v>0</v>
      </c>
      <c r="S130" s="60" t="n">
        <f aca="false">IF(AND(R130&gt;$T$22,R130&lt;=$T$23),$S$22,IF(R130&gt;$T$23,$S$23,0))</f>
        <v>0</v>
      </c>
      <c r="T130" s="41" t="n">
        <f aca="false">ROUND(S130*N130,0)</f>
        <v>0</v>
      </c>
      <c r="U130" s="41" t="n">
        <f aca="false">MAX(P130-K130,0)</f>
        <v>783596</v>
      </c>
      <c r="V130" s="41" t="n">
        <f aca="false">MAX(U130*(V$23),0)</f>
        <v>783596</v>
      </c>
      <c r="W130" s="41" t="n">
        <f aca="false">IF(AND(I130&gt;1.75,$W$23=1),MAX(K130-(P130+T130),0),0)</f>
        <v>0</v>
      </c>
      <c r="X130" s="53" t="n">
        <f aca="false">MIN(H130*[1]parameters!C$22,ROUND(P130+T130-V130+W130,0))</f>
        <v>11966116</v>
      </c>
      <c r="Y130" s="55" t="n">
        <f aca="false">IF(H130=0,0,X130*100/H130)</f>
        <v>26.6210152115288</v>
      </c>
    </row>
    <row r="131" customFormat="false" ht="14.5" hidden="false" customHeight="false" outlineLevel="0" collapsed="false">
      <c r="A131" s="20" t="n">
        <v>104</v>
      </c>
      <c r="B131" s="20" t="s">
        <v>122</v>
      </c>
      <c r="C131" s="51" t="n">
        <v>860784100</v>
      </c>
      <c r="D131" s="51" t="n">
        <f aca="false">D$23*C131</f>
        <v>2786186.45509685</v>
      </c>
      <c r="E131" s="52" t="n">
        <v>28945000</v>
      </c>
      <c r="F131" s="51" t="n">
        <f aca="false">E131*F$23</f>
        <v>343319.237951814</v>
      </c>
      <c r="G131" s="51" t="n">
        <f aca="false">ROUND(D131+F131,0)</f>
        <v>3129506</v>
      </c>
      <c r="H131" s="53" t="n">
        <f aca="false">(SUMIF(town1755,A131,found1755)/2)</f>
        <v>843545.481651007</v>
      </c>
      <c r="I131" s="54" t="n">
        <f aca="false">IF(H131=0,0,G131/H131)</f>
        <v>3.70994340918626</v>
      </c>
      <c r="J131" s="41" t="n">
        <f aca="false">ROUND(H131*maxloc,0)</f>
        <v>695925</v>
      </c>
      <c r="K131" s="41" t="n">
        <f aca="false">MIN(G131,J131)</f>
        <v>695925</v>
      </c>
      <c r="L131" s="55" t="n">
        <f aca="false">IF(H131&gt;0, ROUND((K131*100/H131), 2), 0)</f>
        <v>82.5</v>
      </c>
      <c r="M131" s="56"/>
      <c r="N131" s="57" t="n">
        <v>730251</v>
      </c>
      <c r="O131" s="58" t="n">
        <v>0.0413</v>
      </c>
      <c r="P131" s="41" t="n">
        <f aca="false">ROUND(N131*(1+O131),0)</f>
        <v>760410</v>
      </c>
      <c r="Q131" s="59" t="n">
        <f aca="false">IF(H131=0,0,P131*100/H131)</f>
        <v>90.1445169870044</v>
      </c>
      <c r="R131" s="59" t="n">
        <f aca="false">IF(L131&gt;Q131,L131-Q131,0)</f>
        <v>0</v>
      </c>
      <c r="S131" s="60" t="n">
        <f aca="false">IF(AND(R131&gt;$T$22,R131&lt;=$T$23),$S$22,IF(R131&gt;$T$23,$S$23,0))</f>
        <v>0</v>
      </c>
      <c r="T131" s="41" t="n">
        <f aca="false">ROUND(S131*N131,0)</f>
        <v>0</v>
      </c>
      <c r="U131" s="41" t="n">
        <f aca="false">MAX(P131-K131,0)</f>
        <v>64485</v>
      </c>
      <c r="V131" s="41" t="n">
        <f aca="false">MAX(U131*(V$23),0)</f>
        <v>64485</v>
      </c>
      <c r="W131" s="41" t="n">
        <f aca="false">IF(AND(I131&gt;1.75,$W$23=1),MAX(K131-(P131+T131),0),0)</f>
        <v>0</v>
      </c>
      <c r="X131" s="53" t="n">
        <f aca="false">MIN(H131*[1]parameters!C$22,ROUND(P131+T131-V131+W131,0))</f>
        <v>695925</v>
      </c>
      <c r="Y131" s="55" t="n">
        <f aca="false">IF(H131=0,0,X131*100/H131)</f>
        <v>82.4999973490367</v>
      </c>
    </row>
    <row r="132" customFormat="false" ht="14.5" hidden="false" customHeight="false" outlineLevel="0" collapsed="false">
      <c r="A132" s="20" t="n">
        <v>105</v>
      </c>
      <c r="B132" s="20" t="s">
        <v>123</v>
      </c>
      <c r="C132" s="51" t="n">
        <v>1648088700</v>
      </c>
      <c r="D132" s="51" t="n">
        <f aca="false">D$23*C132</f>
        <v>5334534.42360073</v>
      </c>
      <c r="E132" s="52" t="n">
        <v>522538000</v>
      </c>
      <c r="F132" s="51" t="n">
        <f aca="false">E132*F$23</f>
        <v>6197870.02801399</v>
      </c>
      <c r="G132" s="51" t="n">
        <f aca="false">ROUND(D132+F132,0)</f>
        <v>11532404</v>
      </c>
      <c r="H132" s="53" t="n">
        <f aca="false">(SUMIF(town1755,A132,found1755)/2)</f>
        <v>16399936.2460322</v>
      </c>
      <c r="I132" s="54" t="n">
        <f aca="false">IF(H132=0,0,G132/H132)</f>
        <v>0.70319809949201</v>
      </c>
      <c r="J132" s="41" t="n">
        <f aca="false">ROUND(H132*maxloc,0)</f>
        <v>13529947</v>
      </c>
      <c r="K132" s="41" t="n">
        <f aca="false">MIN(G132,J132)</f>
        <v>11532404</v>
      </c>
      <c r="L132" s="55" t="n">
        <f aca="false">IF(H132&gt;0, ROUND((K132*100/H132), 2), 0)</f>
        <v>70.32</v>
      </c>
      <c r="M132" s="56"/>
      <c r="N132" s="57" t="n">
        <v>12244676</v>
      </c>
      <c r="O132" s="58" t="n">
        <v>0.0494</v>
      </c>
      <c r="P132" s="41" t="n">
        <f aca="false">ROUND(N132*(1+O132),0)</f>
        <v>12849563</v>
      </c>
      <c r="Q132" s="59" t="n">
        <f aca="false">IF(H132=0,0,P132*100/H132)</f>
        <v>78.3512984881804</v>
      </c>
      <c r="R132" s="59" t="n">
        <f aca="false">IF(L132&gt;Q132,L132-Q132,0)</f>
        <v>0</v>
      </c>
      <c r="S132" s="60" t="n">
        <f aca="false">IF(AND(R132&gt;$T$22,R132&lt;=$T$23),$S$22,IF(R132&gt;$T$23,$S$23,0))</f>
        <v>0</v>
      </c>
      <c r="T132" s="41" t="n">
        <f aca="false">ROUND(S132*N132,0)</f>
        <v>0</v>
      </c>
      <c r="U132" s="41" t="n">
        <f aca="false">MAX(P132-K132,0)</f>
        <v>1317159</v>
      </c>
      <c r="V132" s="41" t="n">
        <f aca="false">MAX(U132*(V$23),0)</f>
        <v>1317159</v>
      </c>
      <c r="W132" s="41" t="n">
        <f aca="false">IF(AND(I132&gt;1.75,$W$23=1),MAX(K132-(P132+T132),0),0)</f>
        <v>0</v>
      </c>
      <c r="X132" s="53" t="n">
        <f aca="false">MIN(H132*[1]parameters!C$22,ROUND(P132+T132-V132+W132,0))</f>
        <v>11532404</v>
      </c>
      <c r="Y132" s="55" t="n">
        <f aca="false">IF(H132=0,0,X132*100/H132)</f>
        <v>70.3198099492011</v>
      </c>
    </row>
    <row r="133" customFormat="false" ht="14.5" hidden="false" customHeight="false" outlineLevel="0" collapsed="false">
      <c r="A133" s="20" t="n">
        <v>106</v>
      </c>
      <c r="B133" s="20" t="s">
        <v>124</v>
      </c>
      <c r="C133" s="51" t="n">
        <v>183855300</v>
      </c>
      <c r="D133" s="51" t="n">
        <f aca="false">D$23*C133</f>
        <v>595102.937609753</v>
      </c>
      <c r="E133" s="52" t="n">
        <v>43933000</v>
      </c>
      <c r="F133" s="51" t="n">
        <f aca="false">E133*F$23</f>
        <v>521093.248607257</v>
      </c>
      <c r="G133" s="51" t="n">
        <f aca="false">ROUND(D133+F133,0)</f>
        <v>1116196</v>
      </c>
      <c r="H133" s="53" t="n">
        <f aca="false">(SUMIF(town1755,A133,found1755)/2)</f>
        <v>1901189.42344809</v>
      </c>
      <c r="I133" s="54" t="n">
        <f aca="false">IF(H133=0,0,G133/H133)</f>
        <v>0.587104044569958</v>
      </c>
      <c r="J133" s="41" t="n">
        <f aca="false">ROUND(H133*maxloc,0)</f>
        <v>1568481</v>
      </c>
      <c r="K133" s="41" t="n">
        <f aca="false">MIN(G133,J133)</f>
        <v>1116196</v>
      </c>
      <c r="L133" s="55" t="n">
        <f aca="false">IF(H133&gt;0, ROUND((K133*100/H133), 2), 0)</f>
        <v>58.71</v>
      </c>
      <c r="M133" s="56"/>
      <c r="N133" s="57" t="n">
        <v>1215815</v>
      </c>
      <c r="O133" s="58" t="n">
        <v>0.0345</v>
      </c>
      <c r="P133" s="41" t="n">
        <f aca="false">ROUND(N133*(1+O133),0)</f>
        <v>1257761</v>
      </c>
      <c r="Q133" s="59" t="n">
        <f aca="false">IF(H133=0,0,P133*100/H133)</f>
        <v>66.1565325625925</v>
      </c>
      <c r="R133" s="59" t="n">
        <f aca="false">IF(L133&gt;Q133,L133-Q133,0)</f>
        <v>0</v>
      </c>
      <c r="S133" s="60" t="n">
        <f aca="false">IF(AND(R133&gt;$T$22,R133&lt;=$T$23),$S$22,IF(R133&gt;$T$23,$S$23,0))</f>
        <v>0</v>
      </c>
      <c r="T133" s="41" t="n">
        <f aca="false">ROUND(S133*N133,0)</f>
        <v>0</v>
      </c>
      <c r="U133" s="41" t="n">
        <f aca="false">MAX(P133-K133,0)</f>
        <v>141565</v>
      </c>
      <c r="V133" s="41" t="n">
        <f aca="false">MAX(U133*(V$23),0)</f>
        <v>141565</v>
      </c>
      <c r="W133" s="41" t="n">
        <f aca="false">IF(AND(I133&gt;1.75,$W$23=1),MAX(K133-(P133+T133),0),0)</f>
        <v>0</v>
      </c>
      <c r="X133" s="53" t="n">
        <f aca="false">MIN(H133*[1]parameters!C$22,ROUND(P133+T133-V133+W133,0))</f>
        <v>1116196</v>
      </c>
      <c r="Y133" s="55" t="n">
        <f aca="false">IF(H133=0,0,X133*100/H133)</f>
        <v>58.7104044569958</v>
      </c>
    </row>
    <row r="134" customFormat="false" ht="14.5" hidden="false" customHeight="false" outlineLevel="0" collapsed="false">
      <c r="A134" s="20" t="n">
        <v>107</v>
      </c>
      <c r="B134" s="20" t="s">
        <v>125</v>
      </c>
      <c r="C134" s="51" t="n">
        <v>8654554400</v>
      </c>
      <c r="D134" s="51" t="n">
        <f aca="false">D$23*C134</f>
        <v>28013066.5101491</v>
      </c>
      <c r="E134" s="52" t="n">
        <v>1755446000</v>
      </c>
      <c r="F134" s="51" t="n">
        <f aca="false">E134*F$23</f>
        <v>20821502.2624135</v>
      </c>
      <c r="G134" s="51" t="n">
        <f aca="false">ROUND(D134+F134,0)</f>
        <v>48834569</v>
      </c>
      <c r="H134" s="53" t="n">
        <f aca="false">(SUMIF(town1755,A134,found1755)/2)</f>
        <v>51373399.5166181</v>
      </c>
      <c r="I134" s="54" t="n">
        <f aca="false">IF(H134=0,0,G134/H134)</f>
        <v>0.950580834819062</v>
      </c>
      <c r="J134" s="41" t="n">
        <f aca="false">ROUND(H134*maxloc,0)</f>
        <v>42383055</v>
      </c>
      <c r="K134" s="41" t="n">
        <f aca="false">MIN(G134,J134)</f>
        <v>42383055</v>
      </c>
      <c r="L134" s="55" t="n">
        <f aca="false">IF(H134&gt;0, ROUND((K134*100/H134), 2), 0)</f>
        <v>82.5</v>
      </c>
      <c r="M134" s="56"/>
      <c r="N134" s="57" t="n">
        <v>37316013</v>
      </c>
      <c r="O134" s="58" t="n">
        <v>0.0402</v>
      </c>
      <c r="P134" s="41" t="n">
        <f aca="false">ROUND(N134*(1+O134),0)</f>
        <v>38816117</v>
      </c>
      <c r="Q134" s="59" t="n">
        <f aca="false">IF(H134=0,0,P134*100/H134)</f>
        <v>75.5568394640575</v>
      </c>
      <c r="R134" s="59" t="n">
        <f aca="false">IF(L134&gt;Q134,L134-Q134,0)</f>
        <v>6.94316053594253</v>
      </c>
      <c r="S134" s="60" t="n">
        <f aca="false">IF(AND(R134&gt;$T$22,R134&lt;=$T$23),$S$22,IF(R134&gt;$T$23,$S$23,0))</f>
        <v>0.01</v>
      </c>
      <c r="T134" s="41" t="n">
        <f aca="false">ROUND(S134*N134,0)</f>
        <v>373160</v>
      </c>
      <c r="U134" s="41" t="n">
        <f aca="false">MAX(P134-K134,0)</f>
        <v>0</v>
      </c>
      <c r="V134" s="41" t="n">
        <f aca="false">MAX(U134*(V$23),0)</f>
        <v>0</v>
      </c>
      <c r="W134" s="41" t="n">
        <f aca="false">IF(AND(I134&gt;1.75,$W$23=1),MAX(K134-(P134+T134),0),0)</f>
        <v>0</v>
      </c>
      <c r="X134" s="53" t="n">
        <f aca="false">MIN(H134*[1]parameters!C$22,ROUND(P134+T134-V134+W134,0))</f>
        <v>39189277</v>
      </c>
      <c r="Y134" s="55" t="n">
        <f aca="false">IF(H134=0,0,X134*100/H134)</f>
        <v>76.283207591359</v>
      </c>
    </row>
    <row r="135" customFormat="false" ht="14.5" hidden="false" customHeight="false" outlineLevel="0" collapsed="false">
      <c r="A135" s="20" t="n">
        <v>108</v>
      </c>
      <c r="B135" s="20" t="s">
        <v>126</v>
      </c>
      <c r="C135" s="51" t="n">
        <v>175826700</v>
      </c>
      <c r="D135" s="51" t="n">
        <f aca="false">D$23*C135</f>
        <v>569115.960650734</v>
      </c>
      <c r="E135" s="52" t="n">
        <v>17600000</v>
      </c>
      <c r="F135" s="51" t="n">
        <f aca="false">E135*F$23</f>
        <v>208755.176643701</v>
      </c>
      <c r="G135" s="51" t="n">
        <f aca="false">ROUND(D135+F135,0)</f>
        <v>777871</v>
      </c>
      <c r="H135" s="53" t="n">
        <f aca="false">(SUMIF(town1755,A135,found1755)/2)</f>
        <v>1350599.76179517</v>
      </c>
      <c r="I135" s="54" t="n">
        <f aca="false">IF(H135=0,0,G135/H135)</f>
        <v>0.575944866868687</v>
      </c>
      <c r="J135" s="41" t="n">
        <f aca="false">ROUND(H135*maxloc,0)</f>
        <v>1114245</v>
      </c>
      <c r="K135" s="41" t="n">
        <f aca="false">MIN(G135,J135)</f>
        <v>777871</v>
      </c>
      <c r="L135" s="55" t="n">
        <f aca="false">IF(H135&gt;0, ROUND((K135*100/H135), 2), 0)</f>
        <v>57.59</v>
      </c>
      <c r="M135" s="56"/>
      <c r="N135" s="57" t="n">
        <v>850119</v>
      </c>
      <c r="O135" s="58" t="n">
        <v>0.0365</v>
      </c>
      <c r="P135" s="41" t="n">
        <f aca="false">ROUND(N135*(1+O135),0)</f>
        <v>881148</v>
      </c>
      <c r="Q135" s="59" t="n">
        <f aca="false">IF(H135=0,0,P135*100/H135)</f>
        <v>65.241237628297</v>
      </c>
      <c r="R135" s="59" t="n">
        <f aca="false">IF(L135&gt;Q135,L135-Q135,0)</f>
        <v>0</v>
      </c>
      <c r="S135" s="60" t="n">
        <f aca="false">IF(AND(R135&gt;$T$22,R135&lt;=$T$23),$S$22,IF(R135&gt;$T$23,$S$23,0))</f>
        <v>0</v>
      </c>
      <c r="T135" s="41" t="n">
        <f aca="false">ROUND(S135*N135,0)</f>
        <v>0</v>
      </c>
      <c r="U135" s="41" t="n">
        <f aca="false">MAX(P135-K135,0)</f>
        <v>103277</v>
      </c>
      <c r="V135" s="41" t="n">
        <f aca="false">MAX(U135*(V$23),0)</f>
        <v>103277</v>
      </c>
      <c r="W135" s="41" t="n">
        <f aca="false">IF(AND(I135&gt;1.75,$W$23=1),MAX(K135-(P135+T135),0),0)</f>
        <v>0</v>
      </c>
      <c r="X135" s="53" t="n">
        <f aca="false">MIN(H135*[1]parameters!C$22,ROUND(P135+T135-V135+W135,0))</f>
        <v>777871</v>
      </c>
      <c r="Y135" s="55" t="n">
        <f aca="false">IF(H135=0,0,X135*100/H135)</f>
        <v>57.5944866868687</v>
      </c>
    </row>
    <row r="136" customFormat="false" ht="14.5" hidden="false" customHeight="false" outlineLevel="0" collapsed="false">
      <c r="A136" s="20" t="n">
        <v>109</v>
      </c>
      <c r="B136" s="20" t="s">
        <v>127</v>
      </c>
      <c r="C136" s="51" t="n">
        <v>238470900</v>
      </c>
      <c r="D136" s="51" t="n">
        <f aca="false">D$23*C136</f>
        <v>771882.74215887</v>
      </c>
      <c r="E136" s="52" t="n">
        <v>900000</v>
      </c>
      <c r="F136" s="51" t="n">
        <f aca="false">E136*F$23</f>
        <v>10674.9806238256</v>
      </c>
      <c r="G136" s="51" t="n">
        <f aca="false">ROUND(D136+F136,0)</f>
        <v>782558</v>
      </c>
      <c r="H136" s="53" t="n">
        <f aca="false">(SUMIF(town1755,A136,found1755)/2)</f>
        <v>0</v>
      </c>
      <c r="I136" s="54" t="n">
        <f aca="false">IF(H136=0,0,G136/H136)</f>
        <v>0</v>
      </c>
      <c r="J136" s="41" t="n">
        <f aca="false">ROUND(H136*maxloc,0)</f>
        <v>0</v>
      </c>
      <c r="K136" s="41" t="n">
        <f aca="false">MIN(G136,J136)</f>
        <v>0</v>
      </c>
      <c r="L136" s="55" t="n">
        <f aca="false">IF(H136&gt;0, ROUND((K136*100/H136), 2), 0)</f>
        <v>0</v>
      </c>
      <c r="M136" s="56"/>
      <c r="N136" s="57" t="n">
        <v>0</v>
      </c>
      <c r="O136" s="58" t="n">
        <v>0.0453</v>
      </c>
      <c r="P136" s="41" t="n">
        <f aca="false">ROUND(N136*(1+O136),0)</f>
        <v>0</v>
      </c>
      <c r="Q136" s="59" t="n">
        <f aca="false">IF(H136=0,0,P136*100/H136)</f>
        <v>0</v>
      </c>
      <c r="R136" s="59" t="n">
        <f aca="false">IF(L136&gt;Q136,L136-Q136,0)</f>
        <v>0</v>
      </c>
      <c r="S136" s="60" t="n">
        <f aca="false">IF(AND(R136&gt;$T$22,R136&lt;=$T$23),$S$22,IF(R136&gt;$T$23,$S$23,0))</f>
        <v>0</v>
      </c>
      <c r="T136" s="41" t="n">
        <f aca="false">ROUND(S136*N136,0)</f>
        <v>0</v>
      </c>
      <c r="U136" s="41" t="n">
        <f aca="false">MAX(P136-K136,0)</f>
        <v>0</v>
      </c>
      <c r="V136" s="41" t="n">
        <f aca="false">MAX(U136*(V$23),0)</f>
        <v>0</v>
      </c>
      <c r="W136" s="41" t="n">
        <f aca="false">IF(AND(I136&gt;1.75,$W$23=1),MAX(K136-(P136+T136),0),0)</f>
        <v>0</v>
      </c>
      <c r="X136" s="53" t="n">
        <f aca="false">MIN(H136*[1]parameters!C$22,ROUND(P136+T136-V136+W136,0))</f>
        <v>0</v>
      </c>
      <c r="Y136" s="55" t="n">
        <f aca="false">IF(H136=0,0,X136*100/H136)</f>
        <v>0</v>
      </c>
    </row>
    <row r="137" customFormat="false" ht="14.5" hidden="false" customHeight="false" outlineLevel="0" collapsed="false">
      <c r="A137" s="20" t="n">
        <v>110</v>
      </c>
      <c r="B137" s="20" t="s">
        <v>128</v>
      </c>
      <c r="C137" s="51" t="n">
        <v>3144522000</v>
      </c>
      <c r="D137" s="51" t="n">
        <f aca="false">D$23*C137</f>
        <v>10178190.5638755</v>
      </c>
      <c r="E137" s="52" t="n">
        <v>1239803000</v>
      </c>
      <c r="F137" s="51" t="n">
        <f aca="false">E137*F$23</f>
        <v>14705414.4470676</v>
      </c>
      <c r="G137" s="51" t="n">
        <f aca="false">ROUND(D137+F137,0)</f>
        <v>24883605</v>
      </c>
      <c r="H137" s="53" t="n">
        <f aca="false">(SUMIF(town1755,A137,found1755)/2)</f>
        <v>39122318.0004147</v>
      </c>
      <c r="I137" s="54" t="n">
        <f aca="false">IF(H137=0,0,G137/H137)</f>
        <v>0.636046284367307</v>
      </c>
      <c r="J137" s="41" t="n">
        <f aca="false">ROUND(H137*maxloc,0)</f>
        <v>32275912</v>
      </c>
      <c r="K137" s="41" t="n">
        <f aca="false">MIN(G137,J137)</f>
        <v>24883605</v>
      </c>
      <c r="L137" s="55" t="n">
        <f aca="false">IF(H137&gt;0, ROUND((K137*100/H137), 2), 0)</f>
        <v>63.6</v>
      </c>
      <c r="M137" s="56"/>
      <c r="N137" s="57" t="n">
        <v>25650988</v>
      </c>
      <c r="O137" s="58" t="n">
        <v>0.0411</v>
      </c>
      <c r="P137" s="41" t="n">
        <f aca="false">ROUND(N137*(1+O137),0)</f>
        <v>26705244</v>
      </c>
      <c r="Q137" s="59" t="n">
        <f aca="false">IF(H137=0,0,P137*100/H137)</f>
        <v>68.2608939473293</v>
      </c>
      <c r="R137" s="59" t="n">
        <f aca="false">IF(L137&gt;Q137,L137-Q137,0)</f>
        <v>0</v>
      </c>
      <c r="S137" s="60" t="n">
        <f aca="false">IF(AND(R137&gt;$T$22,R137&lt;=$T$23),$S$22,IF(R137&gt;$T$23,$S$23,0))</f>
        <v>0</v>
      </c>
      <c r="T137" s="41" t="n">
        <f aca="false">ROUND(S137*N137,0)</f>
        <v>0</v>
      </c>
      <c r="U137" s="41" t="n">
        <f aca="false">MAX(P137-K137,0)</f>
        <v>1821639</v>
      </c>
      <c r="V137" s="41" t="n">
        <f aca="false">MAX(U137*(V$23),0)</f>
        <v>1821639</v>
      </c>
      <c r="W137" s="41" t="n">
        <f aca="false">IF(AND(I137&gt;1.75,$W$23=1),MAX(K137-(P137+T137),0),0)</f>
        <v>0</v>
      </c>
      <c r="X137" s="53" t="n">
        <f aca="false">MIN(H137*[1]parameters!C$22,ROUND(P137+T137-V137+W137,0))</f>
        <v>24883605</v>
      </c>
      <c r="Y137" s="55" t="n">
        <f aca="false">IF(H137=0,0,X137*100/H137)</f>
        <v>63.6046284367307</v>
      </c>
    </row>
    <row r="138" customFormat="false" ht="14.5" hidden="false" customHeight="false" outlineLevel="0" collapsed="false">
      <c r="A138" s="20" t="n">
        <v>111</v>
      </c>
      <c r="B138" s="20" t="s">
        <v>129</v>
      </c>
      <c r="C138" s="51" t="n">
        <v>766960200</v>
      </c>
      <c r="D138" s="51" t="n">
        <f aca="false">D$23*C138</f>
        <v>2482497.20323409</v>
      </c>
      <c r="E138" s="52" t="n">
        <v>249386000</v>
      </c>
      <c r="F138" s="51" t="n">
        <f aca="false">E138*F$23</f>
        <v>2957989.68650375</v>
      </c>
      <c r="G138" s="51" t="n">
        <f aca="false">ROUND(D138+F138,0)</f>
        <v>5440487</v>
      </c>
      <c r="H138" s="53" t="n">
        <f aca="false">(SUMIF(town1755,A138,found1755)/2)</f>
        <v>10072212.1157293</v>
      </c>
      <c r="I138" s="54" t="n">
        <f aca="false">IF(H138=0,0,G138/H138)</f>
        <v>0.540148175742232</v>
      </c>
      <c r="J138" s="41" t="n">
        <f aca="false">ROUND(H138*maxloc,0)</f>
        <v>8309575</v>
      </c>
      <c r="K138" s="41" t="n">
        <f aca="false">MIN(G138,J138)</f>
        <v>5440487</v>
      </c>
      <c r="L138" s="55" t="n">
        <f aca="false">IF(H138&gt;0, ROUND((K138*100/H138), 2), 0)</f>
        <v>54.01</v>
      </c>
      <c r="M138" s="56"/>
      <c r="N138" s="57" t="n">
        <v>5880822</v>
      </c>
      <c r="O138" s="58" t="n">
        <v>0.0392</v>
      </c>
      <c r="P138" s="41" t="n">
        <f aca="false">ROUND(N138*(1+O138),0)</f>
        <v>6111350</v>
      </c>
      <c r="Q138" s="59" t="n">
        <f aca="false">IF(H138=0,0,P138*100/H138)</f>
        <v>60.6753504570876</v>
      </c>
      <c r="R138" s="59" t="n">
        <f aca="false">IF(L138&gt;Q138,L138-Q138,0)</f>
        <v>0</v>
      </c>
      <c r="S138" s="60" t="n">
        <f aca="false">IF(AND(R138&gt;$T$22,R138&lt;=$T$23),$S$22,IF(R138&gt;$T$23,$S$23,0))</f>
        <v>0</v>
      </c>
      <c r="T138" s="41" t="n">
        <f aca="false">ROUND(S138*N138,0)</f>
        <v>0</v>
      </c>
      <c r="U138" s="41" t="n">
        <f aca="false">MAX(P138-K138,0)</f>
        <v>670863</v>
      </c>
      <c r="V138" s="41" t="n">
        <f aca="false">MAX(U138*(V$23),0)</f>
        <v>670863</v>
      </c>
      <c r="W138" s="41" t="n">
        <f aca="false">IF(AND(I138&gt;1.75,$W$23=1),MAX(K138-(P138+T138),0),0)</f>
        <v>0</v>
      </c>
      <c r="X138" s="53" t="n">
        <f aca="false">MIN(H138*[1]parameters!C$22,ROUND(P138+T138-V138+W138,0))</f>
        <v>5440487</v>
      </c>
      <c r="Y138" s="55" t="n">
        <f aca="false">IF(H138=0,0,X138*100/H138)</f>
        <v>54.0148175742232</v>
      </c>
    </row>
    <row r="139" customFormat="false" ht="14.5" hidden="false" customHeight="false" outlineLevel="0" collapsed="false">
      <c r="A139" s="20" t="n">
        <v>112</v>
      </c>
      <c r="B139" s="20" t="s">
        <v>130</v>
      </c>
      <c r="C139" s="51" t="n">
        <v>236031700</v>
      </c>
      <c r="D139" s="51" t="n">
        <f aca="false">D$23*C139</f>
        <v>763987.538238082</v>
      </c>
      <c r="E139" s="52" t="n">
        <v>64167000</v>
      </c>
      <c r="F139" s="51" t="n">
        <f aca="false">E139*F$23</f>
        <v>761090.535210021</v>
      </c>
      <c r="G139" s="51" t="n">
        <f aca="false">ROUND(D139+F139,0)</f>
        <v>1525078</v>
      </c>
      <c r="H139" s="53" t="n">
        <f aca="false">(SUMIF(town1755,A139,found1755)/2)</f>
        <v>2355149.32718852</v>
      </c>
      <c r="I139" s="54" t="n">
        <f aca="false">IF(H139=0,0,G139/H139)</f>
        <v>0.647550447181444</v>
      </c>
      <c r="J139" s="41" t="n">
        <f aca="false">ROUND(H139*maxloc,0)</f>
        <v>1942998</v>
      </c>
      <c r="K139" s="41" t="n">
        <f aca="false">MIN(G139,J139)</f>
        <v>1525078</v>
      </c>
      <c r="L139" s="55" t="n">
        <f aca="false">IF(H139&gt;0, ROUND((K139*100/H139), 2), 0)</f>
        <v>64.76</v>
      </c>
      <c r="M139" s="56"/>
      <c r="N139" s="57" t="n">
        <v>1631275</v>
      </c>
      <c r="O139" s="58" t="n">
        <v>0.0623</v>
      </c>
      <c r="P139" s="41" t="n">
        <f aca="false">ROUND(N139*(1+O139),0)</f>
        <v>1732903</v>
      </c>
      <c r="Q139" s="59" t="n">
        <f aca="false">IF(H139=0,0,P139*100/H139)</f>
        <v>73.5793259473985</v>
      </c>
      <c r="R139" s="59" t="n">
        <f aca="false">IF(L139&gt;Q139,L139-Q139,0)</f>
        <v>0</v>
      </c>
      <c r="S139" s="60" t="n">
        <f aca="false">IF(AND(R139&gt;$T$22,R139&lt;=$T$23),$S$22,IF(R139&gt;$T$23,$S$23,0))</f>
        <v>0</v>
      </c>
      <c r="T139" s="41" t="n">
        <f aca="false">ROUND(S139*N139,0)</f>
        <v>0</v>
      </c>
      <c r="U139" s="41" t="n">
        <f aca="false">MAX(P139-K139,0)</f>
        <v>207825</v>
      </c>
      <c r="V139" s="41" t="n">
        <f aca="false">MAX(U139*(V$23),0)</f>
        <v>207825</v>
      </c>
      <c r="W139" s="41" t="n">
        <f aca="false">IF(AND(I139&gt;1.75,$W$23=1),MAX(K139-(P139+T139),0),0)</f>
        <v>0</v>
      </c>
      <c r="X139" s="53" t="n">
        <f aca="false">MIN(H139*[1]parameters!C$22,ROUND(P139+T139-V139+W139,0))</f>
        <v>1525078</v>
      </c>
      <c r="Y139" s="55" t="n">
        <f aca="false">IF(H139=0,0,X139*100/H139)</f>
        <v>64.7550447181444</v>
      </c>
    </row>
    <row r="140" customFormat="false" ht="14.5" hidden="false" customHeight="false" outlineLevel="0" collapsed="false">
      <c r="A140" s="20" t="n">
        <v>113</v>
      </c>
      <c r="B140" s="20" t="s">
        <v>131</v>
      </c>
      <c r="C140" s="51" t="n">
        <v>1741152600</v>
      </c>
      <c r="D140" s="51" t="n">
        <f aca="false">D$23*C140</f>
        <v>5635763.7070395</v>
      </c>
      <c r="E140" s="52" t="n">
        <v>422825000</v>
      </c>
      <c r="F140" s="51" t="n">
        <f aca="false">E140*F$23</f>
        <v>5015165.20252119</v>
      </c>
      <c r="G140" s="51" t="n">
        <f aca="false">ROUND(D140+F140,0)</f>
        <v>10650929</v>
      </c>
      <c r="H140" s="53" t="n">
        <f aca="false">(SUMIF(town1755,A140,found1755)/2)</f>
        <v>11314564.9875165</v>
      </c>
      <c r="I140" s="54" t="n">
        <f aca="false">IF(H140=0,0,G140/H140)</f>
        <v>0.941346751885849</v>
      </c>
      <c r="J140" s="41" t="n">
        <f aca="false">ROUND(H140*maxloc,0)</f>
        <v>9334516</v>
      </c>
      <c r="K140" s="41" t="n">
        <f aca="false">MIN(G140,J140)</f>
        <v>9334516</v>
      </c>
      <c r="L140" s="55" t="n">
        <f aca="false">IF(H140&gt;0, ROUND((K140*100/H140), 2), 0)</f>
        <v>82.5</v>
      </c>
      <c r="M140" s="56"/>
      <c r="N140" s="57" t="n">
        <v>8090456</v>
      </c>
      <c r="O140" s="58" t="n">
        <v>0.0422</v>
      </c>
      <c r="P140" s="41" t="n">
        <f aca="false">ROUND(N140*(1+O140),0)</f>
        <v>8431873</v>
      </c>
      <c r="Q140" s="59" t="n">
        <f aca="false">IF(H140=0,0,P140*100/H140)</f>
        <v>74.5222905989139</v>
      </c>
      <c r="R140" s="59" t="n">
        <f aca="false">IF(L140&gt;Q140,L140-Q140,0)</f>
        <v>7.9777094010861</v>
      </c>
      <c r="S140" s="60" t="n">
        <f aca="false">IF(AND(R140&gt;$T$22,R140&lt;=$T$23),$S$22,IF(R140&gt;$T$23,$S$23,0))</f>
        <v>0.02</v>
      </c>
      <c r="T140" s="41" t="n">
        <f aca="false">ROUND(S140*N140,0)</f>
        <v>161809</v>
      </c>
      <c r="U140" s="41" t="n">
        <f aca="false">MAX(P140-K140,0)</f>
        <v>0</v>
      </c>
      <c r="V140" s="41" t="n">
        <f aca="false">MAX(U140*(V$23),0)</f>
        <v>0</v>
      </c>
      <c r="W140" s="41" t="n">
        <f aca="false">IF(AND(I140&gt;1.75,$W$23=1),MAX(K140-(P140+T140),0),0)</f>
        <v>0</v>
      </c>
      <c r="X140" s="53" t="n">
        <f aca="false">MIN(H140*[1]parameters!C$22,ROUND(P140+T140-V140+W140,0))</f>
        <v>8593682</v>
      </c>
      <c r="Y140" s="55" t="n">
        <f aca="false">IF(H140=0,0,X140*100/H140)</f>
        <v>75.9523853500469</v>
      </c>
    </row>
    <row r="141" customFormat="false" ht="14.5" hidden="false" customHeight="false" outlineLevel="0" collapsed="false">
      <c r="A141" s="20" t="n">
        <v>114</v>
      </c>
      <c r="B141" s="20" t="s">
        <v>132</v>
      </c>
      <c r="C141" s="51" t="n">
        <v>1751876500</v>
      </c>
      <c r="D141" s="51" t="n">
        <f aca="false">D$23*C141</f>
        <v>5670474.83254218</v>
      </c>
      <c r="E141" s="52" t="n">
        <v>479053000</v>
      </c>
      <c r="F141" s="51" t="n">
        <f aca="false">E141*F$23</f>
        <v>5682090.54753948</v>
      </c>
      <c r="G141" s="51" t="n">
        <f aca="false">ROUND(D141+F141,0)</f>
        <v>11352565</v>
      </c>
      <c r="H141" s="53" t="n">
        <f aca="false">(SUMIF(town1755,A141,found1755)/2)</f>
        <v>30846065.586612</v>
      </c>
      <c r="I141" s="54" t="n">
        <f aca="false">IF(H141=0,0,G141/H141)</f>
        <v>0.368039319897164</v>
      </c>
      <c r="J141" s="41" t="n">
        <f aca="false">ROUND(H141*maxloc,0)</f>
        <v>25448004</v>
      </c>
      <c r="K141" s="41" t="n">
        <f aca="false">MIN(G141,J141)</f>
        <v>11352565</v>
      </c>
      <c r="L141" s="55" t="n">
        <f aca="false">IF(H141&gt;0, ROUND((K141*100/H141), 2), 0)</f>
        <v>36.8</v>
      </c>
      <c r="M141" s="56"/>
      <c r="N141" s="57" t="n">
        <v>12106499</v>
      </c>
      <c r="O141" s="58" t="n">
        <v>0.0348</v>
      </c>
      <c r="P141" s="41" t="n">
        <f aca="false">ROUND(N141*(1+O141),0)</f>
        <v>12527805</v>
      </c>
      <c r="Q141" s="59" t="n">
        <f aca="false">IF(H141=0,0,P141*100/H141)</f>
        <v>40.6139478787771</v>
      </c>
      <c r="R141" s="59" t="n">
        <f aca="false">IF(L141&gt;Q141,L141-Q141,0)</f>
        <v>0</v>
      </c>
      <c r="S141" s="60" t="n">
        <f aca="false">IF(AND(R141&gt;$T$22,R141&lt;=$T$23),$S$22,IF(R141&gt;$T$23,$S$23,0))</f>
        <v>0</v>
      </c>
      <c r="T141" s="41" t="n">
        <f aca="false">ROUND(S141*N141,0)</f>
        <v>0</v>
      </c>
      <c r="U141" s="41" t="n">
        <f aca="false">MAX(P141-K141,0)</f>
        <v>1175240</v>
      </c>
      <c r="V141" s="41" t="n">
        <f aca="false">MAX(U141*(V$23),0)</f>
        <v>1175240</v>
      </c>
      <c r="W141" s="41" t="n">
        <f aca="false">IF(AND(I141&gt;1.75,$W$23=1),MAX(K141-(P141+T141),0),0)</f>
        <v>0</v>
      </c>
      <c r="X141" s="53" t="n">
        <f aca="false">MIN(H141*[1]parameters!C$22,ROUND(P141+T141-V141+W141,0))</f>
        <v>11352565</v>
      </c>
      <c r="Y141" s="55" t="n">
        <f aca="false">IF(H141=0,0,X141*100/H141)</f>
        <v>36.8039319897164</v>
      </c>
    </row>
    <row r="142" customFormat="false" ht="14.5" hidden="false" customHeight="false" outlineLevel="0" collapsed="false">
      <c r="A142" s="20" t="n">
        <v>115</v>
      </c>
      <c r="B142" s="20" t="s">
        <v>133</v>
      </c>
      <c r="C142" s="51" t="n">
        <v>2199159100</v>
      </c>
      <c r="D142" s="51" t="n">
        <f aca="false">D$23*C142</f>
        <v>7118239.40175356</v>
      </c>
      <c r="E142" s="52" t="n">
        <v>977367000</v>
      </c>
      <c r="F142" s="51" t="n">
        <f aca="false">E142*F$23</f>
        <v>11592637.5415184</v>
      </c>
      <c r="G142" s="51" t="n">
        <f aca="false">ROUND(D142+F142,0)</f>
        <v>18710877</v>
      </c>
      <c r="H142" s="53" t="n">
        <f aca="false">(SUMIF(town1755,A142,found1755)/2)</f>
        <v>22263668.3302233</v>
      </c>
      <c r="I142" s="54" t="n">
        <f aca="false">IF(H142=0,0,G142/H142)</f>
        <v>0.840422015027941</v>
      </c>
      <c r="J142" s="41" t="n">
        <f aca="false">ROUND(H142*maxloc,0)</f>
        <v>18367526</v>
      </c>
      <c r="K142" s="41" t="n">
        <f aca="false">MIN(G142,J142)</f>
        <v>18367526</v>
      </c>
      <c r="L142" s="55" t="n">
        <f aca="false">IF(H142&gt;0, ROUND((K142*100/H142), 2), 0)</f>
        <v>82.5</v>
      </c>
      <c r="M142" s="56"/>
      <c r="N142" s="57" t="n">
        <v>17524894</v>
      </c>
      <c r="O142" s="58" t="n">
        <v>0.0463</v>
      </c>
      <c r="P142" s="41" t="n">
        <f aca="false">ROUND(N142*(1+O142),0)</f>
        <v>18336297</v>
      </c>
      <c r="Q142" s="59" t="n">
        <f aca="false">IF(H142=0,0,P142*100/H142)</f>
        <v>82.3597294391427</v>
      </c>
      <c r="R142" s="59" t="n">
        <f aca="false">IF(L142&gt;Q142,L142-Q142,0)</f>
        <v>0.140270560857303</v>
      </c>
      <c r="S142" s="60" t="n">
        <f aca="false">IF(AND(R142&gt;$T$22,R142&lt;=$T$23),$S$22,IF(R142&gt;$T$23,$S$23,0))</f>
        <v>0</v>
      </c>
      <c r="T142" s="41" t="n">
        <f aca="false">ROUND(S142*N142,0)</f>
        <v>0</v>
      </c>
      <c r="U142" s="41" t="n">
        <f aca="false">MAX(P142-K142,0)</f>
        <v>0</v>
      </c>
      <c r="V142" s="41" t="n">
        <f aca="false">MAX(U142*(V$23),0)</f>
        <v>0</v>
      </c>
      <c r="W142" s="41" t="n">
        <f aca="false">IF(AND(I142&gt;1.75,$W$23=1),MAX(K142-(P142+T142),0),0)</f>
        <v>0</v>
      </c>
      <c r="X142" s="53" t="n">
        <f aca="false">MIN(H142*[1]parameters!C$22,ROUND(P142+T142-V142+W142,0))</f>
        <v>18336297</v>
      </c>
      <c r="Y142" s="55" t="n">
        <f aca="false">IF(H142=0,0,X142*100/H142)</f>
        <v>82.3597294391427</v>
      </c>
    </row>
    <row r="143" customFormat="false" ht="14.5" hidden="false" customHeight="false" outlineLevel="0" collapsed="false">
      <c r="A143" s="20" t="n">
        <v>116</v>
      </c>
      <c r="B143" s="20" t="s">
        <v>134</v>
      </c>
      <c r="C143" s="51" t="n">
        <v>1255397100</v>
      </c>
      <c r="D143" s="51" t="n">
        <f aca="false">D$23*C143</f>
        <v>4063470.03364475</v>
      </c>
      <c r="E143" s="52" t="n">
        <v>348319000</v>
      </c>
      <c r="F143" s="51" t="n">
        <f aca="false">E143*F$23</f>
        <v>4131442.86212257</v>
      </c>
      <c r="G143" s="51" t="n">
        <f aca="false">ROUND(D143+F143,0)</f>
        <v>8194913</v>
      </c>
      <c r="H143" s="53" t="n">
        <f aca="false">(SUMIF(town1755,A143,found1755)/2)</f>
        <v>12179566.2139758</v>
      </c>
      <c r="I143" s="54" t="n">
        <f aca="false">IF(H143=0,0,G143/H143)</f>
        <v>0.672841122255778</v>
      </c>
      <c r="J143" s="41" t="n">
        <f aca="false">ROUND(H143*maxloc,0)</f>
        <v>10048142</v>
      </c>
      <c r="K143" s="41" t="n">
        <f aca="false">MIN(G143,J143)</f>
        <v>8194913</v>
      </c>
      <c r="L143" s="55" t="n">
        <f aca="false">IF(H143&gt;0, ROUND((K143*100/H143), 2), 0)</f>
        <v>67.28</v>
      </c>
      <c r="M143" s="56"/>
      <c r="N143" s="57" t="n">
        <v>8476999</v>
      </c>
      <c r="O143" s="58" t="n">
        <v>0.0247</v>
      </c>
      <c r="P143" s="41" t="n">
        <f aca="false">ROUND(N143*(1+O143),0)</f>
        <v>8686381</v>
      </c>
      <c r="Q143" s="59" t="n">
        <f aca="false">IF(H143=0,0,P143*100/H143)</f>
        <v>71.3192969880371</v>
      </c>
      <c r="R143" s="59" t="n">
        <f aca="false">IF(L143&gt;Q143,L143-Q143,0)</f>
        <v>0</v>
      </c>
      <c r="S143" s="60" t="n">
        <f aca="false">IF(AND(R143&gt;$T$22,R143&lt;=$T$23),$S$22,IF(R143&gt;$T$23,$S$23,0))</f>
        <v>0</v>
      </c>
      <c r="T143" s="41" t="n">
        <f aca="false">ROUND(S143*N143,0)</f>
        <v>0</v>
      </c>
      <c r="U143" s="41" t="n">
        <f aca="false">MAX(P143-K143,0)</f>
        <v>491468</v>
      </c>
      <c r="V143" s="41" t="n">
        <f aca="false">MAX(U143*(V$23),0)</f>
        <v>491468</v>
      </c>
      <c r="W143" s="41" t="n">
        <f aca="false">IF(AND(I143&gt;1.75,$W$23=1),MAX(K143-(P143+T143),0),0)</f>
        <v>0</v>
      </c>
      <c r="X143" s="53" t="n">
        <f aca="false">MIN(H143*[1]parameters!C$22,ROUND(P143+T143-V143+W143,0))</f>
        <v>8194913</v>
      </c>
      <c r="Y143" s="55" t="n">
        <f aca="false">IF(H143=0,0,X143*100/H143)</f>
        <v>67.2841122255778</v>
      </c>
    </row>
    <row r="144" customFormat="false" ht="14.5" hidden="false" customHeight="false" outlineLevel="0" collapsed="false">
      <c r="A144" s="20" t="n">
        <v>117</v>
      </c>
      <c r="B144" s="20" t="s">
        <v>135</v>
      </c>
      <c r="C144" s="51" t="n">
        <v>1161298900</v>
      </c>
      <c r="D144" s="51" t="n">
        <f aca="false">D$23*C144</f>
        <v>3758892.92738896</v>
      </c>
      <c r="E144" s="52" t="n">
        <v>223907000</v>
      </c>
      <c r="F144" s="51" t="n">
        <f aca="false">E144*F$23</f>
        <v>2655780.98504325</v>
      </c>
      <c r="G144" s="51" t="n">
        <f aca="false">ROUND(D144+F144,0)</f>
        <v>6414674</v>
      </c>
      <c r="H144" s="53" t="n">
        <f aca="false">(SUMIF(town1755,A144,found1755)/2)</f>
        <v>6210751.32</v>
      </c>
      <c r="I144" s="54" t="n">
        <f aca="false">IF(H144=0,0,G144/H144)</f>
        <v>1.03283381824407</v>
      </c>
      <c r="J144" s="41" t="n">
        <f aca="false">ROUND(H144*maxloc,0)</f>
        <v>5123870</v>
      </c>
      <c r="K144" s="41" t="n">
        <f aca="false">MIN(G144,J144)</f>
        <v>5123870</v>
      </c>
      <c r="L144" s="55" t="n">
        <f aca="false">IF(H144&gt;0, ROUND((K144*100/H144), 2), 0)</f>
        <v>82.5</v>
      </c>
      <c r="M144" s="56"/>
      <c r="N144" s="57" t="n">
        <v>5178613</v>
      </c>
      <c r="O144" s="58" t="n">
        <v>0.0537</v>
      </c>
      <c r="P144" s="41" t="n">
        <f aca="false">ROUND(N144*(1+O144),0)</f>
        <v>5456705</v>
      </c>
      <c r="Q144" s="59" t="n">
        <f aca="false">IF(H144=0,0,P144*100/H144)</f>
        <v>87.8590160650644</v>
      </c>
      <c r="R144" s="59" t="n">
        <f aca="false">IF(L144&gt;Q144,L144-Q144,0)</f>
        <v>0</v>
      </c>
      <c r="S144" s="60" t="n">
        <f aca="false">IF(AND(R144&gt;$T$22,R144&lt;=$T$23),$S$22,IF(R144&gt;$T$23,$S$23,0))</f>
        <v>0</v>
      </c>
      <c r="T144" s="41" t="n">
        <f aca="false">ROUND(S144*N144,0)</f>
        <v>0</v>
      </c>
      <c r="U144" s="41" t="n">
        <f aca="false">MAX(P144-K144,0)</f>
        <v>332835</v>
      </c>
      <c r="V144" s="41" t="n">
        <f aca="false">MAX(U144*(V$23),0)</f>
        <v>332835</v>
      </c>
      <c r="W144" s="41" t="n">
        <f aca="false">IF(AND(I144&gt;1.75,$W$23=1),MAX(K144-(P144+T144),0),0)</f>
        <v>0</v>
      </c>
      <c r="X144" s="53" t="n">
        <f aca="false">MIN(H144*[1]parameters!C$22,ROUND(P144+T144-V144+W144,0))</f>
        <v>5123870</v>
      </c>
      <c r="Y144" s="55" t="n">
        <f aca="false">IF(H144=0,0,X144*100/H144)</f>
        <v>82.500002592279</v>
      </c>
    </row>
    <row r="145" customFormat="false" ht="14.5" hidden="false" customHeight="false" outlineLevel="0" collapsed="false">
      <c r="A145" s="20" t="n">
        <v>118</v>
      </c>
      <c r="B145" s="20" t="s">
        <v>136</v>
      </c>
      <c r="C145" s="51" t="n">
        <v>1210894200</v>
      </c>
      <c r="D145" s="51" t="n">
        <f aca="false">D$23*C145</f>
        <v>3919423.02209733</v>
      </c>
      <c r="E145" s="52" t="n">
        <v>320953000</v>
      </c>
      <c r="F145" s="51" t="n">
        <f aca="false">E145*F$23</f>
        <v>3806852.28462078</v>
      </c>
      <c r="G145" s="51" t="n">
        <f aca="false">ROUND(D145+F145,0)</f>
        <v>7726275</v>
      </c>
      <c r="H145" s="53" t="n">
        <f aca="false">(SUMIF(town1755,A145,found1755)/2)</f>
        <v>16031026.2154369</v>
      </c>
      <c r="I145" s="54" t="n">
        <f aca="false">IF(H145=0,0,G145/H145)</f>
        <v>0.481957604969797</v>
      </c>
      <c r="J145" s="41" t="n">
        <f aca="false">ROUND(H145*maxloc,0)</f>
        <v>13225597</v>
      </c>
      <c r="K145" s="41" t="n">
        <f aca="false">MIN(G145,J145)</f>
        <v>7726275</v>
      </c>
      <c r="L145" s="55" t="n">
        <f aca="false">IF(H145&gt;0, ROUND((K145*100/H145), 2), 0)</f>
        <v>48.2</v>
      </c>
      <c r="M145" s="56"/>
      <c r="N145" s="57" t="n">
        <v>8352708</v>
      </c>
      <c r="O145" s="58" t="n">
        <v>0.0249</v>
      </c>
      <c r="P145" s="41" t="n">
        <f aca="false">ROUND(N145*(1+O145),0)</f>
        <v>8560690</v>
      </c>
      <c r="Q145" s="59" t="n">
        <f aca="false">IF(H145=0,0,P145*100/H145)</f>
        <v>53.4007610302364</v>
      </c>
      <c r="R145" s="59" t="n">
        <f aca="false">IF(L145&gt;Q145,L145-Q145,0)</f>
        <v>0</v>
      </c>
      <c r="S145" s="60" t="n">
        <f aca="false">IF(AND(R145&gt;$T$22,R145&lt;=$T$23),$S$22,IF(R145&gt;$T$23,$S$23,0))</f>
        <v>0</v>
      </c>
      <c r="T145" s="41" t="n">
        <f aca="false">ROUND(S145*N145,0)</f>
        <v>0</v>
      </c>
      <c r="U145" s="41" t="n">
        <f aca="false">MAX(P145-K145,0)</f>
        <v>834415</v>
      </c>
      <c r="V145" s="41" t="n">
        <f aca="false">MAX(U145*(V$23),0)</f>
        <v>834415</v>
      </c>
      <c r="W145" s="41" t="n">
        <f aca="false">IF(AND(I145&gt;1.75,$W$23=1),MAX(K145-(P145+T145),0),0)</f>
        <v>0</v>
      </c>
      <c r="X145" s="53" t="n">
        <f aca="false">MIN(H145*[1]parameters!C$22,ROUND(P145+T145-V145+W145,0))</f>
        <v>7726275</v>
      </c>
      <c r="Y145" s="55" t="n">
        <f aca="false">IF(H145=0,0,X145*100/H145)</f>
        <v>48.1957604969797</v>
      </c>
    </row>
    <row r="146" customFormat="false" ht="14.5" hidden="false" customHeight="false" outlineLevel="0" collapsed="false">
      <c r="A146" s="20" t="n">
        <v>119</v>
      </c>
      <c r="B146" s="20" t="s">
        <v>137</v>
      </c>
      <c r="C146" s="51" t="n">
        <v>1912849100</v>
      </c>
      <c r="D146" s="51" t="n">
        <f aca="false">D$23*C146</f>
        <v>6191511.03402607</v>
      </c>
      <c r="E146" s="52" t="n">
        <v>808275000</v>
      </c>
      <c r="F146" s="51" t="n">
        <f aca="false">E146*F$23</f>
        <v>9587022.18191406</v>
      </c>
      <c r="G146" s="51" t="n">
        <f aca="false">ROUND(D146+F146,0)</f>
        <v>15778533</v>
      </c>
      <c r="H146" s="53" t="n">
        <f aca="false">(SUMIF(town1755,A146,found1755)/2)</f>
        <v>13990537.5060269</v>
      </c>
      <c r="I146" s="54" t="n">
        <f aca="false">IF(H146=0,0,G146/H146)</f>
        <v>1.12780034313927</v>
      </c>
      <c r="J146" s="41" t="n">
        <f aca="false">ROUND(H146*maxloc,0)</f>
        <v>11542193</v>
      </c>
      <c r="K146" s="41" t="n">
        <f aca="false">MIN(G146,J146)</f>
        <v>11542193</v>
      </c>
      <c r="L146" s="55" t="n">
        <f aca="false">IF(H146&gt;0, ROUND((K146*100/H146), 2), 0)</f>
        <v>82.5</v>
      </c>
      <c r="M146" s="56"/>
      <c r="N146" s="57" t="n">
        <v>10868465</v>
      </c>
      <c r="O146" s="58" t="n">
        <v>0.0448</v>
      </c>
      <c r="P146" s="41" t="n">
        <f aca="false">ROUND(N146*(1+O146),0)</f>
        <v>11355372</v>
      </c>
      <c r="Q146" s="59" t="n">
        <f aca="false">IF(H146=0,0,P146*100/H146)</f>
        <v>81.1646585780444</v>
      </c>
      <c r="R146" s="59" t="n">
        <f aca="false">IF(L146&gt;Q146,L146-Q146,0)</f>
        <v>1.33534142195558</v>
      </c>
      <c r="S146" s="60" t="n">
        <f aca="false">IF(AND(R146&gt;$T$22,R146&lt;=$T$23),$S$22,IF(R146&gt;$T$23,$S$23,0))</f>
        <v>0</v>
      </c>
      <c r="T146" s="41" t="n">
        <f aca="false">ROUND(S146*N146,0)</f>
        <v>0</v>
      </c>
      <c r="U146" s="41" t="n">
        <f aca="false">MAX(P146-K146,0)</f>
        <v>0</v>
      </c>
      <c r="V146" s="41" t="n">
        <f aca="false">MAX(U146*(V$23),0)</f>
        <v>0</v>
      </c>
      <c r="W146" s="41" t="n">
        <f aca="false">IF(AND(I146&gt;1.75,$W$23=1),MAX(K146-(P146+T146),0),0)</f>
        <v>0</v>
      </c>
      <c r="X146" s="53" t="n">
        <f aca="false">MIN(H146*[1]parameters!C$22,ROUND(P146+T146-V146+W146,0))</f>
        <v>11355372</v>
      </c>
      <c r="Y146" s="55" t="n">
        <f aca="false">IF(H146=0,0,X146*100/H146)</f>
        <v>81.1646585780444</v>
      </c>
    </row>
    <row r="147" customFormat="false" ht="14.5" hidden="false" customHeight="false" outlineLevel="0" collapsed="false">
      <c r="A147" s="20" t="n">
        <v>120</v>
      </c>
      <c r="B147" s="20" t="s">
        <v>138</v>
      </c>
      <c r="C147" s="51" t="n">
        <v>758719700</v>
      </c>
      <c r="D147" s="51" t="n">
        <f aca="false">D$23*C147</f>
        <v>2455824.34823685</v>
      </c>
      <c r="E147" s="52" t="n">
        <v>261909000</v>
      </c>
      <c r="F147" s="51" t="n">
        <f aca="false">E147*F$23</f>
        <v>3106526.11133949</v>
      </c>
      <c r="G147" s="51" t="n">
        <f aca="false">ROUND(D147+F147,0)</f>
        <v>5562350</v>
      </c>
      <c r="H147" s="53" t="n">
        <f aca="false">(SUMIF(town1755,A147,found1755)/2)</f>
        <v>7149072.55036496</v>
      </c>
      <c r="I147" s="54" t="n">
        <f aca="false">IF(H147=0,0,G147/H147)</f>
        <v>0.778051972589932</v>
      </c>
      <c r="J147" s="41" t="n">
        <f aca="false">ROUND(H147*maxloc,0)</f>
        <v>5897985</v>
      </c>
      <c r="K147" s="41" t="n">
        <f aca="false">MIN(G147,J147)</f>
        <v>5562350</v>
      </c>
      <c r="L147" s="55" t="n">
        <f aca="false">IF(H147&gt;0, ROUND((K147*100/H147), 2), 0)</f>
        <v>77.81</v>
      </c>
      <c r="M147" s="56"/>
      <c r="N147" s="57" t="n">
        <v>5737268</v>
      </c>
      <c r="O147" s="58" t="n">
        <v>0.0391</v>
      </c>
      <c r="P147" s="41" t="n">
        <f aca="false">ROUND(N147*(1+O147),0)</f>
        <v>5961595</v>
      </c>
      <c r="Q147" s="59" t="n">
        <f aca="false">IF(H147=0,0,P147*100/H147)</f>
        <v>83.3897678055548</v>
      </c>
      <c r="R147" s="59" t="n">
        <f aca="false">IF(L147&gt;Q147,L147-Q147,0)</f>
        <v>0</v>
      </c>
      <c r="S147" s="60" t="n">
        <f aca="false">IF(AND(R147&gt;$T$22,R147&lt;=$T$23),$S$22,IF(R147&gt;$T$23,$S$23,0))</f>
        <v>0</v>
      </c>
      <c r="T147" s="41" t="n">
        <f aca="false">ROUND(S147*N147,0)</f>
        <v>0</v>
      </c>
      <c r="U147" s="41" t="n">
        <f aca="false">MAX(P147-K147,0)</f>
        <v>399245</v>
      </c>
      <c r="V147" s="41" t="n">
        <f aca="false">MAX(U147*(V$23),0)</f>
        <v>399245</v>
      </c>
      <c r="W147" s="41" t="n">
        <f aca="false">IF(AND(I147&gt;1.75,$W$23=1),MAX(K147-(P147+T147),0),0)</f>
        <v>0</v>
      </c>
      <c r="X147" s="53" t="n">
        <f aca="false">MIN(H147*[1]parameters!C$22,ROUND(P147+T147-V147+W147,0))</f>
        <v>5562350</v>
      </c>
      <c r="Y147" s="55" t="n">
        <f aca="false">IF(H147=0,0,X147*100/H147)</f>
        <v>77.8051972589933</v>
      </c>
    </row>
    <row r="148" customFormat="false" ht="14.5" hidden="false" customHeight="false" outlineLevel="0" collapsed="false">
      <c r="A148" s="20" t="n">
        <v>121</v>
      </c>
      <c r="B148" s="20" t="s">
        <v>139</v>
      </c>
      <c r="C148" s="51" t="n">
        <v>338870100</v>
      </c>
      <c r="D148" s="51" t="n">
        <f aca="false">D$23*C148</f>
        <v>1096854.92872988</v>
      </c>
      <c r="E148" s="52" t="n">
        <v>15945000</v>
      </c>
      <c r="F148" s="51" t="n">
        <f aca="false">E148*F$23</f>
        <v>189125.073385444</v>
      </c>
      <c r="G148" s="51" t="n">
        <f aca="false">ROUND(D148+F148,0)</f>
        <v>1285980</v>
      </c>
      <c r="H148" s="53" t="n">
        <f aca="false">(SUMIF(town1755,A148,found1755)/2)</f>
        <v>1270682.74</v>
      </c>
      <c r="I148" s="54" t="n">
        <f aca="false">IF(H148=0,0,G148/H148)</f>
        <v>1.01203861476862</v>
      </c>
      <c r="J148" s="41" t="n">
        <f aca="false">ROUND(H148*maxloc,0)</f>
        <v>1048313</v>
      </c>
      <c r="K148" s="41" t="n">
        <f aca="false">MIN(G148,J148)</f>
        <v>1048313</v>
      </c>
      <c r="L148" s="55" t="n">
        <f aca="false">IF(H148&gt;0, ROUND((K148*100/H148), 2), 0)</f>
        <v>82.5</v>
      </c>
      <c r="M148" s="56"/>
      <c r="N148" s="57" t="n">
        <v>780690</v>
      </c>
      <c r="O148" s="58" t="n">
        <v>0.0309</v>
      </c>
      <c r="P148" s="41" t="n">
        <f aca="false">ROUND(N148*(1+O148),0)</f>
        <v>804813</v>
      </c>
      <c r="Q148" s="59" t="n">
        <f aca="false">IF(H148=0,0,P148*100/H148)</f>
        <v>63.3370529609932</v>
      </c>
      <c r="R148" s="59" t="n">
        <f aca="false">IF(L148&gt;Q148,L148-Q148,0)</f>
        <v>19.1629470390068</v>
      </c>
      <c r="S148" s="60" t="n">
        <f aca="false">IF(AND(R148&gt;$T$22,R148&lt;=$T$23),$S$22,IF(R148&gt;$T$23,$S$23,0))</f>
        <v>0.02</v>
      </c>
      <c r="T148" s="41" t="n">
        <f aca="false">ROUND(S148*N148,0)</f>
        <v>15614</v>
      </c>
      <c r="U148" s="41" t="n">
        <f aca="false">MAX(P148-K148,0)</f>
        <v>0</v>
      </c>
      <c r="V148" s="41" t="n">
        <f aca="false">MAX(U148*(V$23),0)</f>
        <v>0</v>
      </c>
      <c r="W148" s="41" t="n">
        <f aca="false">IF(AND(I148&gt;1.75,$W$23=1),MAX(K148-(P148+T148),0),0)</f>
        <v>0</v>
      </c>
      <c r="X148" s="53" t="n">
        <f aca="false">MIN(H148*[1]parameters!C$22,ROUND(P148+T148-V148+W148,0))</f>
        <v>820427</v>
      </c>
      <c r="Y148" s="55" t="n">
        <f aca="false">IF(H148=0,0,X148*100/H148)</f>
        <v>64.5658411949469</v>
      </c>
    </row>
    <row r="149" customFormat="false" ht="14.5" hidden="false" customHeight="false" outlineLevel="0" collapsed="false">
      <c r="A149" s="20" t="n">
        <v>122</v>
      </c>
      <c r="B149" s="20" t="s">
        <v>140</v>
      </c>
      <c r="C149" s="51" t="n">
        <v>3333802700</v>
      </c>
      <c r="D149" s="51" t="n">
        <f aca="false">D$23*C149</f>
        <v>10790854.439232</v>
      </c>
      <c r="E149" s="52" t="n">
        <v>1092560000</v>
      </c>
      <c r="F149" s="51" t="n">
        <f aca="false">E149*F$23</f>
        <v>12958952.033741</v>
      </c>
      <c r="G149" s="51" t="n">
        <f aca="false">ROUND(D149+F149,0)</f>
        <v>23749806</v>
      </c>
      <c r="H149" s="53" t="n">
        <f aca="false">(SUMIF(town1755,A149,found1755)/2)</f>
        <v>33531091.6372816</v>
      </c>
      <c r="I149" s="54" t="n">
        <f aca="false">IF(H149=0,0,G149/H149)</f>
        <v>0.70829206090009</v>
      </c>
      <c r="J149" s="41" t="n">
        <f aca="false">ROUND(H149*maxloc,0)</f>
        <v>27663151</v>
      </c>
      <c r="K149" s="41" t="n">
        <f aca="false">MIN(G149,J149)</f>
        <v>23749806</v>
      </c>
      <c r="L149" s="55" t="n">
        <f aca="false">IF(H149&gt;0, ROUND((K149*100/H149), 2), 0)</f>
        <v>70.83</v>
      </c>
      <c r="M149" s="56"/>
      <c r="N149" s="57" t="n">
        <v>24430560</v>
      </c>
      <c r="O149" s="58" t="n">
        <v>0.0393</v>
      </c>
      <c r="P149" s="41" t="n">
        <f aca="false">ROUND(N149*(1+O149),0)</f>
        <v>25390681</v>
      </c>
      <c r="Q149" s="59" t="n">
        <f aca="false">IF(H149=0,0,P149*100/H149)</f>
        <v>75.7227986331626</v>
      </c>
      <c r="R149" s="59" t="n">
        <f aca="false">IF(L149&gt;Q149,L149-Q149,0)</f>
        <v>0</v>
      </c>
      <c r="S149" s="60" t="n">
        <f aca="false">IF(AND(R149&gt;$T$22,R149&lt;=$T$23),$S$22,IF(R149&gt;$T$23,$S$23,0))</f>
        <v>0</v>
      </c>
      <c r="T149" s="41" t="n">
        <f aca="false">ROUND(S149*N149,0)</f>
        <v>0</v>
      </c>
      <c r="U149" s="41" t="n">
        <f aca="false">MAX(P149-K149,0)</f>
        <v>1640875</v>
      </c>
      <c r="V149" s="41" t="n">
        <f aca="false">MAX(U149*(V$23),0)</f>
        <v>1640875</v>
      </c>
      <c r="W149" s="41" t="n">
        <f aca="false">IF(AND(I149&gt;1.75,$W$23=1),MAX(K149-(P149+T149),0),0)</f>
        <v>0</v>
      </c>
      <c r="X149" s="53" t="n">
        <f aca="false">MIN(H149*[1]parameters!C$22,ROUND(P149+T149-V149+W149,0))</f>
        <v>23749806</v>
      </c>
      <c r="Y149" s="55" t="n">
        <f aca="false">IF(H149=0,0,X149*100/H149)</f>
        <v>70.829206090009</v>
      </c>
    </row>
    <row r="150" customFormat="false" ht="14.5" hidden="false" customHeight="false" outlineLevel="0" collapsed="false">
      <c r="A150" s="20" t="n">
        <v>123</v>
      </c>
      <c r="B150" s="20" t="s">
        <v>141</v>
      </c>
      <c r="C150" s="51" t="n">
        <v>1705096200</v>
      </c>
      <c r="D150" s="51" t="n">
        <f aca="false">D$23*C150</f>
        <v>5519056.33140425</v>
      </c>
      <c r="E150" s="52" t="n">
        <v>495883000</v>
      </c>
      <c r="F150" s="51" t="n">
        <f aca="false">E150*F$23</f>
        <v>5881712.68520502</v>
      </c>
      <c r="G150" s="51" t="n">
        <f aca="false">ROUND(D150+F150,0)</f>
        <v>11400769</v>
      </c>
      <c r="H150" s="53" t="n">
        <f aca="false">(SUMIF(town1755,A150,found1755)/2)</f>
        <v>20574270.9044898</v>
      </c>
      <c r="I150" s="54" t="n">
        <f aca="false">IF(H150=0,0,G150/H150)</f>
        <v>0.554127485388173</v>
      </c>
      <c r="J150" s="41" t="n">
        <f aca="false">ROUND(H150*maxloc,0)</f>
        <v>16973773</v>
      </c>
      <c r="K150" s="41" t="n">
        <f aca="false">MIN(G150,J150)</f>
        <v>11400769</v>
      </c>
      <c r="L150" s="55" t="n">
        <f aca="false">IF(H150&gt;0, ROUND((K150*100/H150), 2), 0)</f>
        <v>55.41</v>
      </c>
      <c r="M150" s="56"/>
      <c r="N150" s="57" t="n">
        <v>11669234</v>
      </c>
      <c r="O150" s="58" t="n">
        <v>0.0465</v>
      </c>
      <c r="P150" s="41" t="n">
        <f aca="false">ROUND(N150*(1+O150),0)</f>
        <v>12211853</v>
      </c>
      <c r="Q150" s="59" t="n">
        <f aca="false">IF(H150=0,0,P150*100/H150)</f>
        <v>59.3549732901352</v>
      </c>
      <c r="R150" s="59" t="n">
        <f aca="false">IF(L150&gt;Q150,L150-Q150,0)</f>
        <v>0</v>
      </c>
      <c r="S150" s="60" t="n">
        <f aca="false">IF(AND(R150&gt;$T$22,R150&lt;=$T$23),$S$22,IF(R150&gt;$T$23,$S$23,0))</f>
        <v>0</v>
      </c>
      <c r="T150" s="41" t="n">
        <f aca="false">ROUND(S150*N150,0)</f>
        <v>0</v>
      </c>
      <c r="U150" s="41" t="n">
        <f aca="false">MAX(P150-K150,0)</f>
        <v>811084</v>
      </c>
      <c r="V150" s="41" t="n">
        <f aca="false">MAX(U150*(V$23),0)</f>
        <v>811084</v>
      </c>
      <c r="W150" s="41" t="n">
        <f aca="false">IF(AND(I150&gt;1.75,$W$23=1),MAX(K150-(P150+T150),0),0)</f>
        <v>0</v>
      </c>
      <c r="X150" s="53" t="n">
        <f aca="false">MIN(H150*[1]parameters!C$22,ROUND(P150+T150-V150+W150,0))</f>
        <v>11400769</v>
      </c>
      <c r="Y150" s="55" t="n">
        <f aca="false">IF(H150=0,0,X150*100/H150)</f>
        <v>55.4127485388173</v>
      </c>
    </row>
    <row r="151" customFormat="false" ht="14.5" hidden="false" customHeight="false" outlineLevel="0" collapsed="false">
      <c r="A151" s="20" t="n">
        <v>124</v>
      </c>
      <c r="B151" s="20" t="s">
        <v>142</v>
      </c>
      <c r="C151" s="51" t="n">
        <v>290003700</v>
      </c>
      <c r="D151" s="51" t="n">
        <f aca="false">D$23*C151</f>
        <v>938684.137948145</v>
      </c>
      <c r="E151" s="52" t="n">
        <v>76213000</v>
      </c>
      <c r="F151" s="51" t="n">
        <f aca="false">E151*F$23</f>
        <v>903969.220315136</v>
      </c>
      <c r="G151" s="51" t="n">
        <f aca="false">ROUND(D151+F151,0)</f>
        <v>1842653</v>
      </c>
      <c r="H151" s="53" t="n">
        <f aca="false">(SUMIF(town1755,A151,found1755)/2)</f>
        <v>5029473.42028906</v>
      </c>
      <c r="I151" s="54" t="n">
        <f aca="false">IF(H151=0,0,G151/H151)</f>
        <v>0.366370958949038</v>
      </c>
      <c r="J151" s="41" t="n">
        <f aca="false">ROUND(H151*maxloc,0)</f>
        <v>4149316</v>
      </c>
      <c r="K151" s="41" t="n">
        <f aca="false">MIN(G151,J151)</f>
        <v>1842653</v>
      </c>
      <c r="L151" s="55" t="n">
        <f aca="false">IF(H151&gt;0, ROUND((K151*100/H151), 2), 0)</f>
        <v>36.64</v>
      </c>
      <c r="M151" s="56"/>
      <c r="N151" s="57" t="n">
        <v>1916056</v>
      </c>
      <c r="O151" s="58" t="n">
        <v>0.0298</v>
      </c>
      <c r="P151" s="41" t="n">
        <f aca="false">ROUND(N151*(1+O151),0)</f>
        <v>1973154</v>
      </c>
      <c r="Q151" s="59" t="n">
        <f aca="false">IF(H151=0,0,P151*100/H151)</f>
        <v>39.2318208113047</v>
      </c>
      <c r="R151" s="59" t="n">
        <f aca="false">IF(L151&gt;Q151,L151-Q151,0)</f>
        <v>0</v>
      </c>
      <c r="S151" s="60" t="n">
        <f aca="false">IF(AND(R151&gt;$T$22,R151&lt;=$T$23),$S$22,IF(R151&gt;$T$23,$S$23,0))</f>
        <v>0</v>
      </c>
      <c r="T151" s="41" t="n">
        <f aca="false">ROUND(S151*N151,0)</f>
        <v>0</v>
      </c>
      <c r="U151" s="41" t="n">
        <f aca="false">MAX(P151-K151,0)</f>
        <v>130501</v>
      </c>
      <c r="V151" s="41" t="n">
        <f aca="false">MAX(U151*(V$23),0)</f>
        <v>130501</v>
      </c>
      <c r="W151" s="41" t="n">
        <f aca="false">IF(AND(I151&gt;1.75,$W$23=1),MAX(K151-(P151+T151),0),0)</f>
        <v>0</v>
      </c>
      <c r="X151" s="53" t="n">
        <f aca="false">MIN(H151*[1]parameters!C$22,ROUND(P151+T151-V151+W151,0))</f>
        <v>1842653</v>
      </c>
      <c r="Y151" s="55" t="n">
        <f aca="false">IF(H151=0,0,X151*100/H151)</f>
        <v>36.6370958949038</v>
      </c>
    </row>
    <row r="152" customFormat="false" ht="14.5" hidden="false" customHeight="false" outlineLevel="0" collapsed="false">
      <c r="A152" s="20" t="n">
        <v>125</v>
      </c>
      <c r="B152" s="20" t="s">
        <v>143</v>
      </c>
      <c r="C152" s="51" t="n">
        <v>1434003000</v>
      </c>
      <c r="D152" s="51" t="n">
        <f aca="false">D$23*C152</f>
        <v>4641581.71040595</v>
      </c>
      <c r="E152" s="52" t="n">
        <v>589660000</v>
      </c>
      <c r="F152" s="51" t="n">
        <f aca="false">E152*F$23</f>
        <v>6994010.08293891</v>
      </c>
      <c r="G152" s="51" t="n">
        <f aca="false">ROUND(D152+F152,0)</f>
        <v>11635592</v>
      </c>
      <c r="H152" s="53" t="n">
        <f aca="false">(SUMIF(town1755,A152,found1755)/2)</f>
        <v>11161202.9006801</v>
      </c>
      <c r="I152" s="54" t="n">
        <f aca="false">IF(H152=0,0,G152/H152)</f>
        <v>1.04250340250431</v>
      </c>
      <c r="J152" s="41" t="n">
        <f aca="false">ROUND(H152*maxloc,0)</f>
        <v>9207992</v>
      </c>
      <c r="K152" s="41" t="n">
        <f aca="false">MIN(G152,J152)</f>
        <v>9207992</v>
      </c>
      <c r="L152" s="55" t="n">
        <f aca="false">IF(H152&gt;0, ROUND((K152*100/H152), 2), 0)</f>
        <v>82.5</v>
      </c>
      <c r="M152" s="56"/>
      <c r="N152" s="57" t="n">
        <v>8475317</v>
      </c>
      <c r="O152" s="58" t="n">
        <v>0.0333</v>
      </c>
      <c r="P152" s="41" t="n">
        <f aca="false">ROUND(N152*(1+O152),0)</f>
        <v>8757545</v>
      </c>
      <c r="Q152" s="59" t="n">
        <f aca="false">IF(H152=0,0,P152*100/H152)</f>
        <v>78.464168046496</v>
      </c>
      <c r="R152" s="59" t="n">
        <f aca="false">IF(L152&gt;Q152,L152-Q152,0)</f>
        <v>4.035831953504</v>
      </c>
      <c r="S152" s="60" t="n">
        <f aca="false">IF(AND(R152&gt;$T$22,R152&lt;=$T$23),$S$22,IF(R152&gt;$T$23,$S$23,0))</f>
        <v>0.01</v>
      </c>
      <c r="T152" s="41" t="n">
        <f aca="false">ROUND(S152*N152,0)</f>
        <v>84753</v>
      </c>
      <c r="U152" s="41" t="n">
        <f aca="false">MAX(P152-K152,0)</f>
        <v>0</v>
      </c>
      <c r="V152" s="41" t="n">
        <f aca="false">MAX(U152*(V$23),0)</f>
        <v>0</v>
      </c>
      <c r="W152" s="41" t="n">
        <f aca="false">IF(AND(I152&gt;1.75,$W$23=1),MAX(K152-(P152+T152),0),0)</f>
        <v>0</v>
      </c>
      <c r="X152" s="53" t="n">
        <f aca="false">MIN(H152*[1]parameters!C$22,ROUND(P152+T152-V152+W152,0))</f>
        <v>8842298</v>
      </c>
      <c r="Y152" s="55" t="n">
        <f aca="false">IF(H152=0,0,X152*100/H152)</f>
        <v>79.2235216820691</v>
      </c>
    </row>
    <row r="153" customFormat="false" ht="14.5" hidden="false" customHeight="false" outlineLevel="0" collapsed="false">
      <c r="A153" s="20" t="n">
        <v>126</v>
      </c>
      <c r="B153" s="20" t="s">
        <v>144</v>
      </c>
      <c r="C153" s="51" t="n">
        <v>7143004400</v>
      </c>
      <c r="D153" s="51" t="n">
        <f aca="false">D$23*C153</f>
        <v>23120480.626881</v>
      </c>
      <c r="E153" s="52" t="n">
        <v>740161000</v>
      </c>
      <c r="F153" s="51" t="n">
        <f aca="false">E153*F$23</f>
        <v>8779115.92612377</v>
      </c>
      <c r="G153" s="51" t="n">
        <f aca="false">ROUND(D153+F153,0)</f>
        <v>31899597</v>
      </c>
      <c r="H153" s="53" t="n">
        <f aca="false">(SUMIF(town1755,A153,found1755)/2)</f>
        <v>20264873.3957755</v>
      </c>
      <c r="I153" s="54" t="n">
        <f aca="false">IF(H153=0,0,G153/H153)</f>
        <v>1.5741325581955</v>
      </c>
      <c r="J153" s="41" t="n">
        <f aca="false">ROUND(H153*maxloc,0)</f>
        <v>16718521</v>
      </c>
      <c r="K153" s="41" t="n">
        <f aca="false">MIN(G153,J153)</f>
        <v>16718521</v>
      </c>
      <c r="L153" s="55" t="n">
        <f aca="false">IF(H153&gt;0, ROUND((K153*100/H153), 2), 0)</f>
        <v>82.5</v>
      </c>
      <c r="M153" s="56"/>
      <c r="N153" s="57" t="n">
        <v>16248682</v>
      </c>
      <c r="O153" s="58" t="n">
        <v>0.0363</v>
      </c>
      <c r="P153" s="41" t="n">
        <f aca="false">ROUND(N153*(1+O153),0)</f>
        <v>16838509</v>
      </c>
      <c r="Q153" s="59" t="n">
        <f aca="false">IF(H153=0,0,P153*100/H153)</f>
        <v>83.0921006568452</v>
      </c>
      <c r="R153" s="59" t="n">
        <f aca="false">IF(L153&gt;Q153,L153-Q153,0)</f>
        <v>0</v>
      </c>
      <c r="S153" s="60" t="n">
        <f aca="false">IF(AND(R153&gt;$T$22,R153&lt;=$T$23),$S$22,IF(R153&gt;$T$23,$S$23,0))</f>
        <v>0</v>
      </c>
      <c r="T153" s="41" t="n">
        <f aca="false">ROUND(S153*N153,0)</f>
        <v>0</v>
      </c>
      <c r="U153" s="41" t="n">
        <f aca="false">MAX(P153-K153,0)</f>
        <v>119988</v>
      </c>
      <c r="V153" s="41" t="n">
        <f aca="false">MAX(U153*(V$23),0)</f>
        <v>119988</v>
      </c>
      <c r="W153" s="41" t="n">
        <f aca="false">IF(AND(I153&gt;1.75,$W$23=1),MAX(K153-(P153+T153),0),0)</f>
        <v>0</v>
      </c>
      <c r="X153" s="53" t="n">
        <f aca="false">MIN(H153*[1]parameters!C$22,ROUND(P153+T153-V153+W153,0))</f>
        <v>16718521</v>
      </c>
      <c r="Y153" s="55" t="n">
        <f aca="false">IF(H153=0,0,X153*100/H153)</f>
        <v>82.5000022131164</v>
      </c>
    </row>
    <row r="154" customFormat="false" ht="14.5" hidden="false" customHeight="false" outlineLevel="0" collapsed="false">
      <c r="A154" s="20" t="n">
        <v>127</v>
      </c>
      <c r="B154" s="20" t="s">
        <v>145</v>
      </c>
      <c r="C154" s="51" t="n">
        <v>664037600</v>
      </c>
      <c r="D154" s="51" t="n">
        <f aca="false">D$23*C154</f>
        <v>2149357.27413531</v>
      </c>
      <c r="E154" s="52" t="n">
        <v>145276000</v>
      </c>
      <c r="F154" s="51" t="n">
        <f aca="false">E154*F$23</f>
        <v>1723131.65011877</v>
      </c>
      <c r="G154" s="51" t="n">
        <f aca="false">ROUND(D154+F154,0)</f>
        <v>3872489</v>
      </c>
      <c r="H154" s="53" t="n">
        <f aca="false">(SUMIF(town1755,A154,found1755)/2)</f>
        <v>4167872.81</v>
      </c>
      <c r="I154" s="54" t="n">
        <f aca="false">IF(H154=0,0,G154/H154)</f>
        <v>0.929128401113565</v>
      </c>
      <c r="J154" s="41" t="n">
        <f aca="false">ROUND(H154*maxloc,0)</f>
        <v>3438495</v>
      </c>
      <c r="K154" s="41" t="n">
        <f aca="false">MIN(G154,J154)</f>
        <v>3438495</v>
      </c>
      <c r="L154" s="55" t="n">
        <f aca="false">IF(H154&gt;0, ROUND((K154*100/H154), 2), 0)</f>
        <v>82.5</v>
      </c>
      <c r="M154" s="56"/>
      <c r="N154" s="57" t="n">
        <v>3472030</v>
      </c>
      <c r="O154" s="58" t="n">
        <v>0.0342</v>
      </c>
      <c r="P154" s="41" t="n">
        <f aca="false">ROUND(N154*(1+O154),0)</f>
        <v>3590773</v>
      </c>
      <c r="Q154" s="59" t="n">
        <f aca="false">IF(H154=0,0,P154*100/H154)</f>
        <v>86.1536127346458</v>
      </c>
      <c r="R154" s="59" t="n">
        <f aca="false">IF(L154&gt;Q154,L154-Q154,0)</f>
        <v>0</v>
      </c>
      <c r="S154" s="60" t="n">
        <f aca="false">IF(AND(R154&gt;$T$22,R154&lt;=$T$23),$S$22,IF(R154&gt;$T$23,$S$23,0))</f>
        <v>0</v>
      </c>
      <c r="T154" s="41" t="n">
        <f aca="false">ROUND(S154*N154,0)</f>
        <v>0</v>
      </c>
      <c r="U154" s="41" t="n">
        <f aca="false">MAX(P154-K154,0)</f>
        <v>152278</v>
      </c>
      <c r="V154" s="41" t="n">
        <f aca="false">MAX(U154*(V$23),0)</f>
        <v>152278</v>
      </c>
      <c r="W154" s="41" t="n">
        <f aca="false">IF(AND(I154&gt;1.75,$W$23=1),MAX(K154-(P154+T154),0),0)</f>
        <v>0</v>
      </c>
      <c r="X154" s="53" t="n">
        <f aca="false">MIN(H154*[1]parameters!C$22,ROUND(P154+T154-V154+W154,0))</f>
        <v>3438495</v>
      </c>
      <c r="Y154" s="55" t="n">
        <f aca="false">IF(H154=0,0,X154*100/H154)</f>
        <v>82.499998362474</v>
      </c>
    </row>
    <row r="155" customFormat="false" ht="14.5" hidden="false" customHeight="false" outlineLevel="0" collapsed="false">
      <c r="A155" s="20" t="n">
        <v>128</v>
      </c>
      <c r="B155" s="20" t="s">
        <v>146</v>
      </c>
      <c r="C155" s="51" t="n">
        <v>8774764300</v>
      </c>
      <c r="D155" s="51" t="n">
        <f aca="false">D$23*C155</f>
        <v>28402161.9815322</v>
      </c>
      <c r="E155" s="52" t="n">
        <v>2349091000</v>
      </c>
      <c r="F155" s="51" t="n">
        <f aca="false">E155*F$23</f>
        <v>27862778.7873368</v>
      </c>
      <c r="G155" s="51" t="n">
        <f aca="false">ROUND(D155+F155,0)</f>
        <v>56264941</v>
      </c>
      <c r="H155" s="53" t="n">
        <f aca="false">(SUMIF(town1755,A155,found1755)/2)</f>
        <v>159065671.857546</v>
      </c>
      <c r="I155" s="54" t="n">
        <f aca="false">IF(H155=0,0,G155/H155)</f>
        <v>0.353721455691516</v>
      </c>
      <c r="J155" s="41" t="n">
        <f aca="false">ROUND(H155*maxloc,0)</f>
        <v>131229179</v>
      </c>
      <c r="K155" s="41" t="n">
        <f aca="false">MIN(G155,J155)</f>
        <v>56264941</v>
      </c>
      <c r="L155" s="55" t="n">
        <f aca="false">IF(H155&gt;0, ROUND((K155*100/H155), 2), 0)</f>
        <v>35.37</v>
      </c>
      <c r="M155" s="56"/>
      <c r="N155" s="57" t="n">
        <v>56709246</v>
      </c>
      <c r="O155" s="58" t="n">
        <v>0.044</v>
      </c>
      <c r="P155" s="41" t="n">
        <f aca="false">ROUND(N155*(1+O155),0)</f>
        <v>59204453</v>
      </c>
      <c r="Q155" s="59" t="n">
        <f aca="false">IF(H155=0,0,P155*100/H155)</f>
        <v>37.2201319798414</v>
      </c>
      <c r="R155" s="59" t="n">
        <f aca="false">IF(L155&gt;Q155,L155-Q155,0)</f>
        <v>0</v>
      </c>
      <c r="S155" s="60" t="n">
        <f aca="false">IF(AND(R155&gt;$T$22,R155&lt;=$T$23),$S$22,IF(R155&gt;$T$23,$S$23,0))</f>
        <v>0</v>
      </c>
      <c r="T155" s="41" t="n">
        <f aca="false">ROUND(S155*N155,0)</f>
        <v>0</v>
      </c>
      <c r="U155" s="41" t="n">
        <f aca="false">MAX(P155-K155,0)</f>
        <v>2939512</v>
      </c>
      <c r="V155" s="41" t="n">
        <f aca="false">MAX(U155*(V$23),0)</f>
        <v>2939512</v>
      </c>
      <c r="W155" s="41" t="n">
        <f aca="false">IF(AND(I155&gt;1.75,$W$23=1),MAX(K155-(P155+T155),0),0)</f>
        <v>0</v>
      </c>
      <c r="X155" s="53" t="n">
        <f aca="false">MIN(H155*[1]parameters!C$22,ROUND(P155+T155-V155+W155,0))</f>
        <v>56264941</v>
      </c>
      <c r="Y155" s="55" t="n">
        <f aca="false">IF(H155=0,0,X155*100/H155)</f>
        <v>35.3721455691516</v>
      </c>
    </row>
    <row r="156" customFormat="false" ht="14.5" hidden="false" customHeight="false" outlineLevel="0" collapsed="false">
      <c r="A156" s="20" t="n">
        <v>129</v>
      </c>
      <c r="B156" s="20" t="s">
        <v>147</v>
      </c>
      <c r="C156" s="51" t="n">
        <v>52571500</v>
      </c>
      <c r="D156" s="51" t="n">
        <f aca="false">D$23*C156</f>
        <v>170163.460528748</v>
      </c>
      <c r="E156" s="52" t="n">
        <v>9120000</v>
      </c>
      <c r="F156" s="51" t="n">
        <f aca="false">E156*F$23</f>
        <v>108173.1369881</v>
      </c>
      <c r="G156" s="51" t="n">
        <f aca="false">ROUND(D156+F156,0)</f>
        <v>278337</v>
      </c>
      <c r="H156" s="53" t="n">
        <f aca="false">(SUMIF(town1755,A156,found1755)/2)</f>
        <v>359824.339371503</v>
      </c>
      <c r="I156" s="54" t="n">
        <f aca="false">IF(H156=0,0,G156/H156)</f>
        <v>0.77353577716884</v>
      </c>
      <c r="J156" s="41" t="n">
        <f aca="false">ROUND(H156*maxloc,0)</f>
        <v>296855</v>
      </c>
      <c r="K156" s="41" t="n">
        <f aca="false">MIN(G156,J156)</f>
        <v>278337</v>
      </c>
      <c r="L156" s="55" t="n">
        <f aca="false">IF(H156&gt;0, ROUND((K156*100/H156), 2), 0)</f>
        <v>77.35</v>
      </c>
      <c r="M156" s="56"/>
      <c r="N156" s="57" t="n">
        <v>294808</v>
      </c>
      <c r="O156" s="58" t="n">
        <v>0.0342</v>
      </c>
      <c r="P156" s="41" t="n">
        <f aca="false">ROUND(N156*(1+O156),0)</f>
        <v>304890</v>
      </c>
      <c r="Q156" s="59" t="n">
        <f aca="false">IF(H156=0,0,P156*100/H156)</f>
        <v>84.7330118169728</v>
      </c>
      <c r="R156" s="59" t="n">
        <f aca="false">IF(L156&gt;Q156,L156-Q156,0)</f>
        <v>0</v>
      </c>
      <c r="S156" s="60" t="n">
        <f aca="false">IF(AND(R156&gt;$T$22,R156&lt;=$T$23),$S$22,IF(R156&gt;$T$23,$S$23,0))</f>
        <v>0</v>
      </c>
      <c r="T156" s="41" t="n">
        <f aca="false">ROUND(S156*N156,0)</f>
        <v>0</v>
      </c>
      <c r="U156" s="41" t="n">
        <f aca="false">MAX(P156-K156,0)</f>
        <v>26553</v>
      </c>
      <c r="V156" s="41" t="n">
        <f aca="false">MAX(U156*(V$23),0)</f>
        <v>26553</v>
      </c>
      <c r="W156" s="41" t="n">
        <f aca="false">IF(AND(I156&gt;1.75,$W$23=1),MAX(K156-(P156+T156),0),0)</f>
        <v>0</v>
      </c>
      <c r="X156" s="53" t="n">
        <f aca="false">MIN(H156*[1]parameters!C$22,ROUND(P156+T156-V156+W156,0))</f>
        <v>278337</v>
      </c>
      <c r="Y156" s="55" t="n">
        <f aca="false">IF(H156=0,0,X156*100/H156)</f>
        <v>77.353577716884</v>
      </c>
    </row>
    <row r="157" customFormat="false" ht="14.5" hidden="false" customHeight="false" outlineLevel="0" collapsed="false">
      <c r="A157" s="20" t="n">
        <v>130</v>
      </c>
      <c r="B157" s="20" t="s">
        <v>148</v>
      </c>
      <c r="C157" s="51" t="n">
        <v>105196700</v>
      </c>
      <c r="D157" s="51" t="n">
        <f aca="false">D$23*C157</f>
        <v>340500.737247455</v>
      </c>
      <c r="E157" s="52" t="n">
        <v>13330000</v>
      </c>
      <c r="F157" s="51" t="n">
        <f aca="false">E157*F$23</f>
        <v>158108.324128439</v>
      </c>
      <c r="G157" s="51" t="n">
        <f aca="false">ROUND(D157+F157,0)</f>
        <v>498609</v>
      </c>
      <c r="H157" s="53" t="n">
        <f aca="false">(SUMIF(town1755,A157,found1755)/2)</f>
        <v>1425212.5346735</v>
      </c>
      <c r="I157" s="54" t="n">
        <f aca="false">IF(H157=0,0,G157/H157)</f>
        <v>0.349848873672883</v>
      </c>
      <c r="J157" s="41" t="n">
        <f aca="false">ROUND(H157*maxloc,0)</f>
        <v>1175800</v>
      </c>
      <c r="K157" s="41" t="n">
        <f aca="false">MIN(G157,J157)</f>
        <v>498609</v>
      </c>
      <c r="L157" s="55" t="n">
        <f aca="false">IF(H157&gt;0, ROUND((K157*100/H157), 2), 0)</f>
        <v>34.98</v>
      </c>
      <c r="M157" s="56"/>
      <c r="N157" s="57" t="n">
        <v>489726</v>
      </c>
      <c r="O157" s="58" t="n">
        <v>0.0357</v>
      </c>
      <c r="P157" s="41" t="n">
        <f aca="false">ROUND(N157*(1+O157),0)</f>
        <v>507209</v>
      </c>
      <c r="Q157" s="59" t="n">
        <f aca="false">IF(H157=0,0,P157*100/H157)</f>
        <v>35.5883061410342</v>
      </c>
      <c r="R157" s="59" t="n">
        <f aca="false">IF(L157&gt;Q157,L157-Q157,0)</f>
        <v>0</v>
      </c>
      <c r="S157" s="60" t="n">
        <f aca="false">IF(AND(R157&gt;$T$22,R157&lt;=$T$23),$S$22,IF(R157&gt;$T$23,$S$23,0))</f>
        <v>0</v>
      </c>
      <c r="T157" s="41" t="n">
        <f aca="false">ROUND(S157*N157,0)</f>
        <v>0</v>
      </c>
      <c r="U157" s="41" t="n">
        <f aca="false">MAX(P157-K157,0)</f>
        <v>8600</v>
      </c>
      <c r="V157" s="41" t="n">
        <f aca="false">MAX(U157*(V$23),0)</f>
        <v>8600</v>
      </c>
      <c r="W157" s="41" t="n">
        <f aca="false">IF(AND(I157&gt;1.75,$W$23=1),MAX(K157-(P157+T157),0),0)</f>
        <v>0</v>
      </c>
      <c r="X157" s="53" t="n">
        <f aca="false">MIN(H157*[1]parameters!C$22,ROUND(P157+T157-V157+W157,0))</f>
        <v>498609</v>
      </c>
      <c r="Y157" s="55" t="n">
        <f aca="false">IF(H157=0,0,X157*100/H157)</f>
        <v>34.9848873672883</v>
      </c>
    </row>
    <row r="158" customFormat="false" ht="14.5" hidden="false" customHeight="false" outlineLevel="0" collapsed="false">
      <c r="A158" s="20" t="n">
        <v>131</v>
      </c>
      <c r="B158" s="20" t="s">
        <v>149</v>
      </c>
      <c r="C158" s="51" t="n">
        <v>8672525700</v>
      </c>
      <c r="D158" s="51" t="n">
        <f aca="false">D$23*C158</f>
        <v>28071236.024015</v>
      </c>
      <c r="E158" s="52" t="n">
        <v>4528742000</v>
      </c>
      <c r="F158" s="51" t="n">
        <f aca="false">E158*F$23</f>
        <v>53715814.5558948</v>
      </c>
      <c r="G158" s="51" t="n">
        <f aca="false">ROUND(D158+F158,0)</f>
        <v>81787051</v>
      </c>
      <c r="H158" s="53" t="n">
        <f aca="false">(SUMIF(town1755,A158,found1755)/2)</f>
        <v>45884665.98895</v>
      </c>
      <c r="I158" s="54" t="n">
        <f aca="false">IF(H158=0,0,G158/H158)</f>
        <v>1.78244843320198</v>
      </c>
      <c r="J158" s="41" t="n">
        <f aca="false">ROUND(H158*maxloc,0)</f>
        <v>37854849</v>
      </c>
      <c r="K158" s="41" t="n">
        <f aca="false">MIN(G158,J158)</f>
        <v>37854849</v>
      </c>
      <c r="L158" s="55" t="n">
        <f aca="false">IF(H158&gt;0, ROUND((K158*100/H158), 2), 0)</f>
        <v>82.5</v>
      </c>
      <c r="M158" s="56"/>
      <c r="N158" s="57" t="n">
        <v>38822578</v>
      </c>
      <c r="O158" s="58" t="n">
        <v>0.0369</v>
      </c>
      <c r="P158" s="41" t="n">
        <f aca="false">ROUND(N158*(1+O158),0)</f>
        <v>40255131</v>
      </c>
      <c r="Q158" s="59" t="n">
        <f aca="false">IF(H158=0,0,P158*100/H158)</f>
        <v>87.7311191710414</v>
      </c>
      <c r="R158" s="59" t="n">
        <f aca="false">IF(L158&gt;Q158,L158-Q158,0)</f>
        <v>0</v>
      </c>
      <c r="S158" s="60" t="n">
        <f aca="false">IF(AND(R158&gt;$T$22,R158&lt;=$T$23),$S$22,IF(R158&gt;$T$23,$S$23,0))</f>
        <v>0</v>
      </c>
      <c r="T158" s="41" t="n">
        <f aca="false">ROUND(S158*N158,0)</f>
        <v>0</v>
      </c>
      <c r="U158" s="41" t="n">
        <f aca="false">MAX(P158-K158,0)</f>
        <v>2400282</v>
      </c>
      <c r="V158" s="41" t="n">
        <f aca="false">MAX(U158*(V$23),0)</f>
        <v>2400282</v>
      </c>
      <c r="W158" s="41" t="n">
        <f aca="false">IF(AND(I158&gt;1.75,$W$23=1),MAX(K158-(P158+T158),0),0)</f>
        <v>0</v>
      </c>
      <c r="X158" s="53" t="n">
        <f aca="false">MIN(H158*[1]parameters!C$22,ROUND(P158+T158-V158+W158,0))</f>
        <v>37854849</v>
      </c>
      <c r="Y158" s="55" t="n">
        <f aca="false">IF(H158=0,0,X158*100/H158)</f>
        <v>82.499999039148</v>
      </c>
    </row>
    <row r="159" customFormat="false" ht="14.5" hidden="false" customHeight="false" outlineLevel="0" collapsed="false">
      <c r="A159" s="20" t="n">
        <v>132</v>
      </c>
      <c r="B159" s="20" t="s">
        <v>150</v>
      </c>
      <c r="C159" s="51" t="n">
        <v>363382200</v>
      </c>
      <c r="D159" s="51" t="n">
        <f aca="false">D$23*C159</f>
        <v>1176195.70768477</v>
      </c>
      <c r="E159" s="52" t="n">
        <v>87188000</v>
      </c>
      <c r="F159" s="51" t="n">
        <f aca="false">E159*F$23</f>
        <v>1034144.6784779</v>
      </c>
      <c r="G159" s="51" t="n">
        <f aca="false">ROUND(D159+F159,0)</f>
        <v>2210340</v>
      </c>
      <c r="H159" s="53" t="n">
        <f aca="false">(SUMIF(town1755,A159,found1755)/2)</f>
        <v>3080744.91601003</v>
      </c>
      <c r="I159" s="54" t="n">
        <f aca="false">IF(H159=0,0,G159/H159)</f>
        <v>0.717469332989335</v>
      </c>
      <c r="J159" s="41" t="n">
        <f aca="false">ROUND(H159*maxloc,0)</f>
        <v>2541615</v>
      </c>
      <c r="K159" s="41" t="n">
        <f aca="false">MIN(G159,J159)</f>
        <v>2210340</v>
      </c>
      <c r="L159" s="55" t="n">
        <f aca="false">IF(H159&gt;0, ROUND((K159*100/H159), 2), 0)</f>
        <v>71.75</v>
      </c>
      <c r="M159" s="56"/>
      <c r="N159" s="57" t="n">
        <v>2107490</v>
      </c>
      <c r="O159" s="58" t="n">
        <v>0.038</v>
      </c>
      <c r="P159" s="41" t="n">
        <f aca="false">ROUND(N159*(1+O159),0)</f>
        <v>2187575</v>
      </c>
      <c r="Q159" s="59" t="n">
        <f aca="false">IF(H159=0,0,P159*100/H159)</f>
        <v>71.0079886403967</v>
      </c>
      <c r="R159" s="59" t="n">
        <f aca="false">IF(L159&gt;Q159,L159-Q159,0)</f>
        <v>0.742011359603296</v>
      </c>
      <c r="S159" s="60" t="n">
        <f aca="false">IF(AND(R159&gt;$T$22,R159&lt;=$T$23),$S$22,IF(R159&gt;$T$23,$S$23,0))</f>
        <v>0</v>
      </c>
      <c r="T159" s="41" t="n">
        <f aca="false">ROUND(S159*N159,0)</f>
        <v>0</v>
      </c>
      <c r="U159" s="41" t="n">
        <f aca="false">MAX(P159-K159,0)</f>
        <v>0</v>
      </c>
      <c r="V159" s="41" t="n">
        <f aca="false">MAX(U159*(V$23),0)</f>
        <v>0</v>
      </c>
      <c r="W159" s="41" t="n">
        <f aca="false">IF(AND(I159&gt;1.75,$W$23=1),MAX(K159-(P159+T159),0),0)</f>
        <v>0</v>
      </c>
      <c r="X159" s="53" t="n">
        <f aca="false">MIN(H159*[1]parameters!C$22,ROUND(P159+T159-V159+W159,0))</f>
        <v>2187575</v>
      </c>
      <c r="Y159" s="55" t="n">
        <f aca="false">IF(H159=0,0,X159*100/H159)</f>
        <v>71.0079886403967</v>
      </c>
    </row>
    <row r="160" customFormat="false" ht="14.5" hidden="false" customHeight="false" outlineLevel="0" collapsed="false">
      <c r="A160" s="20" t="n">
        <v>133</v>
      </c>
      <c r="B160" s="20" t="s">
        <v>151</v>
      </c>
      <c r="C160" s="51" t="n">
        <v>1670268000</v>
      </c>
      <c r="D160" s="51" t="n">
        <f aca="false">D$23*C160</f>
        <v>5406324.39421419</v>
      </c>
      <c r="E160" s="52" t="n">
        <v>421763000</v>
      </c>
      <c r="F160" s="51" t="n">
        <f aca="false">E160*F$23</f>
        <v>5002568.72538507</v>
      </c>
      <c r="G160" s="51" t="n">
        <f aca="false">ROUND(D160+F160,0)</f>
        <v>10408893</v>
      </c>
      <c r="H160" s="53" t="n">
        <f aca="false">(SUMIF(town1755,A160,found1755)/2)</f>
        <v>23923398.9790995</v>
      </c>
      <c r="I160" s="54" t="n">
        <f aca="false">IF(H160=0,0,G160/H160)</f>
        <v>0.435092563941005</v>
      </c>
      <c r="J160" s="41" t="n">
        <f aca="false">ROUND(H160*maxloc,0)</f>
        <v>19736804</v>
      </c>
      <c r="K160" s="41" t="n">
        <f aca="false">MIN(G160,J160)</f>
        <v>10408893</v>
      </c>
      <c r="L160" s="55" t="n">
        <f aca="false">IF(H160&gt;0, ROUND((K160*100/H160), 2), 0)</f>
        <v>43.51</v>
      </c>
      <c r="M160" s="56"/>
      <c r="N160" s="57" t="n">
        <v>10705706</v>
      </c>
      <c r="O160" s="58" t="n">
        <v>0.0411</v>
      </c>
      <c r="P160" s="41" t="n">
        <f aca="false">ROUND(N160*(1+O160),0)</f>
        <v>11145711</v>
      </c>
      <c r="Q160" s="59" t="n">
        <f aca="false">IF(H160=0,0,P160*100/H160)</f>
        <v>46.589161555753</v>
      </c>
      <c r="R160" s="59" t="n">
        <f aca="false">IF(L160&gt;Q160,L160-Q160,0)</f>
        <v>0</v>
      </c>
      <c r="S160" s="60" t="n">
        <f aca="false">IF(AND(R160&gt;$T$22,R160&lt;=$T$23),$S$22,IF(R160&gt;$T$23,$S$23,0))</f>
        <v>0</v>
      </c>
      <c r="T160" s="41" t="n">
        <f aca="false">ROUND(S160*N160,0)</f>
        <v>0</v>
      </c>
      <c r="U160" s="41" t="n">
        <f aca="false">MAX(P160-K160,0)</f>
        <v>736818</v>
      </c>
      <c r="V160" s="41" t="n">
        <f aca="false">MAX(U160*(V$23),0)</f>
        <v>736818</v>
      </c>
      <c r="W160" s="41" t="n">
        <f aca="false">IF(AND(I160&gt;1.75,$W$23=1),MAX(K160-(P160+T160),0),0)</f>
        <v>0</v>
      </c>
      <c r="X160" s="53" t="n">
        <f aca="false">MIN(H160*[1]parameters!C$22,ROUND(P160+T160-V160+W160,0))</f>
        <v>10408893</v>
      </c>
      <c r="Y160" s="55" t="n">
        <f aca="false">IF(H160=0,0,X160*100/H160)</f>
        <v>43.5092563941005</v>
      </c>
    </row>
    <row r="161" customFormat="false" ht="14.5" hidden="false" customHeight="false" outlineLevel="0" collapsed="false">
      <c r="A161" s="20" t="n">
        <v>134</v>
      </c>
      <c r="B161" s="20" t="s">
        <v>152</v>
      </c>
      <c r="C161" s="51" t="n">
        <v>2958213400</v>
      </c>
      <c r="D161" s="51" t="n">
        <f aca="false">D$23*C161</f>
        <v>9575146.78345708</v>
      </c>
      <c r="E161" s="52" t="n">
        <v>1123903000</v>
      </c>
      <c r="F161" s="51" t="n">
        <f aca="false">E161*F$23</f>
        <v>13330714.1645105</v>
      </c>
      <c r="G161" s="51" t="n">
        <f aca="false">ROUND(D161+F161,0)</f>
        <v>22905861</v>
      </c>
      <c r="H161" s="53" t="n">
        <f aca="false">(SUMIF(town1755,A161,found1755)/2)</f>
        <v>43668934.8535363</v>
      </c>
      <c r="I161" s="54" t="n">
        <f aca="false">IF(H161=0,0,G161/H161)</f>
        <v>0.524534456286265</v>
      </c>
      <c r="J161" s="41" t="n">
        <f aca="false">ROUND(H161*maxloc,0)</f>
        <v>36026871</v>
      </c>
      <c r="K161" s="41" t="n">
        <f aca="false">MIN(G161,J161)</f>
        <v>22905861</v>
      </c>
      <c r="L161" s="55" t="n">
        <f aca="false">IF(H161&gt;0, ROUND((K161*100/H161), 2), 0)</f>
        <v>52.45</v>
      </c>
      <c r="M161" s="56"/>
      <c r="N161" s="57" t="n">
        <v>23651517</v>
      </c>
      <c r="O161" s="58" t="n">
        <v>0.0413</v>
      </c>
      <c r="P161" s="41" t="n">
        <f aca="false">ROUND(N161*(1+O161),0)</f>
        <v>24628325</v>
      </c>
      <c r="Q161" s="59" t="n">
        <f aca="false">IF(H161=0,0,P161*100/H161)</f>
        <v>56.3978147912294</v>
      </c>
      <c r="R161" s="59" t="n">
        <f aca="false">IF(L161&gt;Q161,L161-Q161,0)</f>
        <v>0</v>
      </c>
      <c r="S161" s="60" t="n">
        <f aca="false">IF(AND(R161&gt;$T$22,R161&lt;=$T$23),$S$22,IF(R161&gt;$T$23,$S$23,0))</f>
        <v>0</v>
      </c>
      <c r="T161" s="41" t="n">
        <f aca="false">ROUND(S161*N161,0)</f>
        <v>0</v>
      </c>
      <c r="U161" s="41" t="n">
        <f aca="false">MAX(P161-K161,0)</f>
        <v>1722464</v>
      </c>
      <c r="V161" s="41" t="n">
        <f aca="false">MAX(U161*(V$23),0)</f>
        <v>1722464</v>
      </c>
      <c r="W161" s="41" t="n">
        <f aca="false">IF(AND(I161&gt;1.75,$W$23=1),MAX(K161-(P161+T161),0),0)</f>
        <v>0</v>
      </c>
      <c r="X161" s="53" t="n">
        <f aca="false">MIN(H161*[1]parameters!C$22,ROUND(P161+T161-V161+W161,0))</f>
        <v>22905861</v>
      </c>
      <c r="Y161" s="55" t="n">
        <f aca="false">IF(H161=0,0,X161*100/H161)</f>
        <v>52.4534456286265</v>
      </c>
    </row>
    <row r="162" customFormat="false" ht="14.5" hidden="false" customHeight="false" outlineLevel="0" collapsed="false">
      <c r="A162" s="20" t="n">
        <v>135</v>
      </c>
      <c r="B162" s="20" t="s">
        <v>153</v>
      </c>
      <c r="C162" s="51" t="n">
        <v>412648100</v>
      </c>
      <c r="D162" s="51" t="n">
        <f aca="false">D$23*C162</f>
        <v>1335659.60028938</v>
      </c>
      <c r="E162" s="52" t="n">
        <v>95625000</v>
      </c>
      <c r="F162" s="51" t="n">
        <f aca="false">E162*F$23</f>
        <v>1134216.69128147</v>
      </c>
      <c r="G162" s="51" t="n">
        <f aca="false">ROUND(D162+F162,0)</f>
        <v>2469876</v>
      </c>
      <c r="H162" s="53" t="n">
        <f aca="false">(SUMIF(town1755,A162,found1755)/2)</f>
        <v>4388256.88650179</v>
      </c>
      <c r="I162" s="54" t="n">
        <f aca="false">IF(H162=0,0,G162/H162)</f>
        <v>0.562837605883397</v>
      </c>
      <c r="J162" s="41" t="n">
        <f aca="false">ROUND(H162*maxloc,0)</f>
        <v>3620312</v>
      </c>
      <c r="K162" s="41" t="n">
        <f aca="false">MIN(G162,J162)</f>
        <v>2469876</v>
      </c>
      <c r="L162" s="55" t="n">
        <f aca="false">IF(H162&gt;0, ROUND((K162*100/H162), 2), 0)</f>
        <v>56.28</v>
      </c>
      <c r="M162" s="56"/>
      <c r="N162" s="57" t="n">
        <v>2678179</v>
      </c>
      <c r="O162" s="58" t="n">
        <v>0.0368</v>
      </c>
      <c r="P162" s="41" t="n">
        <f aca="false">ROUND(N162*(1+O162),0)</f>
        <v>2776736</v>
      </c>
      <c r="Q162" s="59" t="n">
        <f aca="false">IF(H162=0,0,P162*100/H162)</f>
        <v>63.2765143841327</v>
      </c>
      <c r="R162" s="59" t="n">
        <f aca="false">IF(L162&gt;Q162,L162-Q162,0)</f>
        <v>0</v>
      </c>
      <c r="S162" s="60" t="n">
        <f aca="false">IF(AND(R162&gt;$T$22,R162&lt;=$T$23),$S$22,IF(R162&gt;$T$23,$S$23,0))</f>
        <v>0</v>
      </c>
      <c r="T162" s="41" t="n">
        <f aca="false">ROUND(S162*N162,0)</f>
        <v>0</v>
      </c>
      <c r="U162" s="41" t="n">
        <f aca="false">MAX(P162-K162,0)</f>
        <v>306860</v>
      </c>
      <c r="V162" s="41" t="n">
        <f aca="false">MAX(U162*(V$23),0)</f>
        <v>306860</v>
      </c>
      <c r="W162" s="41" t="n">
        <f aca="false">IF(AND(I162&gt;1.75,$W$23=1),MAX(K162-(P162+T162),0),0)</f>
        <v>0</v>
      </c>
      <c r="X162" s="53" t="n">
        <f aca="false">MIN(H162*[1]parameters!C$22,ROUND(P162+T162-V162+W162,0))</f>
        <v>2469876</v>
      </c>
      <c r="Y162" s="55" t="n">
        <f aca="false">IF(H162=0,0,X162*100/H162)</f>
        <v>56.2837605883398</v>
      </c>
    </row>
    <row r="163" customFormat="false" ht="14.5" hidden="false" customHeight="false" outlineLevel="0" collapsed="false">
      <c r="A163" s="20" t="n">
        <v>136</v>
      </c>
      <c r="B163" s="20" t="s">
        <v>154</v>
      </c>
      <c r="C163" s="51" t="n">
        <v>3243894200</v>
      </c>
      <c r="D163" s="51" t="n">
        <f aca="false">D$23*C163</f>
        <v>10499838.5562736</v>
      </c>
      <c r="E163" s="52" t="n">
        <v>1190746000</v>
      </c>
      <c r="F163" s="51" t="n">
        <f aca="false">E163*F$23</f>
        <v>14123544.9754421</v>
      </c>
      <c r="G163" s="51" t="n">
        <f aca="false">ROUND(D163+F163,0)</f>
        <v>24623384</v>
      </c>
      <c r="H163" s="53" t="n">
        <f aca="false">(SUMIF(town1755,A163,found1755)/2)</f>
        <v>35356451.7173047</v>
      </c>
      <c r="I163" s="54" t="n">
        <f aca="false">IF(H163=0,0,G163/H163)</f>
        <v>0.696432554852455</v>
      </c>
      <c r="J163" s="41" t="n">
        <f aca="false">ROUND(H163*maxloc,0)</f>
        <v>29169073</v>
      </c>
      <c r="K163" s="41" t="n">
        <f aca="false">MIN(G163,J163)</f>
        <v>24623384</v>
      </c>
      <c r="L163" s="55" t="n">
        <f aca="false">IF(H163&gt;0, ROUND((K163*100/H163), 2), 0)</f>
        <v>69.64</v>
      </c>
      <c r="M163" s="56"/>
      <c r="N163" s="57" t="n">
        <v>25123536</v>
      </c>
      <c r="O163" s="58" t="n">
        <v>0.0512</v>
      </c>
      <c r="P163" s="41" t="n">
        <f aca="false">ROUND(N163*(1+O163),0)</f>
        <v>26409861</v>
      </c>
      <c r="Q163" s="59" t="n">
        <f aca="false">IF(H163=0,0,P163*100/H163)</f>
        <v>74.6960164757542</v>
      </c>
      <c r="R163" s="59" t="n">
        <f aca="false">IF(L163&gt;Q163,L163-Q163,0)</f>
        <v>0</v>
      </c>
      <c r="S163" s="60" t="n">
        <f aca="false">IF(AND(R163&gt;$T$22,R163&lt;=$T$23),$S$22,IF(R163&gt;$T$23,$S$23,0))</f>
        <v>0</v>
      </c>
      <c r="T163" s="41" t="n">
        <f aca="false">ROUND(S163*N163,0)</f>
        <v>0</v>
      </c>
      <c r="U163" s="41" t="n">
        <f aca="false">MAX(P163-K163,0)</f>
        <v>1786477</v>
      </c>
      <c r="V163" s="41" t="n">
        <f aca="false">MAX(U163*(V$23),0)</f>
        <v>1786477</v>
      </c>
      <c r="W163" s="41" t="n">
        <f aca="false">IF(AND(I163&gt;1.75,$W$23=1),MAX(K163-(P163+T163),0),0)</f>
        <v>0</v>
      </c>
      <c r="X163" s="53" t="n">
        <f aca="false">MIN(H163*[1]parameters!C$22,ROUND(P163+T163-V163+W163,0))</f>
        <v>24623384</v>
      </c>
      <c r="Y163" s="55" t="n">
        <f aca="false">IF(H163=0,0,X163*100/H163)</f>
        <v>69.6432554852455</v>
      </c>
    </row>
    <row r="164" customFormat="false" ht="14.5" hidden="false" customHeight="false" outlineLevel="0" collapsed="false">
      <c r="A164" s="20" t="n">
        <v>137</v>
      </c>
      <c r="B164" s="20" t="s">
        <v>155</v>
      </c>
      <c r="C164" s="51" t="n">
        <v>2572663000</v>
      </c>
      <c r="D164" s="51" t="n">
        <f aca="false">D$23*C164</f>
        <v>8327197.03364505</v>
      </c>
      <c r="E164" s="52" t="n">
        <v>843705000</v>
      </c>
      <c r="F164" s="51" t="n">
        <f aca="false">E164*F$23</f>
        <v>10007260.5858053</v>
      </c>
      <c r="G164" s="51" t="n">
        <f aca="false">ROUND(D164+F164,0)</f>
        <v>18334458</v>
      </c>
      <c r="H164" s="53" t="n">
        <f aca="false">(SUMIF(town1755,A164,found1755)/2)</f>
        <v>114374878.07</v>
      </c>
      <c r="I164" s="54" t="n">
        <f aca="false">IF(H164=0,0,G164/H164)</f>
        <v>0.160301443021245</v>
      </c>
      <c r="J164" s="41" t="n">
        <f aca="false">ROUND(H164*maxloc,0)</f>
        <v>94359274</v>
      </c>
      <c r="K164" s="41" t="n">
        <f aca="false">MIN(G164,J164)</f>
        <v>18334458</v>
      </c>
      <c r="L164" s="55" t="n">
        <f aca="false">IF(H164&gt;0, ROUND((K164*100/H164), 2), 0)</f>
        <v>16.03</v>
      </c>
      <c r="M164" s="56"/>
      <c r="N164" s="57" t="n">
        <v>12452771</v>
      </c>
      <c r="O164" s="58" t="n">
        <v>0.0387</v>
      </c>
      <c r="P164" s="41" t="n">
        <f aca="false">ROUND(N164*(1+O164),0)</f>
        <v>12934693</v>
      </c>
      <c r="Q164" s="59" t="n">
        <f aca="false">IF(H164=0,0,P164*100/H164)</f>
        <v>11.3090332582332</v>
      </c>
      <c r="R164" s="59" t="n">
        <f aca="false">IF(L164&gt;Q164,L164-Q164,0)</f>
        <v>4.72096674176678</v>
      </c>
      <c r="S164" s="60" t="n">
        <f aca="false">IF(AND(R164&gt;$T$22,R164&lt;=$T$23),$S$22,IF(R164&gt;$T$23,$S$23,0))</f>
        <v>0.01</v>
      </c>
      <c r="T164" s="41" t="n">
        <f aca="false">ROUND(S164*N164,0)</f>
        <v>124528</v>
      </c>
      <c r="U164" s="41" t="n">
        <f aca="false">MAX(P164-K164,0)</f>
        <v>0</v>
      </c>
      <c r="V164" s="41" t="n">
        <f aca="false">MAX(U164*(V$23),0)</f>
        <v>0</v>
      </c>
      <c r="W164" s="41" t="n">
        <f aca="false">IF(AND(I164&gt;1.75,$W$23=1),MAX(K164-(P164+T164),0),0)</f>
        <v>0</v>
      </c>
      <c r="X164" s="53" t="n">
        <f aca="false">MIN(H164*[1]parameters!C$22,ROUND(P164+T164-V164+W164,0))</f>
        <v>13059221</v>
      </c>
      <c r="Y164" s="55" t="n">
        <f aca="false">IF(H164=0,0,X164*100/H164)</f>
        <v>11.4179103141928</v>
      </c>
    </row>
    <row r="165" customFormat="false" ht="14.5" hidden="false" customHeight="false" outlineLevel="0" collapsed="false">
      <c r="A165" s="20" t="n">
        <v>138</v>
      </c>
      <c r="B165" s="20" t="s">
        <v>156</v>
      </c>
      <c r="C165" s="51" t="n">
        <v>929315000</v>
      </c>
      <c r="D165" s="51" t="n">
        <f aca="false">D$23*C165</f>
        <v>3008007.31044907</v>
      </c>
      <c r="E165" s="52" t="n">
        <v>295074000</v>
      </c>
      <c r="F165" s="51" t="n">
        <f aca="false">E165*F$23</f>
        <v>3499899.14732747</v>
      </c>
      <c r="G165" s="51" t="n">
        <f aca="false">ROUND(D165+F165,0)</f>
        <v>6507906</v>
      </c>
      <c r="H165" s="53" t="n">
        <f aca="false">(SUMIF(town1755,A165,found1755)/2)</f>
        <v>13032985.3569365</v>
      </c>
      <c r="I165" s="54" t="n">
        <f aca="false">IF(H165=0,0,G165/H165)</f>
        <v>0.4993411579747</v>
      </c>
      <c r="J165" s="41" t="n">
        <f aca="false">ROUND(H165*maxloc,0)</f>
        <v>10752213</v>
      </c>
      <c r="K165" s="41" t="n">
        <f aca="false">MIN(G165,J165)</f>
        <v>6507906</v>
      </c>
      <c r="L165" s="55" t="n">
        <f aca="false">IF(H165&gt;0, ROUND((K165*100/H165), 2), 0)</f>
        <v>49.93</v>
      </c>
      <c r="M165" s="56"/>
      <c r="N165" s="57" t="n">
        <v>7268126</v>
      </c>
      <c r="O165" s="58" t="n">
        <v>0.0525</v>
      </c>
      <c r="P165" s="41" t="n">
        <f aca="false">ROUND(N165*(1+O165),0)</f>
        <v>7649703</v>
      </c>
      <c r="Q165" s="59" t="n">
        <f aca="false">IF(H165=0,0,P165*100/H165)</f>
        <v>58.6949404951844</v>
      </c>
      <c r="R165" s="59" t="n">
        <f aca="false">IF(L165&gt;Q165,L165-Q165,0)</f>
        <v>0</v>
      </c>
      <c r="S165" s="60" t="n">
        <f aca="false">IF(AND(R165&gt;$T$22,R165&lt;=$T$23),$S$22,IF(R165&gt;$T$23,$S$23,0))</f>
        <v>0</v>
      </c>
      <c r="T165" s="41" t="n">
        <f aca="false">ROUND(S165*N165,0)</f>
        <v>0</v>
      </c>
      <c r="U165" s="41" t="n">
        <f aca="false">MAX(P165-K165,0)</f>
        <v>1141797</v>
      </c>
      <c r="V165" s="41" t="n">
        <f aca="false">MAX(U165*(V$23),0)</f>
        <v>1141797</v>
      </c>
      <c r="W165" s="41" t="n">
        <f aca="false">IF(AND(I165&gt;1.75,$W$23=1),MAX(K165-(P165+T165),0),0)</f>
        <v>0</v>
      </c>
      <c r="X165" s="53" t="n">
        <f aca="false">MIN(H165*[1]parameters!C$22,ROUND(P165+T165-V165+W165,0))</f>
        <v>6507906</v>
      </c>
      <c r="Y165" s="55" t="n">
        <f aca="false">IF(H165=0,0,X165*100/H165)</f>
        <v>49.93411579747</v>
      </c>
    </row>
    <row r="166" customFormat="false" ht="14.5" hidden="false" customHeight="false" outlineLevel="0" collapsed="false">
      <c r="A166" s="20" t="n">
        <v>139</v>
      </c>
      <c r="B166" s="20" t="s">
        <v>157</v>
      </c>
      <c r="C166" s="51" t="n">
        <v>5173582300</v>
      </c>
      <c r="D166" s="51" t="n">
        <f aca="false">D$23*C166</f>
        <v>16745854.0748938</v>
      </c>
      <c r="E166" s="52" t="n">
        <v>2217371000</v>
      </c>
      <c r="F166" s="51" t="n">
        <f aca="false">E166*F$23</f>
        <v>26300436.067592</v>
      </c>
      <c r="G166" s="51" t="n">
        <f aca="false">ROUND(D166+F166,0)</f>
        <v>43046290</v>
      </c>
      <c r="H166" s="53" t="n">
        <f aca="false">(SUMIF(town1755,A166,found1755)/2)</f>
        <v>53281588.3704702</v>
      </c>
      <c r="I166" s="54" t="n">
        <f aca="false">IF(H166=0,0,G166/H166)</f>
        <v>0.807901778390998</v>
      </c>
      <c r="J166" s="41" t="n">
        <f aca="false">ROUND(H166*maxloc,0)</f>
        <v>43957310</v>
      </c>
      <c r="K166" s="41" t="n">
        <f aca="false">MIN(G166,J166)</f>
        <v>43046290</v>
      </c>
      <c r="L166" s="55" t="n">
        <f aca="false">IF(H166&gt;0, ROUND((K166*100/H166), 2), 0)</f>
        <v>80.79</v>
      </c>
      <c r="M166" s="56"/>
      <c r="N166" s="57" t="n">
        <v>41517729</v>
      </c>
      <c r="O166" s="58" t="n">
        <v>0.0774</v>
      </c>
      <c r="P166" s="41" t="n">
        <f aca="false">ROUND(N166*(1+O166),0)</f>
        <v>44731201</v>
      </c>
      <c r="Q166" s="59" t="n">
        <f aca="false">IF(H166=0,0,P166*100/H166)</f>
        <v>83.9524540615816</v>
      </c>
      <c r="R166" s="59" t="n">
        <f aca="false">IF(L166&gt;Q166,L166-Q166,0)</f>
        <v>0</v>
      </c>
      <c r="S166" s="60" t="n">
        <f aca="false">IF(AND(R166&gt;$T$22,R166&lt;=$T$23),$S$22,IF(R166&gt;$T$23,$S$23,0))</f>
        <v>0</v>
      </c>
      <c r="T166" s="41" t="n">
        <f aca="false">ROUND(S166*N166,0)</f>
        <v>0</v>
      </c>
      <c r="U166" s="41" t="n">
        <f aca="false">MAX(P166-K166,0)</f>
        <v>1684911</v>
      </c>
      <c r="V166" s="41" t="n">
        <f aca="false">MAX(U166*(V$23),0)</f>
        <v>1684911</v>
      </c>
      <c r="W166" s="41" t="n">
        <f aca="false">IF(AND(I166&gt;1.75,$W$23=1),MAX(K166-(P166+T166),0),0)</f>
        <v>0</v>
      </c>
      <c r="X166" s="53" t="n">
        <f aca="false">MIN(H166*[1]parameters!C$22,ROUND(P166+T166-V166+W166,0))</f>
        <v>43046290</v>
      </c>
      <c r="Y166" s="55" t="n">
        <f aca="false">IF(H166=0,0,X166*100/H166)</f>
        <v>80.7901778390999</v>
      </c>
    </row>
    <row r="167" customFormat="false" ht="14.5" hidden="false" customHeight="false" outlineLevel="0" collapsed="false">
      <c r="A167" s="20" t="n">
        <v>140</v>
      </c>
      <c r="B167" s="20" t="s">
        <v>158</v>
      </c>
      <c r="C167" s="51" t="n">
        <v>587783900</v>
      </c>
      <c r="D167" s="51" t="n">
        <f aca="false">D$23*C167</f>
        <v>1902539.25543467</v>
      </c>
      <c r="E167" s="52" t="n">
        <v>194653000</v>
      </c>
      <c r="F167" s="51" t="n">
        <f aca="false">E167*F$23</f>
        <v>2308796.67041059</v>
      </c>
      <c r="G167" s="51" t="n">
        <f aca="false">ROUND(D167+F167,0)</f>
        <v>4211336</v>
      </c>
      <c r="H167" s="53" t="n">
        <f aca="false">(SUMIF(town1755,A167,found1755)/2)</f>
        <v>8698595.5503098</v>
      </c>
      <c r="I167" s="54" t="n">
        <f aca="false">IF(H167=0,0,G167/H167)</f>
        <v>0.484139764361157</v>
      </c>
      <c r="J167" s="41" t="n">
        <f aca="false">ROUND(H167*maxloc,0)</f>
        <v>7176341</v>
      </c>
      <c r="K167" s="41" t="n">
        <f aca="false">MIN(G167,J167)</f>
        <v>4211336</v>
      </c>
      <c r="L167" s="55" t="n">
        <f aca="false">IF(H167&gt;0, ROUND((K167*100/H167), 2), 0)</f>
        <v>48.41</v>
      </c>
      <c r="M167" s="56"/>
      <c r="N167" s="57" t="n">
        <v>4357140</v>
      </c>
      <c r="O167" s="58" t="n">
        <v>0.0379</v>
      </c>
      <c r="P167" s="41" t="n">
        <f aca="false">ROUND(N167*(1+O167),0)</f>
        <v>4522276</v>
      </c>
      <c r="Q167" s="59" t="n">
        <f aca="false">IF(H167=0,0,P167*100/H167)</f>
        <v>51.9885764758765</v>
      </c>
      <c r="R167" s="59" t="n">
        <f aca="false">IF(L167&gt;Q167,L167-Q167,0)</f>
        <v>0</v>
      </c>
      <c r="S167" s="60" t="n">
        <f aca="false">IF(AND(R167&gt;$T$22,R167&lt;=$T$23),$S$22,IF(R167&gt;$T$23,$S$23,0))</f>
        <v>0</v>
      </c>
      <c r="T167" s="41" t="n">
        <f aca="false">ROUND(S167*N167,0)</f>
        <v>0</v>
      </c>
      <c r="U167" s="41" t="n">
        <f aca="false">MAX(P167-K167,0)</f>
        <v>310940</v>
      </c>
      <c r="V167" s="41" t="n">
        <f aca="false">MAX(U167*(V$23),0)</f>
        <v>310940</v>
      </c>
      <c r="W167" s="41" t="n">
        <f aca="false">IF(AND(I167&gt;1.75,$W$23=1),MAX(K167-(P167+T167),0),0)</f>
        <v>0</v>
      </c>
      <c r="X167" s="53" t="n">
        <f aca="false">MIN(H167*[1]parameters!C$22,ROUND(P167+T167-V167+W167,0))</f>
        <v>4211336</v>
      </c>
      <c r="Y167" s="55" t="n">
        <f aca="false">IF(H167=0,0,X167*100/H167)</f>
        <v>48.4139764361157</v>
      </c>
    </row>
    <row r="168" customFormat="false" ht="14.5" hidden="false" customHeight="false" outlineLevel="0" collapsed="false">
      <c r="A168" s="20" t="n">
        <v>141</v>
      </c>
      <c r="B168" s="20" t="s">
        <v>159</v>
      </c>
      <c r="C168" s="51" t="n">
        <v>3508853900</v>
      </c>
      <c r="D168" s="51" t="n">
        <f aca="false">D$23*C168</f>
        <v>11357460.2610501</v>
      </c>
      <c r="E168" s="52" t="n">
        <v>984288000</v>
      </c>
      <c r="F168" s="51" t="n">
        <f aca="false">E168*F$23</f>
        <v>11674728.1425156</v>
      </c>
      <c r="G168" s="51" t="n">
        <f aca="false">ROUND(D168+F168,0)</f>
        <v>23032188</v>
      </c>
      <c r="H168" s="53" t="n">
        <f aca="false">(SUMIF(town1755,A168,found1755)/2)</f>
        <v>39806108.8484087</v>
      </c>
      <c r="I168" s="54" t="n">
        <f aca="false">IF(H168=0,0,G168/H168)</f>
        <v>0.578609380979994</v>
      </c>
      <c r="J168" s="41" t="n">
        <f aca="false">ROUND(H168*maxloc,0)</f>
        <v>32840040</v>
      </c>
      <c r="K168" s="41" t="n">
        <f aca="false">MIN(G168,J168)</f>
        <v>23032188</v>
      </c>
      <c r="L168" s="55" t="n">
        <f aca="false">IF(H168&gt;0, ROUND((K168*100/H168), 2), 0)</f>
        <v>57.86</v>
      </c>
      <c r="M168" s="56"/>
      <c r="N168" s="57" t="n">
        <v>24014966</v>
      </c>
      <c r="O168" s="58" t="n">
        <v>0.0408</v>
      </c>
      <c r="P168" s="41" t="n">
        <f aca="false">ROUND(N168*(1+O168),0)</f>
        <v>24994777</v>
      </c>
      <c r="Q168" s="59" t="n">
        <f aca="false">IF(H168=0,0,P168*100/H168)</f>
        <v>62.7913094826379</v>
      </c>
      <c r="R168" s="59" t="n">
        <f aca="false">IF(L168&gt;Q168,L168-Q168,0)</f>
        <v>0</v>
      </c>
      <c r="S168" s="60" t="n">
        <f aca="false">IF(AND(R168&gt;$T$22,R168&lt;=$T$23),$S$22,IF(R168&gt;$T$23,$S$23,0))</f>
        <v>0</v>
      </c>
      <c r="T168" s="41" t="n">
        <f aca="false">ROUND(S168*N168,0)</f>
        <v>0</v>
      </c>
      <c r="U168" s="41" t="n">
        <f aca="false">MAX(P168-K168,0)</f>
        <v>1962589</v>
      </c>
      <c r="V168" s="41" t="n">
        <f aca="false">MAX(U168*(V$23),0)</f>
        <v>1962589</v>
      </c>
      <c r="W168" s="41" t="n">
        <f aca="false">IF(AND(I168&gt;1.75,$W$23=1),MAX(K168-(P168+T168),0),0)</f>
        <v>0</v>
      </c>
      <c r="X168" s="53" t="n">
        <f aca="false">MIN(H168*[1]parameters!C$22,ROUND(P168+T168-V168+W168,0))</f>
        <v>23032188</v>
      </c>
      <c r="Y168" s="55" t="n">
        <f aca="false">IF(H168=0,0,X168*100/H168)</f>
        <v>57.8609380979994</v>
      </c>
    </row>
    <row r="169" customFormat="false" ht="14.5" hidden="false" customHeight="false" outlineLevel="0" collapsed="false">
      <c r="A169" s="20" t="n">
        <v>142</v>
      </c>
      <c r="B169" s="20" t="s">
        <v>160</v>
      </c>
      <c r="C169" s="51" t="n">
        <v>2851555900</v>
      </c>
      <c r="D169" s="51" t="n">
        <f aca="false">D$23*C169</f>
        <v>9229917.72795467</v>
      </c>
      <c r="E169" s="52" t="n">
        <v>604391000</v>
      </c>
      <c r="F169" s="51" t="n">
        <f aca="false">E169*F$23</f>
        <v>7168735.79357177</v>
      </c>
      <c r="G169" s="51" t="n">
        <f aca="false">ROUND(D169+F169,0)</f>
        <v>16398654</v>
      </c>
      <c r="H169" s="53" t="n">
        <f aca="false">(SUMIF(town1755,A169,found1755)/2)</f>
        <v>10813118.21188</v>
      </c>
      <c r="I169" s="54" t="n">
        <f aca="false">IF(H169=0,0,G169/H169)</f>
        <v>1.51655181037264</v>
      </c>
      <c r="J169" s="41" t="n">
        <f aca="false">ROUND(H169*maxloc,0)</f>
        <v>8920823</v>
      </c>
      <c r="K169" s="41" t="n">
        <f aca="false">MIN(G169,J169)</f>
        <v>8920823</v>
      </c>
      <c r="L169" s="55" t="n">
        <f aca="false">IF(H169&gt;0, ROUND((K169*100/H169), 2), 0)</f>
        <v>82.5</v>
      </c>
      <c r="M169" s="56"/>
      <c r="N169" s="57" t="n">
        <v>9052274</v>
      </c>
      <c r="O169" s="58" t="n">
        <v>0.0405</v>
      </c>
      <c r="P169" s="41" t="n">
        <f aca="false">ROUND(N169*(1+O169),0)</f>
        <v>9418891</v>
      </c>
      <c r="Q169" s="59" t="n">
        <f aca="false">IF(H169=0,0,P169*100/H169)</f>
        <v>87.1061502837525</v>
      </c>
      <c r="R169" s="59" t="n">
        <f aca="false">IF(L169&gt;Q169,L169-Q169,0)</f>
        <v>0</v>
      </c>
      <c r="S169" s="60" t="n">
        <f aca="false">IF(AND(R169&gt;$T$22,R169&lt;=$T$23),$S$22,IF(R169&gt;$T$23,$S$23,0))</f>
        <v>0</v>
      </c>
      <c r="T169" s="41" t="n">
        <f aca="false">ROUND(S169*N169,0)</f>
        <v>0</v>
      </c>
      <c r="U169" s="41" t="n">
        <f aca="false">MAX(P169-K169,0)</f>
        <v>498068</v>
      </c>
      <c r="V169" s="41" t="n">
        <f aca="false">MAX(U169*(V$23),0)</f>
        <v>498068</v>
      </c>
      <c r="W169" s="41" t="n">
        <f aca="false">IF(AND(I169&gt;1.75,$W$23=1),MAX(K169-(P169+T169),0),0)</f>
        <v>0</v>
      </c>
      <c r="X169" s="53" t="n">
        <f aca="false">MIN(H169*[1]parameters!C$22,ROUND(P169+T169-V169+W169,0))</f>
        <v>8920823</v>
      </c>
      <c r="Y169" s="55" t="n">
        <f aca="false">IF(H169=0,0,X169*100/H169)</f>
        <v>82.5000043946528</v>
      </c>
    </row>
    <row r="170" customFormat="false" ht="14.5" hidden="false" customHeight="false" outlineLevel="0" collapsed="false">
      <c r="A170" s="20" t="n">
        <v>143</v>
      </c>
      <c r="B170" s="20" t="s">
        <v>161</v>
      </c>
      <c r="C170" s="51" t="n">
        <v>255469400</v>
      </c>
      <c r="D170" s="51" t="n">
        <f aca="false">D$23*C170</f>
        <v>826903.496442045</v>
      </c>
      <c r="E170" s="52" t="n">
        <v>75187000</v>
      </c>
      <c r="F170" s="51" t="n">
        <f aca="false">E170*F$23</f>
        <v>891799.742403975</v>
      </c>
      <c r="G170" s="51" t="n">
        <f aca="false">ROUND(D170+F170,0)</f>
        <v>1718703</v>
      </c>
      <c r="H170" s="53" t="n">
        <f aca="false">(SUMIF(town1755,A170,found1755)/2)</f>
        <v>4842580.92089178</v>
      </c>
      <c r="I170" s="54" t="n">
        <f aca="false">IF(H170=0,0,G170/H170)</f>
        <v>0.354914668041003</v>
      </c>
      <c r="J170" s="41" t="n">
        <f aca="false">ROUND(H170*maxloc,0)</f>
        <v>3995129</v>
      </c>
      <c r="K170" s="41" t="n">
        <f aca="false">MIN(G170,J170)</f>
        <v>1718703</v>
      </c>
      <c r="L170" s="55" t="n">
        <f aca="false">IF(H170&gt;0, ROUND((K170*100/H170), 2), 0)</f>
        <v>35.49</v>
      </c>
      <c r="M170" s="56"/>
      <c r="N170" s="57" t="n">
        <v>1791647</v>
      </c>
      <c r="O170" s="58" t="n">
        <v>0.0346</v>
      </c>
      <c r="P170" s="41" t="n">
        <f aca="false">ROUND(N170*(1+O170),0)</f>
        <v>1853638</v>
      </c>
      <c r="Q170" s="59" t="n">
        <f aca="false">IF(H170=0,0,P170*100/H170)</f>
        <v>38.2778941700916</v>
      </c>
      <c r="R170" s="59" t="n">
        <f aca="false">IF(L170&gt;Q170,L170-Q170,0)</f>
        <v>0</v>
      </c>
      <c r="S170" s="60" t="n">
        <f aca="false">IF(AND(R170&gt;$T$22,R170&lt;=$T$23),$S$22,IF(R170&gt;$T$23,$S$23,0))</f>
        <v>0</v>
      </c>
      <c r="T170" s="41" t="n">
        <f aca="false">ROUND(S170*N170,0)</f>
        <v>0</v>
      </c>
      <c r="U170" s="41" t="n">
        <f aca="false">MAX(P170-K170,0)</f>
        <v>134935</v>
      </c>
      <c r="V170" s="41" t="n">
        <f aca="false">MAX(U170*(V$23),0)</f>
        <v>134935</v>
      </c>
      <c r="W170" s="41" t="n">
        <f aca="false">IF(AND(I170&gt;1.75,$W$23=1),MAX(K170-(P170+T170),0),0)</f>
        <v>0</v>
      </c>
      <c r="X170" s="53" t="n">
        <f aca="false">MIN(H170*[1]parameters!C$22,ROUND(P170+T170-V170+W170,0))</f>
        <v>1718703</v>
      </c>
      <c r="Y170" s="55" t="n">
        <f aca="false">IF(H170=0,0,X170*100/H170)</f>
        <v>35.4914668041003</v>
      </c>
    </row>
    <row r="171" customFormat="false" ht="14.5" hidden="false" customHeight="false" outlineLevel="0" collapsed="false">
      <c r="A171" s="20" t="n">
        <v>144</v>
      </c>
      <c r="B171" s="20" t="s">
        <v>162</v>
      </c>
      <c r="C171" s="51" t="n">
        <v>3651224100</v>
      </c>
      <c r="D171" s="51" t="n">
        <f aca="false">D$23*C171</f>
        <v>11818284.203836</v>
      </c>
      <c r="E171" s="52" t="n">
        <v>1121767000</v>
      </c>
      <c r="F171" s="51" t="n">
        <f aca="false">E171*F$23</f>
        <v>13305378.8771633</v>
      </c>
      <c r="G171" s="51" t="n">
        <f aca="false">ROUND(D171+F171,0)</f>
        <v>25123663</v>
      </c>
      <c r="H171" s="53" t="n">
        <f aca="false">(SUMIF(town1755,A171,found1755)/2)</f>
        <v>21613223.0588616</v>
      </c>
      <c r="I171" s="54" t="n">
        <f aca="false">IF(H171=0,0,G171/H171)</f>
        <v>1.16242093701518</v>
      </c>
      <c r="J171" s="41" t="n">
        <f aca="false">ROUND(H171*maxloc,0)</f>
        <v>17830909</v>
      </c>
      <c r="K171" s="41" t="n">
        <f aca="false">MIN(G171,J171)</f>
        <v>17830909</v>
      </c>
      <c r="L171" s="55" t="n">
        <f aca="false">IF(H171&gt;0, ROUND((K171*100/H171), 2), 0)</f>
        <v>82.5</v>
      </c>
      <c r="M171" s="56"/>
      <c r="N171" s="57" t="n">
        <v>16917853</v>
      </c>
      <c r="O171" s="58" t="n">
        <v>0.0442</v>
      </c>
      <c r="P171" s="41" t="n">
        <f aca="false">ROUND(N171*(1+O171),0)</f>
        <v>17665622</v>
      </c>
      <c r="Q171" s="59" t="n">
        <f aca="false">IF(H171=0,0,P171*100/H171)</f>
        <v>81.7352504616702</v>
      </c>
      <c r="R171" s="59" t="n">
        <f aca="false">IF(L171&gt;Q171,L171-Q171,0)</f>
        <v>0.764749538329824</v>
      </c>
      <c r="S171" s="60" t="n">
        <f aca="false">IF(AND(R171&gt;$T$22,R171&lt;=$T$23),$S$22,IF(R171&gt;$T$23,$S$23,0))</f>
        <v>0</v>
      </c>
      <c r="T171" s="41" t="n">
        <f aca="false">ROUND(S171*N171,0)</f>
        <v>0</v>
      </c>
      <c r="U171" s="41" t="n">
        <f aca="false">MAX(P171-K171,0)</f>
        <v>0</v>
      </c>
      <c r="V171" s="41" t="n">
        <f aca="false">MAX(U171*(V$23),0)</f>
        <v>0</v>
      </c>
      <c r="W171" s="41" t="n">
        <f aca="false">IF(AND(I171&gt;1.75,$W$23=1),MAX(K171-(P171+T171),0),0)</f>
        <v>0</v>
      </c>
      <c r="X171" s="53" t="n">
        <f aca="false">MIN(H171*[1]parameters!C$22,ROUND(P171+T171-V171+W171,0))</f>
        <v>17665622</v>
      </c>
      <c r="Y171" s="55" t="n">
        <f aca="false">IF(H171=0,0,X171*100/H171)</f>
        <v>81.7352504616702</v>
      </c>
    </row>
    <row r="172" customFormat="false" ht="14.5" hidden="false" customHeight="false" outlineLevel="0" collapsed="false">
      <c r="A172" s="20" t="n">
        <v>145</v>
      </c>
      <c r="B172" s="20" t="s">
        <v>163</v>
      </c>
      <c r="C172" s="51" t="n">
        <v>2686343300</v>
      </c>
      <c r="D172" s="51" t="n">
        <f aca="false">D$23*C172</f>
        <v>8695157.49210536</v>
      </c>
      <c r="E172" s="52" t="n">
        <v>721415000</v>
      </c>
      <c r="F172" s="51" t="n">
        <f aca="false">E172*F$23</f>
        <v>8556767.94081907</v>
      </c>
      <c r="G172" s="51" t="n">
        <f aca="false">ROUND(D172+F172,0)</f>
        <v>17251925</v>
      </c>
      <c r="H172" s="53" t="n">
        <f aca="false">(SUMIF(town1755,A172,found1755)/2)</f>
        <v>30267505.2614537</v>
      </c>
      <c r="I172" s="54" t="n">
        <f aca="false">IF(H172=0,0,G172/H172)</f>
        <v>0.5699817296132</v>
      </c>
      <c r="J172" s="41" t="n">
        <f aca="false">ROUND(H172*maxloc,0)</f>
        <v>24970692</v>
      </c>
      <c r="K172" s="41" t="n">
        <f aca="false">MIN(G172,J172)</f>
        <v>17251925</v>
      </c>
      <c r="L172" s="55" t="n">
        <f aca="false">IF(H172&gt;0, ROUND((K172*100/H172), 2), 0)</f>
        <v>57</v>
      </c>
      <c r="M172" s="56"/>
      <c r="N172" s="57" t="n">
        <v>17876514</v>
      </c>
      <c r="O172" s="58" t="n">
        <v>0.0602</v>
      </c>
      <c r="P172" s="41" t="n">
        <f aca="false">ROUND(N172*(1+O172),0)</f>
        <v>18952680</v>
      </c>
      <c r="Q172" s="59" t="n">
        <f aca="false">IF(H172=0,0,P172*100/H172)</f>
        <v>62.6172518556944</v>
      </c>
      <c r="R172" s="59" t="n">
        <f aca="false">IF(L172&gt;Q172,L172-Q172,0)</f>
        <v>0</v>
      </c>
      <c r="S172" s="60" t="n">
        <f aca="false">IF(AND(R172&gt;$T$22,R172&lt;=$T$23),$S$22,IF(R172&gt;$T$23,$S$23,0))</f>
        <v>0</v>
      </c>
      <c r="T172" s="41" t="n">
        <f aca="false">ROUND(S172*N172,0)</f>
        <v>0</v>
      </c>
      <c r="U172" s="41" t="n">
        <f aca="false">MAX(P172-K172,0)</f>
        <v>1700755</v>
      </c>
      <c r="V172" s="41" t="n">
        <f aca="false">MAX(U172*(V$23),0)</f>
        <v>1700755</v>
      </c>
      <c r="W172" s="41" t="n">
        <f aca="false">IF(AND(I172&gt;1.75,$W$23=1),MAX(K172-(P172+T172),0),0)</f>
        <v>0</v>
      </c>
      <c r="X172" s="53" t="n">
        <f aca="false">MIN(H172*[1]parameters!C$22,ROUND(P172+T172-V172+W172,0))</f>
        <v>17251925</v>
      </c>
      <c r="Y172" s="55" t="n">
        <f aca="false">IF(H172=0,0,X172*100/H172)</f>
        <v>56.99817296132</v>
      </c>
    </row>
    <row r="173" customFormat="false" ht="14.5" hidden="false" customHeight="false" outlineLevel="0" collapsed="false">
      <c r="A173" s="20" t="n">
        <v>146</v>
      </c>
      <c r="B173" s="20" t="s">
        <v>164</v>
      </c>
      <c r="C173" s="51" t="n">
        <v>2334757300</v>
      </c>
      <c r="D173" s="51" t="n">
        <f aca="false">D$23*C173</f>
        <v>7557143.7311615</v>
      </c>
      <c r="E173" s="52" t="n">
        <v>627678000</v>
      </c>
      <c r="F173" s="51" t="n">
        <f aca="false">E173*F$23</f>
        <v>7444944.98666847</v>
      </c>
      <c r="G173" s="51" t="n">
        <f aca="false">ROUND(D173+F173,0)</f>
        <v>15002089</v>
      </c>
      <c r="H173" s="53" t="n">
        <f aca="false">(SUMIF(town1755,A173,found1755)/2)</f>
        <v>23555125.0799639</v>
      </c>
      <c r="I173" s="54" t="n">
        <f aca="false">IF(H173=0,0,G173/H173)</f>
        <v>0.636892775948826</v>
      </c>
      <c r="J173" s="41" t="n">
        <f aca="false">ROUND(H173*maxloc,0)</f>
        <v>19432978</v>
      </c>
      <c r="K173" s="41" t="n">
        <f aca="false">MIN(G173,J173)</f>
        <v>15002089</v>
      </c>
      <c r="L173" s="55" t="n">
        <f aca="false">IF(H173&gt;0, ROUND((K173*100/H173), 2), 0)</f>
        <v>63.69</v>
      </c>
      <c r="M173" s="56"/>
      <c r="N173" s="57" t="n">
        <v>15151628</v>
      </c>
      <c r="O173" s="58" t="n">
        <v>0.0458</v>
      </c>
      <c r="P173" s="41" t="n">
        <f aca="false">ROUND(N173*(1+O173),0)</f>
        <v>15845573</v>
      </c>
      <c r="Q173" s="59" t="n">
        <f aca="false">IF(H173=0,0,P173*100/H173)</f>
        <v>67.2701713372702</v>
      </c>
      <c r="R173" s="59" t="n">
        <f aca="false">IF(L173&gt;Q173,L173-Q173,0)</f>
        <v>0</v>
      </c>
      <c r="S173" s="60" t="n">
        <f aca="false">IF(AND(R173&gt;$T$22,R173&lt;=$T$23),$S$22,IF(R173&gt;$T$23,$S$23,0))</f>
        <v>0</v>
      </c>
      <c r="T173" s="41" t="n">
        <f aca="false">ROUND(S173*N173,0)</f>
        <v>0</v>
      </c>
      <c r="U173" s="41" t="n">
        <f aca="false">MAX(P173-K173,0)</f>
        <v>843484</v>
      </c>
      <c r="V173" s="41" t="n">
        <f aca="false">MAX(U173*(V$23),0)</f>
        <v>843484</v>
      </c>
      <c r="W173" s="41" t="n">
        <f aca="false">IF(AND(I173&gt;1.75,$W$23=1),MAX(K173-(P173+T173),0),0)</f>
        <v>0</v>
      </c>
      <c r="X173" s="53" t="n">
        <f aca="false">MIN(H173*[1]parameters!C$22,ROUND(P173+T173-V173+W173,0))</f>
        <v>15002089</v>
      </c>
      <c r="Y173" s="55" t="n">
        <f aca="false">IF(H173=0,0,X173*100/H173)</f>
        <v>63.6892775948826</v>
      </c>
    </row>
    <row r="174" customFormat="false" ht="14.5" hidden="false" customHeight="false" outlineLevel="0" collapsed="false">
      <c r="A174" s="20" t="n">
        <v>147</v>
      </c>
      <c r="B174" s="20" t="s">
        <v>165</v>
      </c>
      <c r="C174" s="51" t="n">
        <v>1181869900</v>
      </c>
      <c r="D174" s="51" t="n">
        <f aca="false">D$23*C174</f>
        <v>3825477.15166517</v>
      </c>
      <c r="E174" s="52" t="n">
        <v>395641000</v>
      </c>
      <c r="F174" s="51" t="n">
        <f aca="false">E174*F$23</f>
        <v>4692733.34332333</v>
      </c>
      <c r="G174" s="51" t="n">
        <f aca="false">ROUND(D174+F174,0)</f>
        <v>8518210</v>
      </c>
      <c r="H174" s="53" t="n">
        <f aca="false">(SUMIF(town1755,A174,found1755)/2)</f>
        <v>14303427.739698</v>
      </c>
      <c r="I174" s="54" t="n">
        <f aca="false">IF(H174=0,0,G174/H174)</f>
        <v>0.595536269698376</v>
      </c>
      <c r="J174" s="41" t="n">
        <f aca="false">ROUND(H174*maxloc,0)</f>
        <v>11800328</v>
      </c>
      <c r="K174" s="41" t="n">
        <f aca="false">MIN(G174,J174)</f>
        <v>8518210</v>
      </c>
      <c r="L174" s="55" t="n">
        <f aca="false">IF(H174&gt;0, ROUND((K174*100/H174), 2), 0)</f>
        <v>59.55</v>
      </c>
      <c r="M174" s="56"/>
      <c r="N174" s="57" t="n">
        <v>8983193</v>
      </c>
      <c r="O174" s="58" t="n">
        <v>0.0336</v>
      </c>
      <c r="P174" s="41" t="n">
        <f aca="false">ROUND(N174*(1+O174),0)</f>
        <v>9285028</v>
      </c>
      <c r="Q174" s="59" t="n">
        <f aca="false">IF(H174=0,0,P174*100/H174)</f>
        <v>64.9147055445331</v>
      </c>
      <c r="R174" s="59" t="n">
        <f aca="false">IF(L174&gt;Q174,L174-Q174,0)</f>
        <v>0</v>
      </c>
      <c r="S174" s="60" t="n">
        <f aca="false">IF(AND(R174&gt;$T$22,R174&lt;=$T$23),$S$22,IF(R174&gt;$T$23,$S$23,0))</f>
        <v>0</v>
      </c>
      <c r="T174" s="41" t="n">
        <f aca="false">ROUND(S174*N174,0)</f>
        <v>0</v>
      </c>
      <c r="U174" s="41" t="n">
        <f aca="false">MAX(P174-K174,0)</f>
        <v>766818</v>
      </c>
      <c r="V174" s="41" t="n">
        <f aca="false">MAX(U174*(V$23),0)</f>
        <v>766818</v>
      </c>
      <c r="W174" s="41" t="n">
        <f aca="false">IF(AND(I174&gt;1.75,$W$23=1),MAX(K174-(P174+T174),0),0)</f>
        <v>0</v>
      </c>
      <c r="X174" s="53" t="n">
        <f aca="false">MIN(H174*[1]parameters!C$22,ROUND(P174+T174-V174+W174,0))</f>
        <v>8518210</v>
      </c>
      <c r="Y174" s="55" t="n">
        <f aca="false">IF(H174=0,0,X174*100/H174)</f>
        <v>59.5536269698376</v>
      </c>
    </row>
    <row r="175" customFormat="false" ht="14.5" hidden="false" customHeight="false" outlineLevel="0" collapsed="false">
      <c r="A175" s="20" t="n">
        <v>148</v>
      </c>
      <c r="B175" s="20" t="s">
        <v>166</v>
      </c>
      <c r="C175" s="51" t="n">
        <v>475467900</v>
      </c>
      <c r="D175" s="51" t="n">
        <f aca="false">D$23*C175</f>
        <v>1538994.76397548</v>
      </c>
      <c r="E175" s="52" t="n">
        <v>115070000</v>
      </c>
      <c r="F175" s="51" t="n">
        <f aca="false">E175*F$23</f>
        <v>1364855.57820402</v>
      </c>
      <c r="G175" s="51" t="n">
        <f aca="false">ROUND(D175+F175,0)</f>
        <v>2903850</v>
      </c>
      <c r="H175" s="53" t="n">
        <f aca="false">(SUMIF(town1755,A175,found1755)/2)</f>
        <v>5792958.38637264</v>
      </c>
      <c r="I175" s="54" t="n">
        <f aca="false">IF(H175=0,0,G175/H175)</f>
        <v>0.501272373513164</v>
      </c>
      <c r="J175" s="41" t="n">
        <f aca="false">ROUND(H175*maxloc,0)</f>
        <v>4779191</v>
      </c>
      <c r="K175" s="41" t="n">
        <f aca="false">MIN(G175,J175)</f>
        <v>2903850</v>
      </c>
      <c r="L175" s="55" t="n">
        <f aca="false">IF(H175&gt;0, ROUND((K175*100/H175), 2), 0)</f>
        <v>50.13</v>
      </c>
      <c r="M175" s="56"/>
      <c r="N175" s="57" t="n">
        <v>2878989</v>
      </c>
      <c r="O175" s="58" t="n">
        <v>0.0733</v>
      </c>
      <c r="P175" s="41" t="n">
        <f aca="false">ROUND(N175*(1+O175),0)</f>
        <v>3090019</v>
      </c>
      <c r="Q175" s="59" t="n">
        <f aca="false">IF(H175=0,0,P175*100/H175)</f>
        <v>53.3409493717228</v>
      </c>
      <c r="R175" s="59" t="n">
        <f aca="false">IF(L175&gt;Q175,L175-Q175,0)</f>
        <v>0</v>
      </c>
      <c r="S175" s="60" t="n">
        <f aca="false">IF(AND(R175&gt;$T$22,R175&lt;=$T$23),$S$22,IF(R175&gt;$T$23,$S$23,0))</f>
        <v>0</v>
      </c>
      <c r="T175" s="41" t="n">
        <f aca="false">ROUND(S175*N175,0)</f>
        <v>0</v>
      </c>
      <c r="U175" s="41" t="n">
        <f aca="false">MAX(P175-K175,0)</f>
        <v>186169</v>
      </c>
      <c r="V175" s="41" t="n">
        <f aca="false">MAX(U175*(V$23),0)</f>
        <v>186169</v>
      </c>
      <c r="W175" s="41" t="n">
        <f aca="false">IF(AND(I175&gt;1.75,$W$23=1),MAX(K175-(P175+T175),0),0)</f>
        <v>0</v>
      </c>
      <c r="X175" s="53" t="n">
        <f aca="false">MIN(H175*[1]parameters!C$22,ROUND(P175+T175-V175+W175,0))</f>
        <v>2903850</v>
      </c>
      <c r="Y175" s="55" t="n">
        <f aca="false">IF(H175=0,0,X175*100/H175)</f>
        <v>50.1272373513164</v>
      </c>
    </row>
    <row r="176" customFormat="false" ht="14.5" hidden="false" customHeight="false" outlineLevel="0" collapsed="false">
      <c r="A176" s="20" t="n">
        <v>149</v>
      </c>
      <c r="B176" s="20" t="s">
        <v>167</v>
      </c>
      <c r="C176" s="51" t="n">
        <v>6494397200</v>
      </c>
      <c r="D176" s="51" t="n">
        <f aca="false">D$23*C176</f>
        <v>21021068.480074</v>
      </c>
      <c r="E176" s="52" t="n">
        <v>1839598000</v>
      </c>
      <c r="F176" s="51" t="n">
        <f aca="false">E176*F$23</f>
        <v>21819636.6729204</v>
      </c>
      <c r="G176" s="51" t="n">
        <f aca="false">ROUND(D176+F176,0)</f>
        <v>42840705</v>
      </c>
      <c r="H176" s="53" t="n">
        <f aca="false">(SUMIF(town1755,A176,found1755)/2)</f>
        <v>334523209.005637</v>
      </c>
      <c r="I176" s="54" t="n">
        <f aca="false">IF(H176=0,0,G176/H176)</f>
        <v>0.12806497082024</v>
      </c>
      <c r="J176" s="41" t="n">
        <f aca="false">ROUND(H176*maxloc,0)</f>
        <v>275981647</v>
      </c>
      <c r="K176" s="41" t="n">
        <f aca="false">MIN(G176,J176)</f>
        <v>42840705</v>
      </c>
      <c r="L176" s="55" t="n">
        <f aca="false">IF(H176&gt;0, ROUND((K176*100/H176), 2), 0)</f>
        <v>12.81</v>
      </c>
      <c r="M176" s="56"/>
      <c r="N176" s="57" t="n">
        <v>15225269</v>
      </c>
      <c r="O176" s="58" t="n">
        <v>0.0881</v>
      </c>
      <c r="P176" s="41" t="n">
        <f aca="false">ROUND(N176*(1+O176),0)</f>
        <v>16566615</v>
      </c>
      <c r="Q176" s="59" t="n">
        <f aca="false">IF(H176=0,0,P176*100/H176)</f>
        <v>4.95230661251992</v>
      </c>
      <c r="R176" s="59" t="n">
        <f aca="false">IF(L176&gt;Q176,L176-Q176,0)</f>
        <v>7.85769338748008</v>
      </c>
      <c r="S176" s="60" t="n">
        <f aca="false">IF(AND(R176&gt;$T$22,R176&lt;=$T$23),$S$22,IF(R176&gt;$T$23,$S$23,0))</f>
        <v>0.02</v>
      </c>
      <c r="T176" s="41" t="n">
        <f aca="false">ROUND(S176*N176,0)</f>
        <v>304505</v>
      </c>
      <c r="U176" s="41" t="n">
        <f aca="false">MAX(P176-K176,0)</f>
        <v>0</v>
      </c>
      <c r="V176" s="41" t="n">
        <f aca="false">MAX(U176*(V$23),0)</f>
        <v>0</v>
      </c>
      <c r="W176" s="41" t="n">
        <f aca="false">IF(AND(I176&gt;1.75,$W$23=1),MAX(K176-(P176+T176),0),0)</f>
        <v>0</v>
      </c>
      <c r="X176" s="53" t="n">
        <f aca="false">MIN(H176*[1]parameters!C$22,ROUND(P176+T176-V176+W176,0))</f>
        <v>16871120</v>
      </c>
      <c r="Y176" s="55" t="n">
        <f aca="false">IF(H176=0,0,X176*100/H176)</f>
        <v>5.04333318161961</v>
      </c>
    </row>
    <row r="177" customFormat="false" ht="14.5" hidden="false" customHeight="false" outlineLevel="0" collapsed="false">
      <c r="A177" s="20" t="n">
        <v>150</v>
      </c>
      <c r="B177" s="20" t="s">
        <v>168</v>
      </c>
      <c r="C177" s="51" t="n">
        <v>1176406900</v>
      </c>
      <c r="D177" s="51" t="n">
        <f aca="false">D$23*C177</f>
        <v>3807794.51021745</v>
      </c>
      <c r="E177" s="52" t="n">
        <v>225800000</v>
      </c>
      <c r="F177" s="51" t="n">
        <f aca="false">E177*F$23</f>
        <v>2678234.02762203</v>
      </c>
      <c r="G177" s="51" t="n">
        <f aca="false">ROUND(D177+F177,0)</f>
        <v>6486029</v>
      </c>
      <c r="H177" s="53" t="n">
        <f aca="false">(SUMIF(town1755,A177,found1755)/2)</f>
        <v>8566370.2</v>
      </c>
      <c r="I177" s="54" t="n">
        <f aca="false">IF(H177=0,0,G177/H177)</f>
        <v>0.757150210482382</v>
      </c>
      <c r="J177" s="41" t="n">
        <f aca="false">ROUND(H177*maxloc,0)</f>
        <v>7067255</v>
      </c>
      <c r="K177" s="41" t="n">
        <f aca="false">MIN(G177,J177)</f>
        <v>6486029</v>
      </c>
      <c r="L177" s="55" t="n">
        <f aca="false">IF(H177&gt;0, ROUND((K177*100/H177), 2), 0)</f>
        <v>75.72</v>
      </c>
      <c r="M177" s="56"/>
      <c r="N177" s="57" t="n">
        <v>6760874</v>
      </c>
      <c r="O177" s="58" t="n">
        <v>0.0559</v>
      </c>
      <c r="P177" s="41" t="n">
        <f aca="false">ROUND(N177*(1+O177),0)</f>
        <v>7138807</v>
      </c>
      <c r="Q177" s="59" t="n">
        <f aca="false">IF(H177=0,0,P177*100/H177)</f>
        <v>83.3352614156227</v>
      </c>
      <c r="R177" s="59" t="n">
        <f aca="false">IF(L177&gt;Q177,L177-Q177,0)</f>
        <v>0</v>
      </c>
      <c r="S177" s="60" t="n">
        <f aca="false">IF(AND(R177&gt;$T$22,R177&lt;=$T$23),$S$22,IF(R177&gt;$T$23,$S$23,0))</f>
        <v>0</v>
      </c>
      <c r="T177" s="41" t="n">
        <f aca="false">ROUND(S177*N177,0)</f>
        <v>0</v>
      </c>
      <c r="U177" s="41" t="n">
        <f aca="false">MAX(P177-K177,0)</f>
        <v>652778</v>
      </c>
      <c r="V177" s="41" t="n">
        <f aca="false">MAX(U177*(V$23),0)</f>
        <v>652778</v>
      </c>
      <c r="W177" s="41" t="n">
        <f aca="false">IF(AND(I177&gt;1.75,$W$23=1),MAX(K177-(P177+T177),0),0)</f>
        <v>0</v>
      </c>
      <c r="X177" s="53" t="n">
        <f aca="false">MIN(H177*[1]parameters!C$22,ROUND(P177+T177-V177+W177,0))</f>
        <v>6486029</v>
      </c>
      <c r="Y177" s="55" t="n">
        <f aca="false">IF(H177=0,0,X177*100/H177)</f>
        <v>75.7150210482382</v>
      </c>
    </row>
    <row r="178" customFormat="false" ht="14.5" hidden="false" customHeight="false" outlineLevel="0" collapsed="false">
      <c r="A178" s="20" t="n">
        <v>151</v>
      </c>
      <c r="B178" s="20" t="s">
        <v>169</v>
      </c>
      <c r="C178" s="51" t="n">
        <v>1309322100</v>
      </c>
      <c r="D178" s="51" t="n">
        <f aca="false">D$23*C178</f>
        <v>4238014.50372859</v>
      </c>
      <c r="E178" s="52" t="n">
        <v>426901000</v>
      </c>
      <c r="F178" s="51" t="n">
        <f aca="false">E178*F$23</f>
        <v>5063511.00365754</v>
      </c>
      <c r="G178" s="51" t="n">
        <f aca="false">ROUND(D178+F178,0)</f>
        <v>9301526</v>
      </c>
      <c r="H178" s="53" t="n">
        <f aca="false">(SUMIF(town1755,A178,found1755)/2)</f>
        <v>21380842.22</v>
      </c>
      <c r="I178" s="54" t="n">
        <f aca="false">IF(H178=0,0,G178/H178)</f>
        <v>0.435040205820293</v>
      </c>
      <c r="J178" s="41" t="n">
        <f aca="false">ROUND(H178*maxloc,0)</f>
        <v>17639195</v>
      </c>
      <c r="K178" s="41" t="n">
        <f aca="false">MIN(G178,J178)</f>
        <v>9301526</v>
      </c>
      <c r="L178" s="55" t="n">
        <f aca="false">IF(H178&gt;0, ROUND((K178*100/H178), 2), 0)</f>
        <v>43.5</v>
      </c>
      <c r="M178" s="56"/>
      <c r="N178" s="57" t="n">
        <v>9660962</v>
      </c>
      <c r="O178" s="58" t="n">
        <v>0.0883</v>
      </c>
      <c r="P178" s="41" t="n">
        <f aca="false">ROUND(N178*(1+O178),0)</f>
        <v>10514025</v>
      </c>
      <c r="Q178" s="59" t="n">
        <f aca="false">IF(H178=0,0,P178*100/H178)</f>
        <v>49.1749805354487</v>
      </c>
      <c r="R178" s="59" t="n">
        <f aca="false">IF(L178&gt;Q178,L178-Q178,0)</f>
        <v>0</v>
      </c>
      <c r="S178" s="60" t="n">
        <f aca="false">IF(AND(R178&gt;$T$22,R178&lt;=$T$23),$S$22,IF(R178&gt;$T$23,$S$23,0))</f>
        <v>0</v>
      </c>
      <c r="T178" s="41" t="n">
        <f aca="false">ROUND(S178*N178,0)</f>
        <v>0</v>
      </c>
      <c r="U178" s="41" t="n">
        <f aca="false">MAX(P178-K178,0)</f>
        <v>1212499</v>
      </c>
      <c r="V178" s="41" t="n">
        <f aca="false">MAX(U178*(V$23),0)</f>
        <v>1212499</v>
      </c>
      <c r="W178" s="41" t="n">
        <f aca="false">IF(AND(I178&gt;1.75,$W$23=1),MAX(K178-(P178+T178),0),0)</f>
        <v>0</v>
      </c>
      <c r="X178" s="53" t="n">
        <f aca="false">MIN(H178*[1]parameters!C$22,ROUND(P178+T178-V178+W178,0))</f>
        <v>9301526</v>
      </c>
      <c r="Y178" s="55" t="n">
        <f aca="false">IF(H178=0,0,X178*100/H178)</f>
        <v>43.5040205820293</v>
      </c>
    </row>
    <row r="179" customFormat="false" ht="14.5" hidden="false" customHeight="false" outlineLevel="0" collapsed="false">
      <c r="A179" s="20" t="n">
        <v>152</v>
      </c>
      <c r="B179" s="20" t="s">
        <v>170</v>
      </c>
      <c r="C179" s="51" t="n">
        <v>1497427400</v>
      </c>
      <c r="D179" s="51" t="n">
        <f aca="false">D$23*C179</f>
        <v>4846873.84370935</v>
      </c>
      <c r="E179" s="52" t="n">
        <v>361190000</v>
      </c>
      <c r="F179" s="51" t="n">
        <f aca="false">E179*F$23</f>
        <v>4284106.94613286</v>
      </c>
      <c r="G179" s="51" t="n">
        <f aca="false">ROUND(D179+F179,0)</f>
        <v>9130981</v>
      </c>
      <c r="H179" s="53" t="n">
        <f aca="false">(SUMIF(town1755,A179,found1755)/2)</f>
        <v>6823610.07</v>
      </c>
      <c r="I179" s="54" t="n">
        <f aca="false">IF(H179=0,0,G179/H179)</f>
        <v>1.33814519093703</v>
      </c>
      <c r="J179" s="41" t="n">
        <f aca="false">ROUND(H179*maxloc,0)</f>
        <v>5629478</v>
      </c>
      <c r="K179" s="41" t="n">
        <f aca="false">MIN(G179,J179)</f>
        <v>5629478</v>
      </c>
      <c r="L179" s="55" t="n">
        <f aca="false">IF(H179&gt;0, ROUND((K179*100/H179), 2), 0)</f>
        <v>82.5</v>
      </c>
      <c r="M179" s="56"/>
      <c r="N179" s="57" t="n">
        <v>5422289</v>
      </c>
      <c r="O179" s="58" t="n">
        <v>0.0468</v>
      </c>
      <c r="P179" s="41" t="n">
        <f aca="false">ROUND(N179*(1+O179),0)</f>
        <v>5676052</v>
      </c>
      <c r="Q179" s="59" t="n">
        <f aca="false">IF(H179=0,0,P179*100/H179)</f>
        <v>83.1825374218665</v>
      </c>
      <c r="R179" s="59" t="n">
        <f aca="false">IF(L179&gt;Q179,L179-Q179,0)</f>
        <v>0</v>
      </c>
      <c r="S179" s="60" t="n">
        <f aca="false">IF(AND(R179&gt;$T$22,R179&lt;=$T$23),$S$22,IF(R179&gt;$T$23,$S$23,0))</f>
        <v>0</v>
      </c>
      <c r="T179" s="41" t="n">
        <f aca="false">ROUND(S179*N179,0)</f>
        <v>0</v>
      </c>
      <c r="U179" s="41" t="n">
        <f aca="false">MAX(P179-K179,0)</f>
        <v>46574</v>
      </c>
      <c r="V179" s="41" t="n">
        <f aca="false">MAX(U179*(V$23),0)</f>
        <v>46574</v>
      </c>
      <c r="W179" s="41" t="n">
        <f aca="false">IF(AND(I179&gt;1.75,$W$23=1),MAX(K179-(P179+T179),0),0)</f>
        <v>0</v>
      </c>
      <c r="X179" s="53" t="n">
        <f aca="false">MIN(H179*[1]parameters!C$22,ROUND(P179+T179-V179+W179,0))</f>
        <v>5629478</v>
      </c>
      <c r="Y179" s="55" t="n">
        <f aca="false">IF(H179=0,0,X179*100/H179)</f>
        <v>82.499995489924</v>
      </c>
    </row>
    <row r="180" customFormat="false" ht="14.5" hidden="false" customHeight="false" outlineLevel="0" collapsed="false">
      <c r="A180" s="20" t="n">
        <v>153</v>
      </c>
      <c r="B180" s="20" t="s">
        <v>171</v>
      </c>
      <c r="C180" s="51" t="n">
        <v>5149133300</v>
      </c>
      <c r="D180" s="51" t="n">
        <f aca="false">D$23*C180</f>
        <v>16666717.5380541</v>
      </c>
      <c r="E180" s="52" t="n">
        <v>1514293000</v>
      </c>
      <c r="F180" s="51" t="n">
        <f aca="false">E180*F$23</f>
        <v>17961164.9264386</v>
      </c>
      <c r="G180" s="51" t="n">
        <f aca="false">ROUND(D180+F180,0)</f>
        <v>34627882</v>
      </c>
      <c r="H180" s="53" t="n">
        <f aca="false">(SUMIF(town1755,A180,found1755)/2)</f>
        <v>103734761.66</v>
      </c>
      <c r="I180" s="54" t="n">
        <f aca="false">IF(H180=0,0,G180/H180)</f>
        <v>0.333811746861635</v>
      </c>
      <c r="J180" s="41" t="n">
        <f aca="false">ROUND(H180*maxloc,0)</f>
        <v>85581178</v>
      </c>
      <c r="K180" s="41" t="n">
        <f aca="false">MIN(G180,J180)</f>
        <v>34627882</v>
      </c>
      <c r="L180" s="55" t="n">
        <f aca="false">IF(H180&gt;0, ROUND((K180*100/H180), 2), 0)</f>
        <v>33.38</v>
      </c>
      <c r="M180" s="56"/>
      <c r="N180" s="57" t="n">
        <v>35204065</v>
      </c>
      <c r="O180" s="58" t="n">
        <v>0.04</v>
      </c>
      <c r="P180" s="41" t="n">
        <f aca="false">ROUND(N180*(1+O180),0)</f>
        <v>36612228</v>
      </c>
      <c r="Q180" s="59" t="n">
        <f aca="false">IF(H180=0,0,P180*100/H180)</f>
        <v>35.2940782955668</v>
      </c>
      <c r="R180" s="59" t="n">
        <f aca="false">IF(L180&gt;Q180,L180-Q180,0)</f>
        <v>0</v>
      </c>
      <c r="S180" s="60" t="n">
        <f aca="false">IF(AND(R180&gt;$T$22,R180&lt;=$T$23),$S$22,IF(R180&gt;$T$23,$S$23,0))</f>
        <v>0</v>
      </c>
      <c r="T180" s="41" t="n">
        <f aca="false">ROUND(S180*N180,0)</f>
        <v>0</v>
      </c>
      <c r="U180" s="41" t="n">
        <f aca="false">MAX(P180-K180,0)</f>
        <v>1984346</v>
      </c>
      <c r="V180" s="41" t="n">
        <f aca="false">MAX(U180*(V$23),0)</f>
        <v>1984346</v>
      </c>
      <c r="W180" s="41" t="n">
        <f aca="false">IF(AND(I180&gt;1.75,$W$23=1),MAX(K180-(P180+T180),0),0)</f>
        <v>0</v>
      </c>
      <c r="X180" s="53" t="n">
        <f aca="false">MIN(H180*[1]parameters!C$22,ROUND(P180+T180-V180+W180,0))</f>
        <v>34627882</v>
      </c>
      <c r="Y180" s="55" t="n">
        <f aca="false">IF(H180=0,0,X180*100/H180)</f>
        <v>33.3811746861635</v>
      </c>
    </row>
    <row r="181" customFormat="false" ht="14.5" hidden="false" customHeight="false" outlineLevel="0" collapsed="false">
      <c r="A181" s="20" t="n">
        <v>154</v>
      </c>
      <c r="B181" s="20" t="s">
        <v>172</v>
      </c>
      <c r="C181" s="51" t="n">
        <v>338579700</v>
      </c>
      <c r="D181" s="51" t="n">
        <f aca="false">D$23*C181</f>
        <v>1095914.96184787</v>
      </c>
      <c r="E181" s="52" t="n">
        <v>93938000</v>
      </c>
      <c r="F181" s="51" t="n">
        <f aca="false">E181*F$23</f>
        <v>1114207.03315659</v>
      </c>
      <c r="G181" s="51" t="n">
        <f aca="false">ROUND(D181+F181,0)</f>
        <v>2210122</v>
      </c>
      <c r="H181" s="53" t="n">
        <f aca="false">(SUMIF(town1755,A181,found1755)/2)</f>
        <v>2838165.02839587</v>
      </c>
      <c r="I181" s="54" t="n">
        <f aca="false">IF(H181=0,0,G181/H181)</f>
        <v>0.778715112718149</v>
      </c>
      <c r="J181" s="41" t="n">
        <f aca="false">ROUND(H181*maxloc,0)</f>
        <v>2341486</v>
      </c>
      <c r="K181" s="41" t="n">
        <f aca="false">MIN(G181,J181)</f>
        <v>2210122</v>
      </c>
      <c r="L181" s="55" t="n">
        <f aca="false">IF(H181&gt;0, ROUND((K181*100/H181), 2), 0)</f>
        <v>77.87</v>
      </c>
      <c r="M181" s="56"/>
      <c r="N181" s="57" t="n">
        <v>2055731</v>
      </c>
      <c r="O181" s="58" t="n">
        <v>0.0535</v>
      </c>
      <c r="P181" s="41" t="n">
        <f aca="false">ROUND(N181*(1+O181),0)</f>
        <v>2165713</v>
      </c>
      <c r="Q181" s="59" t="n">
        <f aca="false">IF(H181=0,0,P181*100/H181)</f>
        <v>76.3068031045418</v>
      </c>
      <c r="R181" s="59" t="n">
        <f aca="false">IF(L181&gt;Q181,L181-Q181,0)</f>
        <v>1.56319689545823</v>
      </c>
      <c r="S181" s="60" t="n">
        <f aca="false">IF(AND(R181&gt;$T$22,R181&lt;=$T$23),$S$22,IF(R181&gt;$T$23,$S$23,0))</f>
        <v>0</v>
      </c>
      <c r="T181" s="41" t="n">
        <f aca="false">ROUND(S181*N181,0)</f>
        <v>0</v>
      </c>
      <c r="U181" s="41" t="n">
        <f aca="false">MAX(P181-K181,0)</f>
        <v>0</v>
      </c>
      <c r="V181" s="41" t="n">
        <f aca="false">MAX(U181*(V$23),0)</f>
        <v>0</v>
      </c>
      <c r="W181" s="41" t="n">
        <f aca="false">IF(AND(I181&gt;1.75,$W$23=1),MAX(K181-(P181+T181),0),0)</f>
        <v>0</v>
      </c>
      <c r="X181" s="53" t="n">
        <f aca="false">MIN(H181*[1]parameters!C$22,ROUND(P181+T181-V181+W181,0))</f>
        <v>2165713</v>
      </c>
      <c r="Y181" s="55" t="n">
        <f aca="false">IF(H181=0,0,X181*100/H181)</f>
        <v>76.3068031045418</v>
      </c>
    </row>
    <row r="182" customFormat="false" ht="14.5" hidden="false" customHeight="false" outlineLevel="0" collapsed="false">
      <c r="A182" s="20" t="n">
        <v>155</v>
      </c>
      <c r="B182" s="20" t="s">
        <v>173</v>
      </c>
      <c r="C182" s="51" t="n">
        <v>15034185600</v>
      </c>
      <c r="D182" s="51" t="n">
        <f aca="false">D$23*C182</f>
        <v>48662660.3373971</v>
      </c>
      <c r="E182" s="52" t="n">
        <v>5936265000</v>
      </c>
      <c r="F182" s="51" t="n">
        <f aca="false">E182*F$23</f>
        <v>70410570.9476602</v>
      </c>
      <c r="G182" s="51" t="n">
        <f aca="false">ROUND(D182+F182,0)</f>
        <v>119073231</v>
      </c>
      <c r="H182" s="53" t="n">
        <f aca="false">(SUMIF(town1755,A182,found1755)/2)</f>
        <v>93150537.4380517</v>
      </c>
      <c r="I182" s="54" t="n">
        <f aca="false">IF(H182=0,0,G182/H182)</f>
        <v>1.27828818034665</v>
      </c>
      <c r="J182" s="41" t="n">
        <f aca="false">ROUND(H182*maxloc,0)</f>
        <v>76849193</v>
      </c>
      <c r="K182" s="41" t="n">
        <f aca="false">MIN(G182,J182)</f>
        <v>76849193</v>
      </c>
      <c r="L182" s="55" t="n">
        <f aca="false">IF(H182&gt;0, ROUND((K182*100/H182), 2), 0)</f>
        <v>82.5</v>
      </c>
      <c r="M182" s="56"/>
      <c r="N182" s="57" t="n">
        <v>74332213</v>
      </c>
      <c r="O182" s="58" t="n">
        <v>0.0533</v>
      </c>
      <c r="P182" s="41" t="n">
        <f aca="false">ROUND(N182*(1+O182),0)</f>
        <v>78294120</v>
      </c>
      <c r="Q182" s="59" t="n">
        <f aca="false">IF(H182=0,0,P182*100/H182)</f>
        <v>84.0511736736552</v>
      </c>
      <c r="R182" s="59" t="n">
        <f aca="false">IF(L182&gt;Q182,L182-Q182,0)</f>
        <v>0</v>
      </c>
      <c r="S182" s="60" t="n">
        <f aca="false">IF(AND(R182&gt;$T$22,R182&lt;=$T$23),$S$22,IF(R182&gt;$T$23,$S$23,0))</f>
        <v>0</v>
      </c>
      <c r="T182" s="41" t="n">
        <f aca="false">ROUND(S182*N182,0)</f>
        <v>0</v>
      </c>
      <c r="U182" s="41" t="n">
        <f aca="false">MAX(P182-K182,0)</f>
        <v>1444927</v>
      </c>
      <c r="V182" s="41" t="n">
        <f aca="false">MAX(U182*(V$23),0)</f>
        <v>1444927</v>
      </c>
      <c r="W182" s="41" t="n">
        <f aca="false">IF(AND(I182&gt;1.75,$W$23=1),MAX(K182-(P182+T182),0),0)</f>
        <v>0</v>
      </c>
      <c r="X182" s="53" t="n">
        <f aca="false">MIN(H182*[1]parameters!C$22,ROUND(P182+T182-V182+W182,0))</f>
        <v>76849193</v>
      </c>
      <c r="Y182" s="55" t="n">
        <f aca="false">IF(H182=0,0,X182*100/H182)</f>
        <v>82.4999995851955</v>
      </c>
    </row>
    <row r="183" customFormat="false" ht="14.5" hidden="false" customHeight="false" outlineLevel="0" collapsed="false">
      <c r="A183" s="20" t="n">
        <v>156</v>
      </c>
      <c r="B183" s="20" t="s">
        <v>174</v>
      </c>
      <c r="C183" s="51" t="n">
        <v>104479300</v>
      </c>
      <c r="D183" s="51" t="n">
        <f aca="false">D$23*C183</f>
        <v>338178.656527229</v>
      </c>
      <c r="E183" s="52" t="n">
        <v>37072000</v>
      </c>
      <c r="F183" s="51" t="n">
        <f aca="false">E183*F$23</f>
        <v>439714.312984959</v>
      </c>
      <c r="G183" s="51" t="n">
        <f aca="false">ROUND(D183+F183,0)</f>
        <v>777893</v>
      </c>
      <c r="H183" s="53" t="n">
        <f aca="false">(SUMIF(town1755,A183,found1755)/2)</f>
        <v>1061261.84043636</v>
      </c>
      <c r="I183" s="54" t="n">
        <f aca="false">IF(H183=0,0,G183/H183)</f>
        <v>0.732988759569599</v>
      </c>
      <c r="J183" s="41" t="n">
        <f aca="false">ROUND(H183*maxloc,0)</f>
        <v>875541</v>
      </c>
      <c r="K183" s="41" t="n">
        <f aca="false">MIN(G183,J183)</f>
        <v>777893</v>
      </c>
      <c r="L183" s="55" t="n">
        <f aca="false">IF(H183&gt;0, ROUND((K183*100/H183), 2), 0)</f>
        <v>73.3</v>
      </c>
      <c r="M183" s="56"/>
      <c r="N183" s="57" t="n">
        <v>565499</v>
      </c>
      <c r="O183" s="58" t="n">
        <v>0.0323</v>
      </c>
      <c r="P183" s="41" t="n">
        <f aca="false">ROUND(N183*(1+O183),0)</f>
        <v>583765</v>
      </c>
      <c r="Q183" s="59" t="n">
        <f aca="false">IF(H183=0,0,P183*100/H183)</f>
        <v>55.0066889958062</v>
      </c>
      <c r="R183" s="59" t="n">
        <f aca="false">IF(L183&gt;Q183,L183-Q183,0)</f>
        <v>18.2933110041938</v>
      </c>
      <c r="S183" s="60" t="n">
        <f aca="false">IF(AND(R183&gt;$T$22,R183&lt;=$T$23),$S$22,IF(R183&gt;$T$23,$S$23,0))</f>
        <v>0.02</v>
      </c>
      <c r="T183" s="41" t="n">
        <f aca="false">ROUND(S183*N183,0)</f>
        <v>11310</v>
      </c>
      <c r="U183" s="41" t="n">
        <f aca="false">MAX(P183-K183,0)</f>
        <v>0</v>
      </c>
      <c r="V183" s="41" t="n">
        <f aca="false">MAX(U183*(V$23),0)</f>
        <v>0</v>
      </c>
      <c r="W183" s="41" t="n">
        <f aca="false">IF(AND(I183&gt;1.75,$W$23=1),MAX(K183-(P183+T183),0),0)</f>
        <v>0</v>
      </c>
      <c r="X183" s="53" t="n">
        <f aca="false">MIN(H183*[1]parameters!C$22,ROUND(P183+T183-V183+W183,0))</f>
        <v>595075</v>
      </c>
      <c r="Y183" s="55" t="n">
        <f aca="false">IF(H183=0,0,X183*100/H183)</f>
        <v>56.072401487207</v>
      </c>
    </row>
    <row r="184" customFormat="false" ht="14.5" hidden="false" customHeight="false" outlineLevel="0" collapsed="false">
      <c r="A184" s="20" t="n">
        <v>157</v>
      </c>
      <c r="B184" s="20" t="s">
        <v>175</v>
      </c>
      <c r="C184" s="51" t="n">
        <v>2475327700</v>
      </c>
      <c r="D184" s="51" t="n">
        <f aca="false">D$23*C184</f>
        <v>8012142.08030334</v>
      </c>
      <c r="E184" s="52" t="n">
        <v>1428344000</v>
      </c>
      <c r="F184" s="51" t="n">
        <f aca="false">E184*F$23</f>
        <v>16941716.1379529</v>
      </c>
      <c r="G184" s="51" t="n">
        <f aca="false">ROUND(D184+F184,0)</f>
        <v>24953858</v>
      </c>
      <c r="H184" s="53" t="n">
        <f aca="false">(SUMIF(town1755,A184,found1755)/2)</f>
        <v>10198078.4514476</v>
      </c>
      <c r="I184" s="54" t="n">
        <f aca="false">IF(H184=0,0,G184/H184)</f>
        <v>2.44691763441551</v>
      </c>
      <c r="J184" s="41" t="n">
        <f aca="false">ROUND(H184*maxloc,0)</f>
        <v>8413415</v>
      </c>
      <c r="K184" s="41" t="n">
        <f aca="false">MIN(G184,J184)</f>
        <v>8413415</v>
      </c>
      <c r="L184" s="55" t="n">
        <f aca="false">IF(H184&gt;0, ROUND((K184*100/H184), 2), 0)</f>
        <v>82.5</v>
      </c>
      <c r="M184" s="56"/>
      <c r="N184" s="57" t="n">
        <v>8136480</v>
      </c>
      <c r="O184" s="58" t="n">
        <v>0.0456</v>
      </c>
      <c r="P184" s="41" t="n">
        <f aca="false">ROUND(N184*(1+O184),0)</f>
        <v>8507503</v>
      </c>
      <c r="Q184" s="59" t="n">
        <f aca="false">IF(H184=0,0,P184*100/H184)</f>
        <v>83.4226079011225</v>
      </c>
      <c r="R184" s="59" t="n">
        <f aca="false">IF(L184&gt;Q184,L184-Q184,0)</f>
        <v>0</v>
      </c>
      <c r="S184" s="60" t="n">
        <f aca="false">IF(AND(R184&gt;$T$22,R184&lt;=$T$23),$S$22,IF(R184&gt;$T$23,$S$23,0))</f>
        <v>0</v>
      </c>
      <c r="T184" s="41" t="n">
        <f aca="false">ROUND(S184*N184,0)</f>
        <v>0</v>
      </c>
      <c r="U184" s="41" t="n">
        <f aca="false">MAX(P184-K184,0)</f>
        <v>94088</v>
      </c>
      <c r="V184" s="41" t="n">
        <f aca="false">MAX(U184*(V$23),0)</f>
        <v>94088</v>
      </c>
      <c r="W184" s="41" t="n">
        <f aca="false">IF(AND(I184&gt;1.75,$W$23=1),MAX(K184-(P184+T184),0),0)</f>
        <v>0</v>
      </c>
      <c r="X184" s="53" t="n">
        <f aca="false">MIN(H184*[1]parameters!C$22,ROUND(P184+T184-V184+W184,0))</f>
        <v>8413415</v>
      </c>
      <c r="Y184" s="55" t="n">
        <f aca="false">IF(H184=0,0,X184*100/H184)</f>
        <v>82.5000027216472</v>
      </c>
    </row>
    <row r="185" customFormat="false" ht="14.5" hidden="false" customHeight="false" outlineLevel="0" collapsed="false">
      <c r="A185" s="20" t="n">
        <v>158</v>
      </c>
      <c r="B185" s="20" t="s">
        <v>176</v>
      </c>
      <c r="C185" s="51" t="n">
        <v>2447845900</v>
      </c>
      <c r="D185" s="51" t="n">
        <f aca="false">D$23*C185</f>
        <v>7923188.97473171</v>
      </c>
      <c r="E185" s="52" t="n">
        <v>763859000</v>
      </c>
      <c r="F185" s="51" t="n">
        <f aca="false">E185*F$23</f>
        <v>9060200.02703868</v>
      </c>
      <c r="G185" s="51" t="n">
        <f aca="false">ROUND(D185+F185,0)</f>
        <v>16983389</v>
      </c>
      <c r="H185" s="53" t="n">
        <f aca="false">(SUMIF(town1755,A185,found1755)/2)</f>
        <v>21174806.4942969</v>
      </c>
      <c r="I185" s="54" t="n">
        <f aca="false">IF(H185=0,0,G185/H185)</f>
        <v>0.802056396811665</v>
      </c>
      <c r="J185" s="41" t="n">
        <f aca="false">ROUND(H185*maxloc,0)</f>
        <v>17469215</v>
      </c>
      <c r="K185" s="41" t="n">
        <f aca="false">MIN(G185,J185)</f>
        <v>16983389</v>
      </c>
      <c r="L185" s="55" t="n">
        <f aca="false">IF(H185&gt;0, ROUND((K185*100/H185), 2), 0)</f>
        <v>80.21</v>
      </c>
      <c r="M185" s="56"/>
      <c r="N185" s="57" t="n">
        <v>15886824</v>
      </c>
      <c r="O185" s="58" t="n">
        <v>0.0427</v>
      </c>
      <c r="P185" s="41" t="n">
        <f aca="false">ROUND(N185*(1+O185),0)</f>
        <v>16565191</v>
      </c>
      <c r="Q185" s="59" t="n">
        <f aca="false">IF(H185=0,0,P185*100/H185)</f>
        <v>78.2306605940488</v>
      </c>
      <c r="R185" s="59" t="n">
        <f aca="false">IF(L185&gt;Q185,L185-Q185,0)</f>
        <v>1.97933940595118</v>
      </c>
      <c r="S185" s="60" t="n">
        <f aca="false">IF(AND(R185&gt;$T$22,R185&lt;=$T$23),$S$22,IF(R185&gt;$T$23,$S$23,0))</f>
        <v>0</v>
      </c>
      <c r="T185" s="41" t="n">
        <f aca="false">ROUND(S185*N185,0)</f>
        <v>0</v>
      </c>
      <c r="U185" s="41" t="n">
        <f aca="false">MAX(P185-K185,0)</f>
        <v>0</v>
      </c>
      <c r="V185" s="41" t="n">
        <f aca="false">MAX(U185*(V$23),0)</f>
        <v>0</v>
      </c>
      <c r="W185" s="41" t="n">
        <f aca="false">IF(AND(I185&gt;1.75,$W$23=1),MAX(K185-(P185+T185),0),0)</f>
        <v>0</v>
      </c>
      <c r="X185" s="53" t="n">
        <f aca="false">MIN(H185*[1]parameters!C$22,ROUND(P185+T185-V185+W185,0))</f>
        <v>16565191</v>
      </c>
      <c r="Y185" s="55" t="n">
        <f aca="false">IF(H185=0,0,X185*100/H185)</f>
        <v>78.2306605940488</v>
      </c>
    </row>
    <row r="186" customFormat="false" ht="14.5" hidden="false" customHeight="false" outlineLevel="0" collapsed="false">
      <c r="A186" s="20" t="n">
        <v>159</v>
      </c>
      <c r="B186" s="20" t="s">
        <v>177</v>
      </c>
      <c r="C186" s="51" t="n">
        <v>2458304800</v>
      </c>
      <c r="D186" s="51" t="n">
        <f aca="false">D$23*C186</f>
        <v>7957042.34808655</v>
      </c>
      <c r="E186" s="52" t="n">
        <v>1796501000</v>
      </c>
      <c r="F186" s="51" t="n">
        <f aca="false">E186*F$23</f>
        <v>21308459.2952037</v>
      </c>
      <c r="G186" s="51" t="n">
        <f aca="false">ROUND(D186+F186,0)</f>
        <v>29265502</v>
      </c>
      <c r="H186" s="53" t="n">
        <f aca="false">(SUMIF(town1755,A186,found1755)/2)</f>
        <v>34218165.74</v>
      </c>
      <c r="I186" s="54" t="n">
        <f aca="false">IF(H186=0,0,G186/H186)</f>
        <v>0.855262150004421</v>
      </c>
      <c r="J186" s="41" t="n">
        <f aca="false">ROUND(H186*maxloc,0)</f>
        <v>28229987</v>
      </c>
      <c r="K186" s="41" t="n">
        <f aca="false">MIN(G186,J186)</f>
        <v>28229987</v>
      </c>
      <c r="L186" s="55" t="n">
        <f aca="false">IF(H186&gt;0, ROUND((K186*100/H186), 2), 0)</f>
        <v>82.5</v>
      </c>
      <c r="M186" s="56"/>
      <c r="N186" s="57" t="n">
        <v>26093332</v>
      </c>
      <c r="O186" s="58" t="n">
        <v>0.0373</v>
      </c>
      <c r="P186" s="41" t="n">
        <f aca="false">ROUND(N186*(1+O186),0)</f>
        <v>27066613</v>
      </c>
      <c r="Q186" s="59" t="n">
        <f aca="false">IF(H186=0,0,P186*100/H186)</f>
        <v>79.1001282934344</v>
      </c>
      <c r="R186" s="59" t="n">
        <f aca="false">IF(L186&gt;Q186,L186-Q186,0)</f>
        <v>3.39987170656563</v>
      </c>
      <c r="S186" s="60" t="n">
        <f aca="false">IF(AND(R186&gt;$T$22,R186&lt;=$T$23),$S$22,IF(R186&gt;$T$23,$S$23,0))</f>
        <v>0.01</v>
      </c>
      <c r="T186" s="41" t="n">
        <f aca="false">ROUND(S186*N186,0)</f>
        <v>260933</v>
      </c>
      <c r="U186" s="41" t="n">
        <f aca="false">MAX(P186-K186,0)</f>
        <v>0</v>
      </c>
      <c r="V186" s="41" t="n">
        <f aca="false">MAX(U186*(V$23),0)</f>
        <v>0</v>
      </c>
      <c r="W186" s="41" t="n">
        <f aca="false">IF(AND(I186&gt;1.75,$W$23=1),MAX(K186-(P186+T186),0),0)</f>
        <v>0</v>
      </c>
      <c r="X186" s="53" t="n">
        <f aca="false">MIN(H186*[1]parameters!C$22,ROUND(P186+T186-V186+W186,0))</f>
        <v>27327546</v>
      </c>
      <c r="Y186" s="55" t="n">
        <f aca="false">IF(H186=0,0,X186*100/H186)</f>
        <v>79.8626852404743</v>
      </c>
    </row>
    <row r="187" customFormat="false" ht="14.5" hidden="false" customHeight="false" outlineLevel="0" collapsed="false">
      <c r="A187" s="20" t="n">
        <v>160</v>
      </c>
      <c r="B187" s="20" t="s">
        <v>178</v>
      </c>
      <c r="C187" s="51" t="n">
        <v>11375052400</v>
      </c>
      <c r="D187" s="51" t="n">
        <f aca="false">D$23*C187</f>
        <v>36818775.9542688</v>
      </c>
      <c r="E187" s="52" t="n">
        <v>3043181000</v>
      </c>
      <c r="F187" s="51" t="n">
        <f aca="false">E187*F$23</f>
        <v>36095442.455327</v>
      </c>
      <c r="G187" s="51" t="n">
        <f aca="false">ROUND(D187+F187,0)</f>
        <v>72914218</v>
      </c>
      <c r="H187" s="53" t="n">
        <f aca="false">(SUMIF(town1755,A187,found1755)/2)</f>
        <v>347861659.377571</v>
      </c>
      <c r="I187" s="54" t="n">
        <f aca="false">IF(H187=0,0,G187/H187)</f>
        <v>0.209606940099307</v>
      </c>
      <c r="J187" s="41" t="n">
        <f aca="false">ROUND(H187*maxloc,0)</f>
        <v>286985869</v>
      </c>
      <c r="K187" s="41" t="n">
        <f aca="false">MIN(G187,J187)</f>
        <v>72914218</v>
      </c>
      <c r="L187" s="55" t="n">
        <f aca="false">IF(H187&gt;0, ROUND((K187*100/H187), 2), 0)</f>
        <v>20.96</v>
      </c>
      <c r="M187" s="56"/>
      <c r="N187" s="57" t="n">
        <v>68340513</v>
      </c>
      <c r="O187" s="58" t="n">
        <v>0.0639</v>
      </c>
      <c r="P187" s="41" t="n">
        <f aca="false">ROUND(N187*(1+O187),0)</f>
        <v>72707472</v>
      </c>
      <c r="Q187" s="59" t="n">
        <f aca="false">IF(H187=0,0,P187*100/H187)</f>
        <v>20.9012606132264</v>
      </c>
      <c r="R187" s="59" t="n">
        <f aca="false">IF(L187&gt;Q187,L187-Q187,0)</f>
        <v>0.0587393867736239</v>
      </c>
      <c r="S187" s="60" t="n">
        <f aca="false">IF(AND(R187&gt;$T$22,R187&lt;=$T$23),$S$22,IF(R187&gt;$T$23,$S$23,0))</f>
        <v>0</v>
      </c>
      <c r="T187" s="41" t="n">
        <f aca="false">ROUND(S187*N187,0)</f>
        <v>0</v>
      </c>
      <c r="U187" s="41" t="n">
        <f aca="false">MAX(P187-K187,0)</f>
        <v>0</v>
      </c>
      <c r="V187" s="41" t="n">
        <f aca="false">MAX(U187*(V$23),0)</f>
        <v>0</v>
      </c>
      <c r="W187" s="41" t="n">
        <f aca="false">IF(AND(I187&gt;1.75,$W$23=1),MAX(K187-(P187+T187),0),0)</f>
        <v>0</v>
      </c>
      <c r="X187" s="53" t="n">
        <f aca="false">MIN(H187*[1]parameters!C$22,ROUND(P187+T187-V187+W187,0))</f>
        <v>72707472</v>
      </c>
      <c r="Y187" s="55" t="n">
        <f aca="false">IF(H187=0,0,X187*100/H187)</f>
        <v>20.9012606132264</v>
      </c>
    </row>
    <row r="188" customFormat="false" ht="14.5" hidden="false" customHeight="false" outlineLevel="0" collapsed="false">
      <c r="A188" s="20" t="n">
        <v>161</v>
      </c>
      <c r="B188" s="20" t="s">
        <v>179</v>
      </c>
      <c r="C188" s="51" t="n">
        <v>2411393900</v>
      </c>
      <c r="D188" s="51" t="n">
        <f aca="false">D$23*C188</f>
        <v>7805201.12079575</v>
      </c>
      <c r="E188" s="52" t="n">
        <v>749441000</v>
      </c>
      <c r="F188" s="51" t="n">
        <f aca="false">E188*F$23</f>
        <v>8889186.837445</v>
      </c>
      <c r="G188" s="51" t="n">
        <f aca="false">ROUND(D188+F188,0)</f>
        <v>16694388</v>
      </c>
      <c r="H188" s="53" t="n">
        <f aca="false">(SUMIF(town1755,A188,found1755)/2)</f>
        <v>33328396.51</v>
      </c>
      <c r="I188" s="54" t="n">
        <f aca="false">IF(H188=0,0,G188/H188)</f>
        <v>0.500905826507163</v>
      </c>
      <c r="J188" s="41" t="n">
        <f aca="false">ROUND(H188*maxloc,0)</f>
        <v>27495927</v>
      </c>
      <c r="K188" s="41" t="n">
        <f aca="false">MIN(G188,J188)</f>
        <v>16694388</v>
      </c>
      <c r="L188" s="55" t="n">
        <f aca="false">IF(H188&gt;0, ROUND((K188*100/H188), 2), 0)</f>
        <v>50.09</v>
      </c>
      <c r="M188" s="56"/>
      <c r="N188" s="57" t="n">
        <v>18168773</v>
      </c>
      <c r="O188" s="58" t="n">
        <v>0.029</v>
      </c>
      <c r="P188" s="41" t="n">
        <f aca="false">ROUND(N188*(1+O188),0)</f>
        <v>18695667</v>
      </c>
      <c r="Q188" s="59" t="n">
        <f aca="false">IF(H188=0,0,P188*100/H188)</f>
        <v>56.0953089789077</v>
      </c>
      <c r="R188" s="59" t="n">
        <f aca="false">IF(L188&gt;Q188,L188-Q188,0)</f>
        <v>0</v>
      </c>
      <c r="S188" s="60" t="n">
        <f aca="false">IF(AND(R188&gt;$T$22,R188&lt;=$T$23),$S$22,IF(R188&gt;$T$23,$S$23,0))</f>
        <v>0</v>
      </c>
      <c r="T188" s="41" t="n">
        <f aca="false">ROUND(S188*N188,0)</f>
        <v>0</v>
      </c>
      <c r="U188" s="41" t="n">
        <f aca="false">MAX(P188-K188,0)</f>
        <v>2001279</v>
      </c>
      <c r="V188" s="41" t="n">
        <f aca="false">MAX(U188*(V$23),0)</f>
        <v>2001279</v>
      </c>
      <c r="W188" s="41" t="n">
        <f aca="false">IF(AND(I188&gt;1.75,$W$23=1),MAX(K188-(P188+T188),0),0)</f>
        <v>0</v>
      </c>
      <c r="X188" s="53" t="n">
        <f aca="false">MIN(H188*[1]parameters!C$22,ROUND(P188+T188-V188+W188,0))</f>
        <v>16694388</v>
      </c>
      <c r="Y188" s="55" t="n">
        <f aca="false">IF(H188=0,0,X188*100/H188)</f>
        <v>50.0905826507163</v>
      </c>
    </row>
    <row r="189" customFormat="false" ht="14.5" hidden="false" customHeight="false" outlineLevel="0" collapsed="false">
      <c r="A189" s="20" t="n">
        <v>162</v>
      </c>
      <c r="B189" s="20" t="s">
        <v>180</v>
      </c>
      <c r="C189" s="51" t="n">
        <v>1855455700</v>
      </c>
      <c r="D189" s="51" t="n">
        <f aca="false">D$23*C189</f>
        <v>6005740.04488726</v>
      </c>
      <c r="E189" s="52" t="n">
        <v>576297000</v>
      </c>
      <c r="F189" s="51" t="n">
        <f aca="false">E189*F$23</f>
        <v>6835510.34285426</v>
      </c>
      <c r="G189" s="51" t="n">
        <f aca="false">ROUND(D189+F189,0)</f>
        <v>12841250</v>
      </c>
      <c r="H189" s="53" t="n">
        <f aca="false">(SUMIF(town1755,A189,found1755)/2)</f>
        <v>23559120.1259855</v>
      </c>
      <c r="I189" s="54" t="n">
        <f aca="false">IF(H189=0,0,G189/H189)</f>
        <v>0.545064923109594</v>
      </c>
      <c r="J189" s="41" t="n">
        <f aca="false">ROUND(H189*maxloc,0)</f>
        <v>19436274</v>
      </c>
      <c r="K189" s="41" t="n">
        <f aca="false">MIN(G189,J189)</f>
        <v>12841250</v>
      </c>
      <c r="L189" s="55" t="n">
        <f aca="false">IF(H189&gt;0, ROUND((K189*100/H189), 2), 0)</f>
        <v>54.51</v>
      </c>
      <c r="M189" s="56"/>
      <c r="N189" s="57" t="n">
        <v>13038099</v>
      </c>
      <c r="O189" s="58" t="n">
        <v>0.036</v>
      </c>
      <c r="P189" s="41" t="n">
        <f aca="false">ROUND(N189*(1+O189),0)</f>
        <v>13507471</v>
      </c>
      <c r="Q189" s="59" t="n">
        <f aca="false">IF(H189=0,0,P189*100/H189)</f>
        <v>57.3343610787118</v>
      </c>
      <c r="R189" s="59" t="n">
        <f aca="false">IF(L189&gt;Q189,L189-Q189,0)</f>
        <v>0</v>
      </c>
      <c r="S189" s="60" t="n">
        <f aca="false">IF(AND(R189&gt;$T$22,R189&lt;=$T$23),$S$22,IF(R189&gt;$T$23,$S$23,0))</f>
        <v>0</v>
      </c>
      <c r="T189" s="41" t="n">
        <f aca="false">ROUND(S189*N189,0)</f>
        <v>0</v>
      </c>
      <c r="U189" s="41" t="n">
        <f aca="false">MAX(P189-K189,0)</f>
        <v>666221</v>
      </c>
      <c r="V189" s="41" t="n">
        <f aca="false">MAX(U189*(V$23),0)</f>
        <v>666221</v>
      </c>
      <c r="W189" s="41" t="n">
        <f aca="false">IF(AND(I189&gt;1.75,$W$23=1),MAX(K189-(P189+T189),0),0)</f>
        <v>0</v>
      </c>
      <c r="X189" s="53" t="n">
        <f aca="false">MIN(H189*[1]parameters!C$22,ROUND(P189+T189-V189+W189,0))</f>
        <v>12841250</v>
      </c>
      <c r="Y189" s="55" t="n">
        <f aca="false">IF(H189=0,0,X189*100/H189)</f>
        <v>54.5064923109594</v>
      </c>
    </row>
    <row r="190" customFormat="false" ht="14.5" hidden="false" customHeight="false" outlineLevel="0" collapsed="false">
      <c r="A190" s="20" t="n">
        <v>163</v>
      </c>
      <c r="B190" s="20" t="s">
        <v>181</v>
      </c>
      <c r="C190" s="51" t="n">
        <v>11636407900</v>
      </c>
      <c r="D190" s="51" t="n">
        <f aca="false">D$23*C190</f>
        <v>37664731.5824746</v>
      </c>
      <c r="E190" s="52" t="n">
        <v>2554529000</v>
      </c>
      <c r="F190" s="51" t="n">
        <f aca="false">E190*F$23</f>
        <v>30299497.3088896</v>
      </c>
      <c r="G190" s="51" t="n">
        <f aca="false">ROUND(D190+F190,0)</f>
        <v>67964229</v>
      </c>
      <c r="H190" s="53" t="n">
        <f aca="false">(SUMIF(town1755,A190,found1755)/2)</f>
        <v>351967448.88</v>
      </c>
      <c r="I190" s="54" t="n">
        <f aca="false">IF(H190=0,0,G190/H190)</f>
        <v>0.193098052721267</v>
      </c>
      <c r="J190" s="41" t="n">
        <f aca="false">ROUND(H190*maxloc,0)</f>
        <v>290373145</v>
      </c>
      <c r="K190" s="41" t="n">
        <f aca="false">MIN(G190,J190)</f>
        <v>67964229</v>
      </c>
      <c r="L190" s="55" t="n">
        <f aca="false">IF(H190&gt;0, ROUND((K190*100/H190), 2), 0)</f>
        <v>19.31</v>
      </c>
      <c r="M190" s="56"/>
      <c r="N190" s="57" t="n">
        <v>60851330</v>
      </c>
      <c r="O190" s="58" t="n">
        <v>0.0483</v>
      </c>
      <c r="P190" s="41" t="n">
        <f aca="false">ROUND(N190*(1+O190),0)</f>
        <v>63790449</v>
      </c>
      <c r="Q190" s="59" t="n">
        <f aca="false">IF(H190=0,0,P190*100/H190)</f>
        <v>18.1239626570549</v>
      </c>
      <c r="R190" s="59" t="n">
        <f aca="false">IF(L190&gt;Q190,L190-Q190,0)</f>
        <v>1.1860373429451</v>
      </c>
      <c r="S190" s="60" t="n">
        <f aca="false">IF(AND(R190&gt;$T$22,R190&lt;=$T$23),$S$22,IF(R190&gt;$T$23,$S$23,0))</f>
        <v>0</v>
      </c>
      <c r="T190" s="41" t="n">
        <f aca="false">ROUND(S190*N190,0)</f>
        <v>0</v>
      </c>
      <c r="U190" s="41" t="n">
        <f aca="false">MAX(P190-K190,0)</f>
        <v>0</v>
      </c>
      <c r="V190" s="41" t="n">
        <f aca="false">MAX(U190*(V$23),0)</f>
        <v>0</v>
      </c>
      <c r="W190" s="41" t="n">
        <f aca="false">IF(AND(I190&gt;1.75,$W$23=1),MAX(K190-(P190+T190),0),0)</f>
        <v>0</v>
      </c>
      <c r="X190" s="53" t="n">
        <f aca="false">MIN(H190*[1]parameters!C$22,ROUND(P190+T190-V190+W190,0))</f>
        <v>63790449</v>
      </c>
      <c r="Y190" s="55" t="n">
        <f aca="false">IF(H190=0,0,X190*100/H190)</f>
        <v>18.1239626570549</v>
      </c>
    </row>
    <row r="191" customFormat="false" ht="14.5" hidden="false" customHeight="false" outlineLevel="0" collapsed="false">
      <c r="A191" s="20" t="n">
        <v>164</v>
      </c>
      <c r="B191" s="20" t="s">
        <v>182</v>
      </c>
      <c r="C191" s="51" t="n">
        <v>4134919200</v>
      </c>
      <c r="D191" s="51" t="n">
        <f aca="false">D$23*C191</f>
        <v>13383908.7733613</v>
      </c>
      <c r="E191" s="52" t="n">
        <v>1396516000</v>
      </c>
      <c r="F191" s="51" t="n">
        <f aca="false">E191*F$23</f>
        <v>16564201.3787361</v>
      </c>
      <c r="G191" s="51" t="n">
        <f aca="false">ROUND(D191+F191,0)</f>
        <v>29948110</v>
      </c>
      <c r="H191" s="53" t="n">
        <f aca="false">(SUMIF(town1755,A191,found1755)/2)</f>
        <v>28701385.633308</v>
      </c>
      <c r="I191" s="54" t="n">
        <f aca="false">IF(H191=0,0,G191/H191)</f>
        <v>1.04343777623214</v>
      </c>
      <c r="J191" s="41" t="n">
        <f aca="false">ROUND(H191*maxloc,0)</f>
        <v>23678643</v>
      </c>
      <c r="K191" s="41" t="n">
        <f aca="false">MIN(G191,J191)</f>
        <v>23678643</v>
      </c>
      <c r="L191" s="55" t="n">
        <f aca="false">IF(H191&gt;0, ROUND((K191*100/H191), 2), 0)</f>
        <v>82.5</v>
      </c>
      <c r="M191" s="56"/>
      <c r="N191" s="57" t="n">
        <v>22048089</v>
      </c>
      <c r="O191" s="58" t="n">
        <v>0.0327</v>
      </c>
      <c r="P191" s="41" t="n">
        <f aca="false">ROUND(N191*(1+O191),0)</f>
        <v>22769062</v>
      </c>
      <c r="Q191" s="59" t="n">
        <f aca="false">IF(H191=0,0,P191*100/H191)</f>
        <v>79.330880713914</v>
      </c>
      <c r="R191" s="59" t="n">
        <f aca="false">IF(L191&gt;Q191,L191-Q191,0)</f>
        <v>3.16911928608597</v>
      </c>
      <c r="S191" s="60" t="n">
        <f aca="false">IF(AND(R191&gt;$T$22,R191&lt;=$T$23),$S$22,IF(R191&gt;$T$23,$S$23,0))</f>
        <v>0.01</v>
      </c>
      <c r="T191" s="41" t="n">
        <f aca="false">ROUND(S191*N191,0)</f>
        <v>220481</v>
      </c>
      <c r="U191" s="41" t="n">
        <f aca="false">MAX(P191-K191,0)</f>
        <v>0</v>
      </c>
      <c r="V191" s="41" t="n">
        <f aca="false">MAX(U191*(V$23),0)</f>
        <v>0</v>
      </c>
      <c r="W191" s="41" t="n">
        <f aca="false">IF(AND(I191&gt;1.75,$W$23=1),MAX(K191-(P191+T191),0),0)</f>
        <v>0</v>
      </c>
      <c r="X191" s="53" t="n">
        <f aca="false">MIN(H191*[1]parameters!C$22,ROUND(P191+T191-V191+W191,0))</f>
        <v>22989543</v>
      </c>
      <c r="Y191" s="55" t="n">
        <f aca="false">IF(H191=0,0,X191*100/H191)</f>
        <v>80.0990701066384</v>
      </c>
    </row>
    <row r="192" customFormat="false" ht="14.5" hidden="false" customHeight="false" outlineLevel="0" collapsed="false">
      <c r="A192" s="20" t="n">
        <v>165</v>
      </c>
      <c r="B192" s="20" t="s">
        <v>183</v>
      </c>
      <c r="C192" s="51" t="n">
        <v>9978319100</v>
      </c>
      <c r="D192" s="51" t="n">
        <f aca="false">D$23*C192</f>
        <v>32297828.829615</v>
      </c>
      <c r="E192" s="52" t="n">
        <v>2221793000</v>
      </c>
      <c r="F192" s="51" t="n">
        <f aca="false">E192*F$23</f>
        <v>26352885.8057238</v>
      </c>
      <c r="G192" s="51" t="n">
        <f aca="false">ROUND(D192+F192,0)</f>
        <v>58650715</v>
      </c>
      <c r="H192" s="53" t="n">
        <f aca="false">(SUMIF(town1755,A192,found1755)/2)</f>
        <v>125778963.663612</v>
      </c>
      <c r="I192" s="54" t="n">
        <f aca="false">IF(H192=0,0,G192/H192)</f>
        <v>0.466299874729909</v>
      </c>
      <c r="J192" s="41" t="n">
        <f aca="false">ROUND(H192*maxloc,0)</f>
        <v>103767645</v>
      </c>
      <c r="K192" s="41" t="n">
        <f aca="false">MIN(G192,J192)</f>
        <v>58650715</v>
      </c>
      <c r="L192" s="55" t="n">
        <f aca="false">IF(H192&gt;0, ROUND((K192*100/H192), 2), 0)</f>
        <v>46.63</v>
      </c>
      <c r="M192" s="56"/>
      <c r="N192" s="57" t="n">
        <v>56111790</v>
      </c>
      <c r="O192" s="58" t="n">
        <v>0.0433</v>
      </c>
      <c r="P192" s="41" t="n">
        <f aca="false">ROUND(N192*(1+O192),0)</f>
        <v>58541431</v>
      </c>
      <c r="Q192" s="59" t="n">
        <f aca="false">IF(H192=0,0,P192*100/H192)</f>
        <v>46.5431017197482</v>
      </c>
      <c r="R192" s="59" t="n">
        <f aca="false">IF(L192&gt;Q192,L192-Q192,0)</f>
        <v>0.0868982802518303</v>
      </c>
      <c r="S192" s="60" t="n">
        <f aca="false">IF(AND(R192&gt;$T$22,R192&lt;=$T$23),$S$22,IF(R192&gt;$T$23,$S$23,0))</f>
        <v>0</v>
      </c>
      <c r="T192" s="41" t="n">
        <f aca="false">ROUND(S192*N192,0)</f>
        <v>0</v>
      </c>
      <c r="U192" s="41" t="n">
        <f aca="false">MAX(P192-K192,0)</f>
        <v>0</v>
      </c>
      <c r="V192" s="41" t="n">
        <f aca="false">MAX(U192*(V$23),0)</f>
        <v>0</v>
      </c>
      <c r="W192" s="41" t="n">
        <f aca="false">IF(AND(I192&gt;1.75,$W$23=1),MAX(K192-(P192+T192),0),0)</f>
        <v>0</v>
      </c>
      <c r="X192" s="53" t="n">
        <f aca="false">MIN(H192*[1]parameters!C$22,ROUND(P192+T192-V192+W192,0))</f>
        <v>58541431</v>
      </c>
      <c r="Y192" s="55" t="n">
        <f aca="false">IF(H192=0,0,X192*100/H192)</f>
        <v>46.5431017197482</v>
      </c>
    </row>
    <row r="193" customFormat="false" ht="14.5" hidden="false" customHeight="false" outlineLevel="0" collapsed="false">
      <c r="A193" s="20" t="n">
        <v>166</v>
      </c>
      <c r="B193" s="20" t="s">
        <v>184</v>
      </c>
      <c r="C193" s="51" t="n">
        <v>2969651000</v>
      </c>
      <c r="D193" s="51" t="n">
        <f aca="false">D$23*C193</f>
        <v>9612168.01351792</v>
      </c>
      <c r="E193" s="52" t="n">
        <v>1288357000</v>
      </c>
      <c r="F193" s="51" t="n">
        <f aca="false">E193*F$23</f>
        <v>15281317.7906335</v>
      </c>
      <c r="G193" s="51" t="n">
        <f aca="false">ROUND(D193+F193,0)</f>
        <v>24893486</v>
      </c>
      <c r="H193" s="53" t="n">
        <f aca="false">(SUMIF(town1755,A193,found1755)/2)</f>
        <v>8625192.11931616</v>
      </c>
      <c r="I193" s="54" t="n">
        <f aca="false">IF(H193=0,0,G193/H193)</f>
        <v>2.88613698751717</v>
      </c>
      <c r="J193" s="41" t="n">
        <f aca="false">ROUND(H193*maxloc,0)</f>
        <v>7115783</v>
      </c>
      <c r="K193" s="41" t="n">
        <f aca="false">MIN(G193,J193)</f>
        <v>7115783</v>
      </c>
      <c r="L193" s="55" t="n">
        <f aca="false">IF(H193&gt;0, ROUND((K193*100/H193), 2), 0)</f>
        <v>82.5</v>
      </c>
      <c r="M193" s="56"/>
      <c r="N193" s="57" t="n">
        <v>7353470</v>
      </c>
      <c r="O193" s="58" t="n">
        <v>0.0336</v>
      </c>
      <c r="P193" s="41" t="n">
        <f aca="false">ROUND(N193*(1+O193),0)</f>
        <v>7600547</v>
      </c>
      <c r="Q193" s="59" t="n">
        <f aca="false">IF(H193=0,0,P193*100/H193)</f>
        <v>88.1203212039595</v>
      </c>
      <c r="R193" s="59" t="n">
        <f aca="false">IF(L193&gt;Q193,L193-Q193,0)</f>
        <v>0</v>
      </c>
      <c r="S193" s="60" t="n">
        <f aca="false">IF(AND(R193&gt;$T$22,R193&lt;=$T$23),$S$22,IF(R193&gt;$T$23,$S$23,0))</f>
        <v>0</v>
      </c>
      <c r="T193" s="41" t="n">
        <f aca="false">ROUND(S193*N193,0)</f>
        <v>0</v>
      </c>
      <c r="U193" s="41" t="n">
        <f aca="false">MAX(P193-K193,0)</f>
        <v>484764</v>
      </c>
      <c r="V193" s="41" t="n">
        <f aca="false">MAX(U193*(V$23),0)</f>
        <v>484764</v>
      </c>
      <c r="W193" s="41" t="n">
        <f aca="false">IF(AND(I193&gt;1.75,$W$23=1),MAX(K193-(P193+T193),0),0)</f>
        <v>0</v>
      </c>
      <c r="X193" s="53" t="n">
        <f aca="false">MIN(H193*[1]parameters!C$22,ROUND(P193+T193-V193+W193,0))</f>
        <v>7115783</v>
      </c>
      <c r="Y193" s="55" t="n">
        <f aca="false">IF(H193=0,0,X193*100/H193)</f>
        <v>82.4999942211626</v>
      </c>
    </row>
    <row r="194" customFormat="false" ht="14.5" hidden="false" customHeight="false" outlineLevel="0" collapsed="false">
      <c r="A194" s="20" t="n">
        <v>167</v>
      </c>
      <c r="B194" s="20" t="s">
        <v>185</v>
      </c>
      <c r="C194" s="51" t="n">
        <v>4776050100</v>
      </c>
      <c r="D194" s="51" t="n">
        <f aca="false">D$23*C194</f>
        <v>15459121.6281573</v>
      </c>
      <c r="E194" s="52" t="n">
        <v>1463900000</v>
      </c>
      <c r="F194" s="51" t="n">
        <f aca="false">E194*F$23</f>
        <v>17363449.0391315</v>
      </c>
      <c r="G194" s="51" t="n">
        <f aca="false">ROUND(D194+F194,0)</f>
        <v>32822571</v>
      </c>
      <c r="H194" s="53" t="n">
        <f aca="false">(SUMIF(town1755,A194,found1755)/2)</f>
        <v>48222893.451865</v>
      </c>
      <c r="I194" s="54" t="n">
        <f aca="false">IF(H194=0,0,G194/H194)</f>
        <v>0.680642919794159</v>
      </c>
      <c r="J194" s="41" t="n">
        <f aca="false">ROUND(H194*maxloc,0)</f>
        <v>39783887</v>
      </c>
      <c r="K194" s="41" t="n">
        <f aca="false">MIN(G194,J194)</f>
        <v>32822571</v>
      </c>
      <c r="L194" s="55" t="n">
        <f aca="false">IF(H194&gt;0, ROUND((K194*100/H194), 2), 0)</f>
        <v>68.06</v>
      </c>
      <c r="M194" s="56"/>
      <c r="N194" s="57" t="n">
        <v>34205572</v>
      </c>
      <c r="O194" s="58" t="n">
        <v>0.0494</v>
      </c>
      <c r="P194" s="41" t="n">
        <f aca="false">ROUND(N194*(1+O194),0)</f>
        <v>35895327</v>
      </c>
      <c r="Q194" s="59" t="n">
        <f aca="false">IF(H194=0,0,P194*100/H194)</f>
        <v>74.4362779388797</v>
      </c>
      <c r="R194" s="59" t="n">
        <f aca="false">IF(L194&gt;Q194,L194-Q194,0)</f>
        <v>0</v>
      </c>
      <c r="S194" s="60" t="n">
        <f aca="false">IF(AND(R194&gt;$T$22,R194&lt;=$T$23),$S$22,IF(R194&gt;$T$23,$S$23,0))</f>
        <v>0</v>
      </c>
      <c r="T194" s="41" t="n">
        <f aca="false">ROUND(S194*N194,0)</f>
        <v>0</v>
      </c>
      <c r="U194" s="41" t="n">
        <f aca="false">MAX(P194-K194,0)</f>
        <v>3072756</v>
      </c>
      <c r="V194" s="41" t="n">
        <f aca="false">MAX(U194*(V$23),0)</f>
        <v>3072756</v>
      </c>
      <c r="W194" s="41" t="n">
        <f aca="false">IF(AND(I194&gt;1.75,$W$23=1),MAX(K194-(P194+T194),0),0)</f>
        <v>0</v>
      </c>
      <c r="X194" s="53" t="n">
        <f aca="false">MIN(H194*[1]parameters!C$22,ROUND(P194+T194-V194+W194,0))</f>
        <v>32822571</v>
      </c>
      <c r="Y194" s="55" t="n">
        <f aca="false">IF(H194=0,0,X194*100/H194)</f>
        <v>68.0642919794159</v>
      </c>
    </row>
    <row r="195" customFormat="false" ht="14.5" hidden="false" customHeight="false" outlineLevel="0" collapsed="false">
      <c r="A195" s="20" t="n">
        <v>168</v>
      </c>
      <c r="B195" s="20" t="s">
        <v>186</v>
      </c>
      <c r="C195" s="51" t="n">
        <v>7507193000</v>
      </c>
      <c r="D195" s="51" t="n">
        <f aca="false">D$23*C195</f>
        <v>24299286.4905356</v>
      </c>
      <c r="E195" s="52" t="n">
        <v>2642633000</v>
      </c>
      <c r="F195" s="51" t="n">
        <f aca="false">E195*F$23</f>
        <v>31344506.7454246</v>
      </c>
      <c r="G195" s="51" t="n">
        <f aca="false">ROUND(D195+F195,0)</f>
        <v>55643793</v>
      </c>
      <c r="H195" s="53" t="n">
        <f aca="false">(SUMIF(town1755,A195,found1755)/2)</f>
        <v>33430588.9065254</v>
      </c>
      <c r="I195" s="54" t="n">
        <f aca="false">IF(H195=0,0,G195/H195)</f>
        <v>1.66445745707874</v>
      </c>
      <c r="J195" s="41" t="n">
        <f aca="false">ROUND(H195*maxloc,0)</f>
        <v>27580236</v>
      </c>
      <c r="K195" s="41" t="n">
        <f aca="false">MIN(G195,J195)</f>
        <v>27580236</v>
      </c>
      <c r="L195" s="55" t="n">
        <f aca="false">IF(H195&gt;0, ROUND((K195*100/H195), 2), 0)</f>
        <v>82.5</v>
      </c>
      <c r="M195" s="56"/>
      <c r="N195" s="57" t="n">
        <v>27385589</v>
      </c>
      <c r="O195" s="58" t="n">
        <v>0.0449</v>
      </c>
      <c r="P195" s="41" t="n">
        <f aca="false">ROUND(N195*(1+O195),0)</f>
        <v>28615202</v>
      </c>
      <c r="Q195" s="59" t="n">
        <f aca="false">IF(H195=0,0,P195*100/H195)</f>
        <v>85.5958657504072</v>
      </c>
      <c r="R195" s="59" t="n">
        <f aca="false">IF(L195&gt;Q195,L195-Q195,0)</f>
        <v>0</v>
      </c>
      <c r="S195" s="60" t="n">
        <f aca="false">IF(AND(R195&gt;$T$22,R195&lt;=$T$23),$S$22,IF(R195&gt;$T$23,$S$23,0))</f>
        <v>0</v>
      </c>
      <c r="T195" s="41" t="n">
        <f aca="false">ROUND(S195*N195,0)</f>
        <v>0</v>
      </c>
      <c r="U195" s="41" t="n">
        <f aca="false">MAX(P195-K195,0)</f>
        <v>1034966</v>
      </c>
      <c r="V195" s="41" t="n">
        <f aca="false">MAX(U195*(V$23),0)</f>
        <v>1034966</v>
      </c>
      <c r="W195" s="41" t="n">
        <f aca="false">IF(AND(I195&gt;1.75,$W$23=1),MAX(K195-(P195+T195),0),0)</f>
        <v>0</v>
      </c>
      <c r="X195" s="53" t="n">
        <f aca="false">MIN(H195*[1]parameters!C$22,ROUND(P195+T195-V195+W195,0))</f>
        <v>27580236</v>
      </c>
      <c r="Y195" s="55" t="n">
        <f aca="false">IF(H195=0,0,X195*100/H195)</f>
        <v>82.5000004550221</v>
      </c>
    </row>
    <row r="196" customFormat="false" ht="14.5" hidden="false" customHeight="false" outlineLevel="0" collapsed="false">
      <c r="A196" s="20" t="n">
        <v>169</v>
      </c>
      <c r="B196" s="20" t="s">
        <v>187</v>
      </c>
      <c r="C196" s="51" t="n">
        <v>2022826200</v>
      </c>
      <c r="D196" s="51" t="n">
        <f aca="false">D$23*C196</f>
        <v>6547484.97266043</v>
      </c>
      <c r="E196" s="52" t="n">
        <v>478101000</v>
      </c>
      <c r="F196" s="51" t="n">
        <f aca="false">E196*F$23</f>
        <v>5670798.79025739</v>
      </c>
      <c r="G196" s="51" t="n">
        <f aca="false">ROUND(D196+F196,0)</f>
        <v>12218284</v>
      </c>
      <c r="H196" s="53" t="n">
        <f aca="false">(SUMIF(town1755,A196,found1755)/2)</f>
        <v>10076722.8722501</v>
      </c>
      <c r="I196" s="54" t="n">
        <f aca="false">IF(H196=0,0,G196/H196)</f>
        <v>1.21252555566924</v>
      </c>
      <c r="J196" s="41" t="n">
        <f aca="false">ROUND(H196*maxloc,0)</f>
        <v>8313296</v>
      </c>
      <c r="K196" s="41" t="n">
        <f aca="false">MIN(G196,J196)</f>
        <v>8313296</v>
      </c>
      <c r="L196" s="55" t="n">
        <f aca="false">IF(H196&gt;0, ROUND((K196*100/H196), 2), 0)</f>
        <v>82.5</v>
      </c>
      <c r="M196" s="56"/>
      <c r="N196" s="57" t="n">
        <v>7487299</v>
      </c>
      <c r="O196" s="58" t="n">
        <v>0.0319</v>
      </c>
      <c r="P196" s="41" t="n">
        <f aca="false">ROUND(N196*(1+O196),0)</f>
        <v>7726144</v>
      </c>
      <c r="Q196" s="59" t="n">
        <f aca="false">IF(H196=0,0,P196*100/H196)</f>
        <v>76.6731813303778</v>
      </c>
      <c r="R196" s="59" t="n">
        <f aca="false">IF(L196&gt;Q196,L196-Q196,0)</f>
        <v>5.82681866962223</v>
      </c>
      <c r="S196" s="60" t="n">
        <f aca="false">IF(AND(R196&gt;$T$22,R196&lt;=$T$23),$S$22,IF(R196&gt;$T$23,$S$23,0))</f>
        <v>0.01</v>
      </c>
      <c r="T196" s="41" t="n">
        <f aca="false">ROUND(S196*N196,0)</f>
        <v>74873</v>
      </c>
      <c r="U196" s="41" t="n">
        <f aca="false">MAX(P196-K196,0)</f>
        <v>0</v>
      </c>
      <c r="V196" s="41" t="n">
        <f aca="false">MAX(U196*(V$23),0)</f>
        <v>0</v>
      </c>
      <c r="W196" s="41" t="n">
        <f aca="false">IF(AND(I196&gt;1.75,$W$23=1),MAX(K196-(P196+T196),0),0)</f>
        <v>0</v>
      </c>
      <c r="X196" s="53" t="n">
        <f aca="false">MIN(H196*[1]parameters!C$22,ROUND(P196+T196-V196+W196,0))</f>
        <v>7801017</v>
      </c>
      <c r="Y196" s="55" t="n">
        <f aca="false">IF(H196=0,0,X196*100/H196)</f>
        <v>77.416210596432</v>
      </c>
    </row>
    <row r="197" customFormat="false" ht="14.5" hidden="false" customHeight="false" outlineLevel="0" collapsed="false">
      <c r="A197" s="20" t="n">
        <v>170</v>
      </c>
      <c r="B197" s="20" t="s">
        <v>188</v>
      </c>
      <c r="C197" s="51" t="n">
        <v>7495113200</v>
      </c>
      <c r="D197" s="51" t="n">
        <f aca="false">D$23*C197</f>
        <v>24260186.5871565</v>
      </c>
      <c r="E197" s="52" t="n">
        <v>1750639000</v>
      </c>
      <c r="F197" s="51" t="n">
        <f aca="false">E197*F$23</f>
        <v>20764486.0047927</v>
      </c>
      <c r="G197" s="51" t="n">
        <f aca="false">ROUND(D197+F197,0)</f>
        <v>45024673</v>
      </c>
      <c r="H197" s="53" t="n">
        <f aca="false">(SUMIF(town1755,A197,found1755)/2)</f>
        <v>104306130.251888</v>
      </c>
      <c r="I197" s="54" t="n">
        <f aca="false">IF(H197=0,0,G197/H197)</f>
        <v>0.431658934055652</v>
      </c>
      <c r="J197" s="41" t="n">
        <f aca="false">ROUND(H197*maxloc,0)</f>
        <v>86052557</v>
      </c>
      <c r="K197" s="41" t="n">
        <f aca="false">MIN(G197,J197)</f>
        <v>45024673</v>
      </c>
      <c r="L197" s="55" t="n">
        <f aca="false">IF(H197&gt;0, ROUND((K197*100/H197), 2), 0)</f>
        <v>43.17</v>
      </c>
      <c r="M197" s="56"/>
      <c r="N197" s="57" t="n">
        <v>46698359</v>
      </c>
      <c r="O197" s="58" t="n">
        <v>0.0535</v>
      </c>
      <c r="P197" s="41" t="n">
        <f aca="false">ROUND(N197*(1+O197),0)</f>
        <v>49196721</v>
      </c>
      <c r="Q197" s="59" t="n">
        <f aca="false">IF(H197=0,0,P197*100/H197)</f>
        <v>47.1657043370272</v>
      </c>
      <c r="R197" s="59" t="n">
        <f aca="false">IF(L197&gt;Q197,L197-Q197,0)</f>
        <v>0</v>
      </c>
      <c r="S197" s="60" t="n">
        <f aca="false">IF(AND(R197&gt;$T$22,R197&lt;=$T$23),$S$22,IF(R197&gt;$T$23,$S$23,0))</f>
        <v>0</v>
      </c>
      <c r="T197" s="41" t="n">
        <f aca="false">ROUND(S197*N197,0)</f>
        <v>0</v>
      </c>
      <c r="U197" s="41" t="n">
        <f aca="false">MAX(P197-K197,0)</f>
        <v>4172048</v>
      </c>
      <c r="V197" s="41" t="n">
        <f aca="false">MAX(U197*(V$23),0)</f>
        <v>4172048</v>
      </c>
      <c r="W197" s="41" t="n">
        <f aca="false">IF(AND(I197&gt;1.75,$W$23=1),MAX(K197-(P197+T197),0),0)</f>
        <v>0</v>
      </c>
      <c r="X197" s="53" t="n">
        <f aca="false">MIN(H197*[1]parameters!C$22,ROUND(P197+T197-V197+W197,0))</f>
        <v>45024673</v>
      </c>
      <c r="Y197" s="55" t="n">
        <f aca="false">IF(H197=0,0,X197*100/H197)</f>
        <v>43.1658934055652</v>
      </c>
    </row>
    <row r="198" customFormat="false" ht="14.5" hidden="false" customHeight="false" outlineLevel="0" collapsed="false">
      <c r="A198" s="20" t="n">
        <v>171</v>
      </c>
      <c r="B198" s="20" t="s">
        <v>189</v>
      </c>
      <c r="C198" s="51" t="n">
        <v>6249685700</v>
      </c>
      <c r="D198" s="51" t="n">
        <f aca="false">D$23*C198</f>
        <v>20228986.1603536</v>
      </c>
      <c r="E198" s="52" t="n">
        <v>1724877000</v>
      </c>
      <c r="F198" s="51" t="n">
        <f aca="false">E198*F$23</f>
        <v>20458920.6149805</v>
      </c>
      <c r="G198" s="51" t="n">
        <f aca="false">ROUND(D198+F198,0)</f>
        <v>40687907</v>
      </c>
      <c r="H198" s="53" t="n">
        <f aca="false">(SUMIF(town1755,A198,found1755)/2)</f>
        <v>49792941.8787324</v>
      </c>
      <c r="I198" s="54" t="n">
        <f aca="false">IF(H198=0,0,G198/H198)</f>
        <v>0.81714205798671</v>
      </c>
      <c r="J198" s="41" t="n">
        <f aca="false">ROUND(H198*maxloc,0)</f>
        <v>41079177</v>
      </c>
      <c r="K198" s="41" t="n">
        <f aca="false">MIN(G198,J198)</f>
        <v>40687907</v>
      </c>
      <c r="L198" s="55" t="n">
        <f aca="false">IF(H198&gt;0, ROUND((K198*100/H198), 2), 0)</f>
        <v>81.71</v>
      </c>
      <c r="M198" s="56"/>
      <c r="N198" s="57" t="n">
        <v>39070159</v>
      </c>
      <c r="O198" s="58" t="n">
        <v>0.0356</v>
      </c>
      <c r="P198" s="41" t="n">
        <f aca="false">ROUND(N198*(1+O198),0)</f>
        <v>40461057</v>
      </c>
      <c r="Q198" s="59" t="n">
        <f aca="false">IF(H198=0,0,P198*100/H198)</f>
        <v>81.25861914032</v>
      </c>
      <c r="R198" s="59" t="n">
        <f aca="false">IF(L198&gt;Q198,L198-Q198,0)</f>
        <v>0.451380859680043</v>
      </c>
      <c r="S198" s="60" t="n">
        <f aca="false">IF(AND(R198&gt;$T$22,R198&lt;=$T$23),$S$22,IF(R198&gt;$T$23,$S$23,0))</f>
        <v>0</v>
      </c>
      <c r="T198" s="41" t="n">
        <f aca="false">ROUND(S198*N198,0)</f>
        <v>0</v>
      </c>
      <c r="U198" s="41" t="n">
        <f aca="false">MAX(P198-K198,0)</f>
        <v>0</v>
      </c>
      <c r="V198" s="41" t="n">
        <f aca="false">MAX(U198*(V$23),0)</f>
        <v>0</v>
      </c>
      <c r="W198" s="41" t="n">
        <f aca="false">IF(AND(I198&gt;1.75,$W$23=1),MAX(K198-(P198+T198),0),0)</f>
        <v>0</v>
      </c>
      <c r="X198" s="53" t="n">
        <f aca="false">MIN(H198*[1]parameters!C$22,ROUND(P198+T198-V198+W198,0))</f>
        <v>40461057</v>
      </c>
      <c r="Y198" s="55" t="n">
        <f aca="false">IF(H198=0,0,X198*100/H198)</f>
        <v>81.25861914032</v>
      </c>
    </row>
    <row r="199" customFormat="false" ht="14.5" hidden="false" customHeight="false" outlineLevel="0" collapsed="false">
      <c r="A199" s="20" t="n">
        <v>172</v>
      </c>
      <c r="B199" s="20" t="s">
        <v>190</v>
      </c>
      <c r="C199" s="51" t="n">
        <v>6829860600</v>
      </c>
      <c r="D199" s="51" t="n">
        <f aca="false">D$23*C199</f>
        <v>22106896.6003434</v>
      </c>
      <c r="E199" s="52" t="n">
        <v>885765000</v>
      </c>
      <c r="F199" s="51" t="n">
        <f aca="false">E199*F$23</f>
        <v>10506138.0136254</v>
      </c>
      <c r="G199" s="51" t="n">
        <f aca="false">ROUND(D199+F199,0)</f>
        <v>32613035</v>
      </c>
      <c r="H199" s="53" t="n">
        <f aca="false">(SUMIF(town1755,A199,found1755)/2)</f>
        <v>22508679.3686227</v>
      </c>
      <c r="I199" s="54" t="n">
        <f aca="false">IF(H199=0,0,G199/H199)</f>
        <v>1.44890930586815</v>
      </c>
      <c r="J199" s="41" t="n">
        <f aca="false">ROUND(H199*maxloc,0)</f>
        <v>18569660</v>
      </c>
      <c r="K199" s="41" t="n">
        <f aca="false">MIN(G199,J199)</f>
        <v>18569660</v>
      </c>
      <c r="L199" s="55" t="n">
        <f aca="false">IF(H199&gt;0, ROUND((K199*100/H199), 2), 0)</f>
        <v>82.5</v>
      </c>
      <c r="M199" s="56"/>
      <c r="N199" s="57" t="n">
        <v>17402017</v>
      </c>
      <c r="O199" s="58" t="n">
        <v>0.0464</v>
      </c>
      <c r="P199" s="41" t="n">
        <f aca="false">ROUND(N199*(1+O199),0)</f>
        <v>18209471</v>
      </c>
      <c r="Q199" s="59" t="n">
        <f aca="false">IF(H199=0,0,P199*100/H199)</f>
        <v>80.8997751568852</v>
      </c>
      <c r="R199" s="59" t="n">
        <f aca="false">IF(L199&gt;Q199,L199-Q199,0)</f>
        <v>1.60022484311477</v>
      </c>
      <c r="S199" s="60" t="n">
        <f aca="false">IF(AND(R199&gt;$T$22,R199&lt;=$T$23),$S$22,IF(R199&gt;$T$23,$S$23,0))</f>
        <v>0</v>
      </c>
      <c r="T199" s="41" t="n">
        <f aca="false">ROUND(S199*N199,0)</f>
        <v>0</v>
      </c>
      <c r="U199" s="41" t="n">
        <f aca="false">MAX(P199-K199,0)</f>
        <v>0</v>
      </c>
      <c r="V199" s="41" t="n">
        <f aca="false">MAX(U199*(V$23),0)</f>
        <v>0</v>
      </c>
      <c r="W199" s="41" t="n">
        <f aca="false">IF(AND(I199&gt;1.75,$W$23=1),MAX(K199-(P199+T199),0),0)</f>
        <v>0</v>
      </c>
      <c r="X199" s="53" t="n">
        <f aca="false">MIN(H199*[1]parameters!C$22,ROUND(P199+T199-V199+W199,0))</f>
        <v>18209471</v>
      </c>
      <c r="Y199" s="55" t="n">
        <f aca="false">IF(H199=0,0,X199*100/H199)</f>
        <v>80.8997751568852</v>
      </c>
    </row>
    <row r="200" customFormat="false" ht="14.5" hidden="false" customHeight="false" outlineLevel="0" collapsed="false">
      <c r="A200" s="20" t="n">
        <v>173</v>
      </c>
      <c r="B200" s="20" t="s">
        <v>191</v>
      </c>
      <c r="C200" s="51" t="n">
        <v>2214714000</v>
      </c>
      <c r="D200" s="51" t="n">
        <f aca="false">D$23*C200</f>
        <v>7168587.51075137</v>
      </c>
      <c r="E200" s="52" t="n">
        <v>498159000</v>
      </c>
      <c r="F200" s="51" t="n">
        <f aca="false">E200*F$23</f>
        <v>5908708.52509372</v>
      </c>
      <c r="G200" s="51" t="n">
        <f aca="false">ROUND(D200+F200,0)</f>
        <v>13077296</v>
      </c>
      <c r="H200" s="53" t="n">
        <f aca="false">(SUMIF(town1755,A200,found1755)/2)</f>
        <v>10197485.3557925</v>
      </c>
      <c r="I200" s="54" t="n">
        <f aca="false">IF(H200=0,0,G200/H200)</f>
        <v>1.2824039989988</v>
      </c>
      <c r="J200" s="41" t="n">
        <f aca="false">ROUND(H200*maxloc,0)</f>
        <v>8412925</v>
      </c>
      <c r="K200" s="41" t="n">
        <f aca="false">MIN(G200,J200)</f>
        <v>8412925</v>
      </c>
      <c r="L200" s="55" t="n">
        <f aca="false">IF(H200&gt;0, ROUND((K200*100/H200), 2), 0)</f>
        <v>82.5</v>
      </c>
      <c r="M200" s="56"/>
      <c r="N200" s="57" t="n">
        <v>8380870</v>
      </c>
      <c r="O200" s="58" t="n">
        <v>0.0427</v>
      </c>
      <c r="P200" s="41" t="n">
        <f aca="false">ROUND(N200*(1+O200),0)</f>
        <v>8738733</v>
      </c>
      <c r="Q200" s="59" t="n">
        <f aca="false">IF(H200=0,0,P200*100/H200)</f>
        <v>85.6949796455079</v>
      </c>
      <c r="R200" s="59" t="n">
        <f aca="false">IF(L200&gt;Q200,L200-Q200,0)</f>
        <v>0</v>
      </c>
      <c r="S200" s="60" t="n">
        <f aca="false">IF(AND(R200&gt;$T$22,R200&lt;=$T$23),$S$22,IF(R200&gt;$T$23,$S$23,0))</f>
        <v>0</v>
      </c>
      <c r="T200" s="41" t="n">
        <f aca="false">ROUND(S200*N200,0)</f>
        <v>0</v>
      </c>
      <c r="U200" s="41" t="n">
        <f aca="false">MAX(P200-K200,0)</f>
        <v>325808</v>
      </c>
      <c r="V200" s="41" t="n">
        <f aca="false">MAX(U200*(V$23),0)</f>
        <v>325808</v>
      </c>
      <c r="W200" s="41" t="n">
        <f aca="false">IF(AND(I200&gt;1.75,$W$23=1),MAX(K200-(P200+T200),0),0)</f>
        <v>0</v>
      </c>
      <c r="X200" s="53" t="n">
        <f aca="false">MIN(H200*[1]parameters!C$22,ROUND(P200+T200-V200+W200,0))</f>
        <v>8412925</v>
      </c>
      <c r="Y200" s="55" t="n">
        <f aca="false">IF(H200=0,0,X200*100/H200)</f>
        <v>82.4999958957648</v>
      </c>
    </row>
    <row r="201" customFormat="false" ht="14.5" hidden="false" customHeight="false" outlineLevel="0" collapsed="false">
      <c r="A201" s="20" t="n">
        <v>174</v>
      </c>
      <c r="B201" s="20" t="s">
        <v>192</v>
      </c>
      <c r="C201" s="51" t="n">
        <v>1839094900</v>
      </c>
      <c r="D201" s="51" t="n">
        <f aca="false">D$23*C201</f>
        <v>5952783.39831985</v>
      </c>
      <c r="E201" s="52" t="n">
        <v>542797000</v>
      </c>
      <c r="F201" s="51" t="n">
        <f aca="false">E201*F$23</f>
        <v>6438163.84185631</v>
      </c>
      <c r="G201" s="51" t="n">
        <f aca="false">ROUND(D201+F201,0)</f>
        <v>12390947</v>
      </c>
      <c r="H201" s="53" t="n">
        <f aca="false">(SUMIF(town1755,A201,found1755)/2)</f>
        <v>19432028.0776656</v>
      </c>
      <c r="I201" s="54" t="n">
        <f aca="false">IF(H201=0,0,G201/H201)</f>
        <v>0.637655881850111</v>
      </c>
      <c r="J201" s="41" t="n">
        <f aca="false">ROUND(H201*maxloc,0)</f>
        <v>16031423</v>
      </c>
      <c r="K201" s="41" t="n">
        <f aca="false">MIN(G201,J201)</f>
        <v>12390947</v>
      </c>
      <c r="L201" s="55" t="n">
        <f aca="false">IF(H201&gt;0, ROUND((K201*100/H201), 2), 0)</f>
        <v>63.77</v>
      </c>
      <c r="M201" s="56"/>
      <c r="N201" s="57" t="n">
        <v>13128186</v>
      </c>
      <c r="O201" s="58" t="n">
        <v>0.047</v>
      </c>
      <c r="P201" s="41" t="n">
        <f aca="false">ROUND(N201*(1+O201),0)</f>
        <v>13745211</v>
      </c>
      <c r="Q201" s="59" t="n">
        <f aca="false">IF(H201=0,0,P201*100/H201)</f>
        <v>70.7348247185695</v>
      </c>
      <c r="R201" s="59" t="n">
        <f aca="false">IF(L201&gt;Q201,L201-Q201,0)</f>
        <v>0</v>
      </c>
      <c r="S201" s="60" t="n">
        <f aca="false">IF(AND(R201&gt;$T$22,R201&lt;=$T$23),$S$22,IF(R201&gt;$T$23,$S$23,0))</f>
        <v>0</v>
      </c>
      <c r="T201" s="41" t="n">
        <f aca="false">ROUND(S201*N201,0)</f>
        <v>0</v>
      </c>
      <c r="U201" s="41" t="n">
        <f aca="false">MAX(P201-K201,0)</f>
        <v>1354264</v>
      </c>
      <c r="V201" s="41" t="n">
        <f aca="false">MAX(U201*(V$23),0)</f>
        <v>1354264</v>
      </c>
      <c r="W201" s="41" t="n">
        <f aca="false">IF(AND(I201&gt;1.75,$W$23=1),MAX(K201-(P201+T201),0),0)</f>
        <v>0</v>
      </c>
      <c r="X201" s="53" t="n">
        <f aca="false">MIN(H201*[1]parameters!C$22,ROUND(P201+T201-V201+W201,0))</f>
        <v>12390947</v>
      </c>
      <c r="Y201" s="55" t="n">
        <f aca="false">IF(H201=0,0,X201*100/H201)</f>
        <v>63.7655881850111</v>
      </c>
    </row>
    <row r="202" customFormat="false" ht="14.5" hidden="false" customHeight="false" outlineLevel="0" collapsed="false">
      <c r="A202" s="20" t="n">
        <v>175</v>
      </c>
      <c r="B202" s="20" t="s">
        <v>193</v>
      </c>
      <c r="C202" s="51" t="n">
        <v>3244189600</v>
      </c>
      <c r="D202" s="51" t="n">
        <f aca="false">D$23*C202</f>
        <v>10500794.7071584</v>
      </c>
      <c r="E202" s="52" t="n">
        <v>1782813000</v>
      </c>
      <c r="F202" s="51" t="n">
        <f aca="false">E202*F$23</f>
        <v>21146104.7010049</v>
      </c>
      <c r="G202" s="51" t="n">
        <f aca="false">ROUND(D202+F202,0)</f>
        <v>31646899</v>
      </c>
      <c r="H202" s="53" t="n">
        <f aca="false">(SUMIF(town1755,A202,found1755)/2)</f>
        <v>30184150.6331294</v>
      </c>
      <c r="I202" s="54" t="n">
        <f aca="false">IF(H202=0,0,G202/H202)</f>
        <v>1.04846080927204</v>
      </c>
      <c r="J202" s="41" t="n">
        <f aca="false">ROUND(H202*maxloc,0)</f>
        <v>24901924</v>
      </c>
      <c r="K202" s="41" t="n">
        <f aca="false">MIN(G202,J202)</f>
        <v>24901924</v>
      </c>
      <c r="L202" s="55" t="n">
        <f aca="false">IF(H202&gt;0, ROUND((K202*100/H202), 2), 0)</f>
        <v>82.5</v>
      </c>
      <c r="M202" s="56"/>
      <c r="N202" s="57" t="n">
        <v>24016508</v>
      </c>
      <c r="O202" s="58" t="n">
        <v>0.038</v>
      </c>
      <c r="P202" s="41" t="n">
        <f aca="false">ROUND(N202*(1+O202),0)</f>
        <v>24929135</v>
      </c>
      <c r="Q202" s="59" t="n">
        <f aca="false">IF(H202=0,0,P202*100/H202)</f>
        <v>82.5901490586864</v>
      </c>
      <c r="R202" s="59" t="n">
        <f aca="false">IF(L202&gt;Q202,L202-Q202,0)</f>
        <v>0</v>
      </c>
      <c r="S202" s="60" t="n">
        <f aca="false">IF(AND(R202&gt;$T$22,R202&lt;=$T$23),$S$22,IF(R202&gt;$T$23,$S$23,0))</f>
        <v>0</v>
      </c>
      <c r="T202" s="41" t="n">
        <f aca="false">ROUND(S202*N202,0)</f>
        <v>0</v>
      </c>
      <c r="U202" s="41" t="n">
        <f aca="false">MAX(P202-K202,0)</f>
        <v>27211</v>
      </c>
      <c r="V202" s="41" t="n">
        <f aca="false">MAX(U202*(V$23),0)</f>
        <v>27211</v>
      </c>
      <c r="W202" s="41" t="n">
        <f aca="false">IF(AND(I202&gt;1.75,$W$23=1),MAX(K202-(P202+T202),0),0)</f>
        <v>0</v>
      </c>
      <c r="X202" s="53" t="n">
        <f aca="false">MIN(H202*[1]parameters!C$22,ROUND(P202+T202-V202+W202,0))</f>
        <v>24901924</v>
      </c>
      <c r="Y202" s="55" t="n">
        <f aca="false">IF(H202=0,0,X202*100/H202)</f>
        <v>82.4999990977658</v>
      </c>
    </row>
    <row r="203" customFormat="false" ht="14.5" hidden="false" customHeight="false" outlineLevel="0" collapsed="false">
      <c r="A203" s="20" t="n">
        <v>176</v>
      </c>
      <c r="B203" s="20" t="s">
        <v>194</v>
      </c>
      <c r="C203" s="51" t="n">
        <v>13888346300</v>
      </c>
      <c r="D203" s="51" t="n">
        <f aca="false">D$23*C203</f>
        <v>44953807.0519128</v>
      </c>
      <c r="E203" s="52" t="n">
        <v>3110142000</v>
      </c>
      <c r="F203" s="51" t="n">
        <f aca="false">E203*F$23</f>
        <v>36889672.8748292</v>
      </c>
      <c r="G203" s="51" t="n">
        <f aca="false">ROUND(D203+F203,0)</f>
        <v>81843480</v>
      </c>
      <c r="H203" s="53" t="n">
        <f aca="false">(SUMIF(town1755,A203,found1755)/2)</f>
        <v>73681605.54604</v>
      </c>
      <c r="I203" s="54" t="n">
        <f aca="false">IF(H203=0,0,G203/H203)</f>
        <v>1.11077221232455</v>
      </c>
      <c r="J203" s="41" t="n">
        <f aca="false">ROUND(H203*maxloc,0)</f>
        <v>60787325</v>
      </c>
      <c r="K203" s="41" t="n">
        <f aca="false">MIN(G203,J203)</f>
        <v>60787325</v>
      </c>
      <c r="L203" s="55" t="n">
        <f aca="false">IF(H203&gt;0, ROUND((K203*100/H203), 2), 0)</f>
        <v>82.5</v>
      </c>
      <c r="M203" s="56"/>
      <c r="N203" s="57" t="n">
        <v>54480958</v>
      </c>
      <c r="O203" s="58" t="n">
        <v>0.041</v>
      </c>
      <c r="P203" s="41" t="n">
        <f aca="false">ROUND(N203*(1+O203),0)</f>
        <v>56714677</v>
      </c>
      <c r="Q203" s="59" t="n">
        <f aca="false">IF(H203=0,0,P203*100/H203)</f>
        <v>76.9726400228369</v>
      </c>
      <c r="R203" s="59" t="n">
        <f aca="false">IF(L203&gt;Q203,L203-Q203,0)</f>
        <v>5.5273599771631</v>
      </c>
      <c r="S203" s="60" t="n">
        <f aca="false">IF(AND(R203&gt;$T$22,R203&lt;=$T$23),$S$22,IF(R203&gt;$T$23,$S$23,0))</f>
        <v>0.01</v>
      </c>
      <c r="T203" s="41" t="n">
        <f aca="false">ROUND(S203*N203,0)</f>
        <v>544810</v>
      </c>
      <c r="U203" s="41" t="n">
        <f aca="false">MAX(P203-K203,0)</f>
        <v>0</v>
      </c>
      <c r="V203" s="41" t="n">
        <f aca="false">MAX(U203*(V$23),0)</f>
        <v>0</v>
      </c>
      <c r="W203" s="41" t="n">
        <f aca="false">IF(AND(I203&gt;1.75,$W$23=1),MAX(K203-(P203+T203),0),0)</f>
        <v>0</v>
      </c>
      <c r="X203" s="53" t="n">
        <f aca="false">MIN(H203*[1]parameters!C$22,ROUND(P203+T203-V203+W203,0))</f>
        <v>57259487</v>
      </c>
      <c r="Y203" s="55" t="n">
        <f aca="false">IF(H203=0,0,X203*100/H203)</f>
        <v>77.7120511634636</v>
      </c>
    </row>
    <row r="204" customFormat="false" ht="14.5" hidden="false" customHeight="false" outlineLevel="0" collapsed="false">
      <c r="A204" s="20" t="n">
        <v>177</v>
      </c>
      <c r="B204" s="20" t="s">
        <v>195</v>
      </c>
      <c r="C204" s="51" t="n">
        <v>2799149700</v>
      </c>
      <c r="D204" s="51" t="n">
        <f aca="false">D$23*C204</f>
        <v>9060289.31055814</v>
      </c>
      <c r="E204" s="52" t="n">
        <v>871574000</v>
      </c>
      <c r="F204" s="51" t="n">
        <f aca="false">E204*F$23</f>
        <v>10337817.2913669</v>
      </c>
      <c r="G204" s="51" t="n">
        <f aca="false">ROUND(D204+F204,0)</f>
        <v>19398107</v>
      </c>
      <c r="H204" s="53" t="n">
        <f aca="false">(SUMIF(town1755,A204,found1755)/2)</f>
        <v>30151292.8900394</v>
      </c>
      <c r="I204" s="54" t="n">
        <f aca="false">IF(H204=0,0,G204/H204)</f>
        <v>0.643359045024839</v>
      </c>
      <c r="J204" s="41" t="n">
        <f aca="false">ROUND(H204*maxloc,0)</f>
        <v>24874817</v>
      </c>
      <c r="K204" s="41" t="n">
        <f aca="false">MIN(G204,J204)</f>
        <v>19398107</v>
      </c>
      <c r="L204" s="55" t="n">
        <f aca="false">IF(H204&gt;0, ROUND((K204*100/H204), 2), 0)</f>
        <v>64.34</v>
      </c>
      <c r="M204" s="56"/>
      <c r="N204" s="57" t="n">
        <v>20673135</v>
      </c>
      <c r="O204" s="58" t="n">
        <v>0.0408</v>
      </c>
      <c r="P204" s="41" t="n">
        <f aca="false">ROUND(N204*(1+O204),0)</f>
        <v>21516599</v>
      </c>
      <c r="Q204" s="59" t="n">
        <f aca="false">IF(H204=0,0,P204*100/H204)</f>
        <v>71.3621106679245</v>
      </c>
      <c r="R204" s="59" t="n">
        <f aca="false">IF(L204&gt;Q204,L204-Q204,0)</f>
        <v>0</v>
      </c>
      <c r="S204" s="60" t="n">
        <f aca="false">IF(AND(R204&gt;$T$22,R204&lt;=$T$23),$S$22,IF(R204&gt;$T$23,$S$23,0))</f>
        <v>0</v>
      </c>
      <c r="T204" s="41" t="n">
        <f aca="false">ROUND(S204*N204,0)</f>
        <v>0</v>
      </c>
      <c r="U204" s="41" t="n">
        <f aca="false">MAX(P204-K204,0)</f>
        <v>2118492</v>
      </c>
      <c r="V204" s="41" t="n">
        <f aca="false">MAX(U204*(V$23),0)</f>
        <v>2118492</v>
      </c>
      <c r="W204" s="41" t="n">
        <f aca="false">IF(AND(I204&gt;1.75,$W$23=1),MAX(K204-(P204+T204),0),0)</f>
        <v>0</v>
      </c>
      <c r="X204" s="53" t="n">
        <f aca="false">MIN(H204*[1]parameters!C$22,ROUND(P204+T204-V204+W204,0))</f>
        <v>19398107</v>
      </c>
      <c r="Y204" s="55" t="n">
        <f aca="false">IF(H204=0,0,X204*100/H204)</f>
        <v>64.3359045024839</v>
      </c>
    </row>
    <row r="205" customFormat="false" ht="14.5" hidden="false" customHeight="false" outlineLevel="0" collapsed="false">
      <c r="A205" s="20" t="n">
        <v>178</v>
      </c>
      <c r="B205" s="20" t="s">
        <v>196</v>
      </c>
      <c r="C205" s="51" t="n">
        <v>6830692800</v>
      </c>
      <c r="D205" s="51" t="n">
        <f aca="false">D$23*C205</f>
        <v>22109590.2657676</v>
      </c>
      <c r="E205" s="52" t="n">
        <v>1959672000</v>
      </c>
      <c r="F205" s="51" t="n">
        <f aca="false">E205*F$23</f>
        <v>23243845.1433929</v>
      </c>
      <c r="G205" s="51" t="n">
        <f aca="false">ROUND(D205+F205,0)</f>
        <v>45353435</v>
      </c>
      <c r="H205" s="53" t="n">
        <f aca="false">(SUMIF(town1755,A205,found1755)/2)</f>
        <v>55198039.5928377</v>
      </c>
      <c r="I205" s="54" t="n">
        <f aca="false">IF(H205=0,0,G205/H205)</f>
        <v>0.821649379842919</v>
      </c>
      <c r="J205" s="41" t="n">
        <f aca="false">ROUND(H205*maxloc,0)</f>
        <v>45538383</v>
      </c>
      <c r="K205" s="41" t="n">
        <f aca="false">MIN(G205,J205)</f>
        <v>45353435</v>
      </c>
      <c r="L205" s="55" t="n">
        <f aca="false">IF(H205&gt;0, ROUND((K205*100/H205), 2), 0)</f>
        <v>82.16</v>
      </c>
      <c r="M205" s="56"/>
      <c r="N205" s="57" t="n">
        <v>40225506</v>
      </c>
      <c r="O205" s="58" t="n">
        <v>0.0432</v>
      </c>
      <c r="P205" s="41" t="n">
        <f aca="false">ROUND(N205*(1+O205),0)</f>
        <v>41963248</v>
      </c>
      <c r="Q205" s="59" t="n">
        <f aca="false">IF(H205=0,0,P205*100/H205)</f>
        <v>76.0230767424664</v>
      </c>
      <c r="R205" s="59" t="n">
        <f aca="false">IF(L205&gt;Q205,L205-Q205,0)</f>
        <v>6.13692325753364</v>
      </c>
      <c r="S205" s="60" t="n">
        <f aca="false">IF(AND(R205&gt;$T$22,R205&lt;=$T$23),$S$22,IF(R205&gt;$T$23,$S$23,0))</f>
        <v>0.01</v>
      </c>
      <c r="T205" s="41" t="n">
        <f aca="false">ROUND(S205*N205,0)</f>
        <v>402255</v>
      </c>
      <c r="U205" s="41" t="n">
        <f aca="false">MAX(P205-K205,0)</f>
        <v>0</v>
      </c>
      <c r="V205" s="41" t="n">
        <f aca="false">MAX(U205*(V$23),0)</f>
        <v>0</v>
      </c>
      <c r="W205" s="41" t="n">
        <f aca="false">IF(AND(I205&gt;1.75,$W$23=1),MAX(K205-(P205+T205),0),0)</f>
        <v>0</v>
      </c>
      <c r="X205" s="53" t="n">
        <f aca="false">MIN(H205*[1]parameters!C$22,ROUND(P205+T205-V205+W205,0))</f>
        <v>42365503</v>
      </c>
      <c r="Y205" s="55" t="n">
        <f aca="false">IF(H205=0,0,X205*100/H205)</f>
        <v>76.7518254497886</v>
      </c>
    </row>
    <row r="206" customFormat="false" ht="14.5" hidden="false" customHeight="false" outlineLevel="0" collapsed="false">
      <c r="A206" s="20" t="n">
        <v>179</v>
      </c>
      <c r="B206" s="20" t="s">
        <v>197</v>
      </c>
      <c r="C206" s="51" t="n">
        <v>1231055600</v>
      </c>
      <c r="D206" s="51" t="n">
        <f aca="false">D$23*C206</f>
        <v>3984681.45286504</v>
      </c>
      <c r="E206" s="52" t="n">
        <v>486906000</v>
      </c>
      <c r="F206" s="51" t="n">
        <f aca="false">E206*F$23</f>
        <v>5775235.68402715</v>
      </c>
      <c r="G206" s="51" t="n">
        <f aca="false">ROUND(D206+F206,0)</f>
        <v>9759917</v>
      </c>
      <c r="H206" s="53" t="n">
        <f aca="false">(SUMIF(town1755,A206,found1755)/2)</f>
        <v>12496308.0890684</v>
      </c>
      <c r="I206" s="54" t="n">
        <f aca="false">IF(H206=0,0,G206/H206)</f>
        <v>0.781024037694609</v>
      </c>
      <c r="J206" s="41" t="n">
        <f aca="false">ROUND(H206*maxloc,0)</f>
        <v>10309454</v>
      </c>
      <c r="K206" s="41" t="n">
        <f aca="false">MIN(G206,J206)</f>
        <v>9759917</v>
      </c>
      <c r="L206" s="55" t="n">
        <f aca="false">IF(H206&gt;0, ROUND((K206*100/H206), 2), 0)</f>
        <v>78.1</v>
      </c>
      <c r="M206" s="56"/>
      <c r="N206" s="57" t="n">
        <v>9572127</v>
      </c>
      <c r="O206" s="58" t="n">
        <v>0.0393</v>
      </c>
      <c r="P206" s="41" t="n">
        <f aca="false">ROUND(N206*(1+O206),0)</f>
        <v>9948312</v>
      </c>
      <c r="Q206" s="59" t="n">
        <f aca="false">IF(H206=0,0,P206*100/H206)</f>
        <v>79.6100090450127</v>
      </c>
      <c r="R206" s="59" t="n">
        <f aca="false">IF(L206&gt;Q206,L206-Q206,0)</f>
        <v>0</v>
      </c>
      <c r="S206" s="60" t="n">
        <f aca="false">IF(AND(R206&gt;$T$22,R206&lt;=$T$23),$S$22,IF(R206&gt;$T$23,$S$23,0))</f>
        <v>0</v>
      </c>
      <c r="T206" s="41" t="n">
        <f aca="false">ROUND(S206*N206,0)</f>
        <v>0</v>
      </c>
      <c r="U206" s="41" t="n">
        <f aca="false">MAX(P206-K206,0)</f>
        <v>188395</v>
      </c>
      <c r="V206" s="41" t="n">
        <f aca="false">MAX(U206*(V$23),0)</f>
        <v>188395</v>
      </c>
      <c r="W206" s="41" t="n">
        <f aca="false">IF(AND(I206&gt;1.75,$W$23=1),MAX(K206-(P206+T206),0),0)</f>
        <v>0</v>
      </c>
      <c r="X206" s="53" t="n">
        <f aca="false">MIN(H206*[1]parameters!C$22,ROUND(P206+T206-V206+W206,0))</f>
        <v>9759917</v>
      </c>
      <c r="Y206" s="55" t="n">
        <f aca="false">IF(H206=0,0,X206*100/H206)</f>
        <v>78.1024037694609</v>
      </c>
    </row>
    <row r="207" customFormat="false" ht="14.5" hidden="false" customHeight="false" outlineLevel="0" collapsed="false">
      <c r="A207" s="20" t="n">
        <v>180</v>
      </c>
      <c r="B207" s="20" t="s">
        <v>198</v>
      </c>
      <c r="C207" s="51" t="n">
        <v>1063280200</v>
      </c>
      <c r="D207" s="51" t="n">
        <f aca="false">D$23*C207</f>
        <v>3441625.94454599</v>
      </c>
      <c r="E207" s="52" t="n">
        <v>319781000</v>
      </c>
      <c r="F207" s="51" t="n">
        <f aca="false">E207*F$23</f>
        <v>3792951.08763065</v>
      </c>
      <c r="G207" s="51" t="n">
        <f aca="false">ROUND(D207+F207,0)</f>
        <v>7234577</v>
      </c>
      <c r="H207" s="53" t="n">
        <f aca="false">(SUMIF(town1755,A207,found1755)/2)</f>
        <v>11335346.5092445</v>
      </c>
      <c r="I207" s="54" t="n">
        <f aca="false">IF(H207=0,0,G207/H207)</f>
        <v>0.638231658299979</v>
      </c>
      <c r="J207" s="41" t="n">
        <f aca="false">ROUND(H207*maxloc,0)</f>
        <v>9351661</v>
      </c>
      <c r="K207" s="41" t="n">
        <f aca="false">MIN(G207,J207)</f>
        <v>7234577</v>
      </c>
      <c r="L207" s="55" t="n">
        <f aca="false">IF(H207&gt;0, ROUND((K207*100/H207), 2), 0)</f>
        <v>63.82</v>
      </c>
      <c r="M207" s="56"/>
      <c r="N207" s="57" t="n">
        <v>7732338</v>
      </c>
      <c r="O207" s="58" t="n">
        <v>0.0465</v>
      </c>
      <c r="P207" s="41" t="n">
        <f aca="false">ROUND(N207*(1+O207),0)</f>
        <v>8091892</v>
      </c>
      <c r="Q207" s="59" t="n">
        <f aca="false">IF(H207=0,0,P207*100/H207)</f>
        <v>71.3863664723498</v>
      </c>
      <c r="R207" s="59" t="n">
        <f aca="false">IF(L207&gt;Q207,L207-Q207,0)</f>
        <v>0</v>
      </c>
      <c r="S207" s="60" t="n">
        <f aca="false">IF(AND(R207&gt;$T$22,R207&lt;=$T$23),$S$22,IF(R207&gt;$T$23,$S$23,0))</f>
        <v>0</v>
      </c>
      <c r="T207" s="41" t="n">
        <f aca="false">ROUND(S207*N207,0)</f>
        <v>0</v>
      </c>
      <c r="U207" s="41" t="n">
        <f aca="false">MAX(P207-K207,0)</f>
        <v>857315</v>
      </c>
      <c r="V207" s="41" t="n">
        <f aca="false">MAX(U207*(V$23),0)</f>
        <v>857315</v>
      </c>
      <c r="W207" s="41" t="n">
        <f aca="false">IF(AND(I207&gt;1.75,$W$23=1),MAX(K207-(P207+T207),0),0)</f>
        <v>0</v>
      </c>
      <c r="X207" s="53" t="n">
        <f aca="false">MIN(H207*[1]parameters!C$22,ROUND(P207+T207-V207+W207,0))</f>
        <v>7234577</v>
      </c>
      <c r="Y207" s="55" t="n">
        <f aca="false">IF(H207=0,0,X207*100/H207)</f>
        <v>63.8231658299979</v>
      </c>
    </row>
    <row r="208" customFormat="false" ht="14.5" hidden="false" customHeight="false" outlineLevel="0" collapsed="false">
      <c r="A208" s="20" t="n">
        <v>181</v>
      </c>
      <c r="B208" s="20" t="s">
        <v>199</v>
      </c>
      <c r="C208" s="51" t="n">
        <v>7484419600</v>
      </c>
      <c r="D208" s="51" t="n">
        <f aca="false">D$23*C208</f>
        <v>24225573.5367107</v>
      </c>
      <c r="E208" s="52" t="n">
        <v>1973140000</v>
      </c>
      <c r="F208" s="51" t="n">
        <f aca="false">E208*F$23</f>
        <v>23403590.2978837</v>
      </c>
      <c r="G208" s="51" t="n">
        <f aca="false">ROUND(D208+F208,0)</f>
        <v>47629164</v>
      </c>
      <c r="H208" s="53" t="n">
        <f aca="false">(SUMIF(town1755,A208,found1755)/2)</f>
        <v>126489842.290424</v>
      </c>
      <c r="I208" s="54" t="n">
        <f aca="false">IF(H208=0,0,G208/H208)</f>
        <v>0.376545366312042</v>
      </c>
      <c r="J208" s="41" t="n">
        <f aca="false">ROUND(H208*maxloc,0)</f>
        <v>104354120</v>
      </c>
      <c r="K208" s="41" t="n">
        <f aca="false">MIN(G208,J208)</f>
        <v>47629164</v>
      </c>
      <c r="L208" s="55" t="n">
        <f aca="false">IF(H208&gt;0, ROUND((K208*100/H208), 2), 0)</f>
        <v>37.65</v>
      </c>
      <c r="M208" s="56"/>
      <c r="N208" s="57" t="n">
        <v>48807836</v>
      </c>
      <c r="O208" s="58" t="n">
        <v>0.0436</v>
      </c>
      <c r="P208" s="41" t="n">
        <f aca="false">ROUND(N208*(1+O208),0)</f>
        <v>50935858</v>
      </c>
      <c r="Q208" s="59" t="n">
        <f aca="false">IF(H208=0,0,P208*100/H208)</f>
        <v>40.2687338980549</v>
      </c>
      <c r="R208" s="59" t="n">
        <f aca="false">IF(L208&gt;Q208,L208-Q208,0)</f>
        <v>0</v>
      </c>
      <c r="S208" s="60" t="n">
        <f aca="false">IF(AND(R208&gt;$T$22,R208&lt;=$T$23),$S$22,IF(R208&gt;$T$23,$S$23,0))</f>
        <v>0</v>
      </c>
      <c r="T208" s="41" t="n">
        <f aca="false">ROUND(S208*N208,0)</f>
        <v>0</v>
      </c>
      <c r="U208" s="41" t="n">
        <f aca="false">MAX(P208-K208,0)</f>
        <v>3306694</v>
      </c>
      <c r="V208" s="41" t="n">
        <f aca="false">MAX(U208*(V$23),0)</f>
        <v>3306694</v>
      </c>
      <c r="W208" s="41" t="n">
        <f aca="false">IF(AND(I208&gt;1.75,$W$23=1),MAX(K208-(P208+T208),0),0)</f>
        <v>0</v>
      </c>
      <c r="X208" s="53" t="n">
        <f aca="false">MIN(H208*[1]parameters!C$22,ROUND(P208+T208-V208+W208,0))</f>
        <v>47629164</v>
      </c>
      <c r="Y208" s="55" t="n">
        <f aca="false">IF(H208=0,0,X208*100/H208)</f>
        <v>37.6545366312042</v>
      </c>
    </row>
    <row r="209" customFormat="false" ht="14.5" hidden="false" customHeight="false" outlineLevel="0" collapsed="false">
      <c r="A209" s="20" t="n">
        <v>182</v>
      </c>
      <c r="B209" s="20" t="s">
        <v>200</v>
      </c>
      <c r="C209" s="51" t="n">
        <v>3517109700</v>
      </c>
      <c r="D209" s="51" t="n">
        <f aca="false">D$23*C209</f>
        <v>11384182.6390958</v>
      </c>
      <c r="E209" s="52" t="n">
        <v>915651000</v>
      </c>
      <c r="F209" s="51" t="n">
        <f aca="false">E209*F$23</f>
        <v>10860618.536874</v>
      </c>
      <c r="G209" s="51" t="n">
        <f aca="false">ROUND(D209+F209,0)</f>
        <v>22244801</v>
      </c>
      <c r="H209" s="53" t="n">
        <f aca="false">(SUMIF(town1755,A209,found1755)/2)</f>
        <v>48588258.2950431</v>
      </c>
      <c r="I209" s="54" t="n">
        <f aca="false">IF(H209=0,0,G209/H209)</f>
        <v>0.45782256414549</v>
      </c>
      <c r="J209" s="41" t="n">
        <f aca="false">ROUND(H209*maxloc,0)</f>
        <v>40085313</v>
      </c>
      <c r="K209" s="41" t="n">
        <f aca="false">MIN(G209,J209)</f>
        <v>22244801</v>
      </c>
      <c r="L209" s="55" t="n">
        <f aca="false">IF(H209&gt;0, ROUND((K209*100/H209), 2), 0)</f>
        <v>45.78</v>
      </c>
      <c r="M209" s="56"/>
      <c r="N209" s="57" t="n">
        <v>23582204</v>
      </c>
      <c r="O209" s="58" t="n">
        <v>0.038</v>
      </c>
      <c r="P209" s="41" t="n">
        <f aca="false">ROUND(N209*(1+O209),0)</f>
        <v>24478328</v>
      </c>
      <c r="Q209" s="59" t="n">
        <f aca="false">IF(H209=0,0,P209*100/H209)</f>
        <v>50.3791015750348</v>
      </c>
      <c r="R209" s="59" t="n">
        <f aca="false">IF(L209&gt;Q209,L209-Q209,0)</f>
        <v>0</v>
      </c>
      <c r="S209" s="60" t="n">
        <f aca="false">IF(AND(R209&gt;$T$22,R209&lt;=$T$23),$S$22,IF(R209&gt;$T$23,$S$23,0))</f>
        <v>0</v>
      </c>
      <c r="T209" s="41" t="n">
        <f aca="false">ROUND(S209*N209,0)</f>
        <v>0</v>
      </c>
      <c r="U209" s="41" t="n">
        <f aca="false">MAX(P209-K209,0)</f>
        <v>2233527</v>
      </c>
      <c r="V209" s="41" t="n">
        <f aca="false">MAX(U209*(V$23),0)</f>
        <v>2233527</v>
      </c>
      <c r="W209" s="41" t="n">
        <f aca="false">IF(AND(I209&gt;1.75,$W$23=1),MAX(K209-(P209+T209),0),0)</f>
        <v>0</v>
      </c>
      <c r="X209" s="53" t="n">
        <f aca="false">MIN(H209*[1]parameters!C$22,ROUND(P209+T209-V209+W209,0))</f>
        <v>22244801</v>
      </c>
      <c r="Y209" s="55" t="n">
        <f aca="false">IF(H209=0,0,X209*100/H209)</f>
        <v>45.782256414549</v>
      </c>
    </row>
    <row r="210" customFormat="false" ht="14.5" hidden="false" customHeight="false" outlineLevel="0" collapsed="false">
      <c r="A210" s="20" t="n">
        <v>183</v>
      </c>
      <c r="B210" s="20" t="s">
        <v>201</v>
      </c>
      <c r="C210" s="51" t="n">
        <v>74262900</v>
      </c>
      <c r="D210" s="51" t="n">
        <f aca="false">D$23*C210</f>
        <v>240374.196150012</v>
      </c>
      <c r="E210" s="52" t="n">
        <v>23691000</v>
      </c>
      <c r="F210" s="51" t="n">
        <f aca="false">E210*F$23</f>
        <v>281001.073287836</v>
      </c>
      <c r="G210" s="51" t="n">
        <f aca="false">ROUND(D210+F210,0)</f>
        <v>521375</v>
      </c>
      <c r="H210" s="53" t="n">
        <f aca="false">(SUMIF(town1755,A210,found1755)/2)</f>
        <v>425235.581216641</v>
      </c>
      <c r="I210" s="54" t="n">
        <f aca="false">IF(H210=0,0,G210/H210)</f>
        <v>1.22608507620245</v>
      </c>
      <c r="J210" s="41" t="n">
        <f aca="false">ROUND(H210*maxloc,0)</f>
        <v>350819</v>
      </c>
      <c r="K210" s="41" t="n">
        <f aca="false">MIN(G210,J210)</f>
        <v>350819</v>
      </c>
      <c r="L210" s="55" t="n">
        <f aca="false">IF(H210&gt;0, ROUND((K210*100/H210), 2), 0)</f>
        <v>82.5</v>
      </c>
      <c r="M210" s="56"/>
      <c r="N210" s="57" t="n">
        <v>273659</v>
      </c>
      <c r="O210" s="58" t="n">
        <v>0.0366</v>
      </c>
      <c r="P210" s="41" t="n">
        <f aca="false">ROUND(N210*(1+O210),0)</f>
        <v>283675</v>
      </c>
      <c r="Q210" s="59" t="n">
        <f aca="false">IF(H210=0,0,P210*100/H210)</f>
        <v>66.7100808423363</v>
      </c>
      <c r="R210" s="59" t="n">
        <f aca="false">IF(L210&gt;Q210,L210-Q210,0)</f>
        <v>15.7899191576637</v>
      </c>
      <c r="S210" s="60" t="n">
        <f aca="false">IF(AND(R210&gt;$T$22,R210&lt;=$T$23),$S$22,IF(R210&gt;$T$23,$S$23,0))</f>
        <v>0.02</v>
      </c>
      <c r="T210" s="41" t="n">
        <f aca="false">ROUND(S210*N210,0)</f>
        <v>5473</v>
      </c>
      <c r="U210" s="41" t="n">
        <f aca="false">MAX(P210-K210,0)</f>
        <v>0</v>
      </c>
      <c r="V210" s="41" t="n">
        <f aca="false">MAX(U210*(V$23),0)</f>
        <v>0</v>
      </c>
      <c r="W210" s="41" t="n">
        <f aca="false">IF(AND(I210&gt;1.75,$W$23=1),MAX(K210-(P210+T210),0),0)</f>
        <v>0</v>
      </c>
      <c r="X210" s="53" t="n">
        <f aca="false">MIN(H210*[1]parameters!C$22,ROUND(P210+T210-V210+W210,0))</f>
        <v>289148</v>
      </c>
      <c r="Y210" s="55" t="n">
        <f aca="false">IF(H210=0,0,X210*100/H210)</f>
        <v>67.9971321244377</v>
      </c>
    </row>
    <row r="211" customFormat="false" ht="14.5" hidden="false" customHeight="false" outlineLevel="0" collapsed="false">
      <c r="A211" s="20" t="n">
        <v>184</v>
      </c>
      <c r="B211" s="20" t="s">
        <v>202</v>
      </c>
      <c r="C211" s="51" t="n">
        <v>2600183100</v>
      </c>
      <c r="D211" s="51" t="n">
        <f aca="false">D$23*C211</f>
        <v>8416274.10867805</v>
      </c>
      <c r="E211" s="52" t="n">
        <v>767563000</v>
      </c>
      <c r="F211" s="51" t="n">
        <f aca="false">E211*F$23</f>
        <v>9104133.50285052</v>
      </c>
      <c r="G211" s="51" t="n">
        <f aca="false">ROUND(D211+F211,0)</f>
        <v>17520408</v>
      </c>
      <c r="H211" s="53" t="n">
        <f aca="false">(SUMIF(town1755,A211,found1755)/2)</f>
        <v>16568065.3491682</v>
      </c>
      <c r="I211" s="54" t="n">
        <f aca="false">IF(H211=0,0,G211/H211)</f>
        <v>1.05748061893537</v>
      </c>
      <c r="J211" s="41" t="n">
        <f aca="false">ROUND(H211*maxloc,0)</f>
        <v>13668654</v>
      </c>
      <c r="K211" s="41" t="n">
        <f aca="false">MIN(G211,J211)</f>
        <v>13668654</v>
      </c>
      <c r="L211" s="55" t="n">
        <f aca="false">IF(H211&gt;0, ROUND((K211*100/H211), 2), 0)</f>
        <v>82.5</v>
      </c>
      <c r="M211" s="56"/>
      <c r="N211" s="57" t="n">
        <v>13313782</v>
      </c>
      <c r="O211" s="58" t="n">
        <v>0.0449</v>
      </c>
      <c r="P211" s="41" t="n">
        <f aca="false">ROUND(N211*(1+O211),0)</f>
        <v>13911571</v>
      </c>
      <c r="Q211" s="59" t="n">
        <f aca="false">IF(H211=0,0,P211*100/H211)</f>
        <v>83.9661765379167</v>
      </c>
      <c r="R211" s="59" t="n">
        <f aca="false">IF(L211&gt;Q211,L211-Q211,0)</f>
        <v>0</v>
      </c>
      <c r="S211" s="60" t="n">
        <f aca="false">IF(AND(R211&gt;$T$22,R211&lt;=$T$23),$S$22,IF(R211&gt;$T$23,$S$23,0))</f>
        <v>0</v>
      </c>
      <c r="T211" s="41" t="n">
        <f aca="false">ROUND(S211*N211,0)</f>
        <v>0</v>
      </c>
      <c r="U211" s="41" t="n">
        <f aca="false">MAX(P211-K211,0)</f>
        <v>242917</v>
      </c>
      <c r="V211" s="41" t="n">
        <f aca="false">MAX(U211*(V$23),0)</f>
        <v>242917</v>
      </c>
      <c r="W211" s="41" t="n">
        <f aca="false">IF(AND(I211&gt;1.75,$W$23=1),MAX(K211-(P211+T211),0),0)</f>
        <v>0</v>
      </c>
      <c r="X211" s="53" t="n">
        <f aca="false">MIN(H211*[1]parameters!C$22,ROUND(P211+T211-V211+W211,0))</f>
        <v>13668654</v>
      </c>
      <c r="Y211" s="55" t="n">
        <f aca="false">IF(H211=0,0,X211*100/H211)</f>
        <v>82.5000005247215</v>
      </c>
    </row>
    <row r="212" customFormat="false" ht="14.5" hidden="false" customHeight="false" outlineLevel="0" collapsed="false">
      <c r="A212" s="20" t="n">
        <v>185</v>
      </c>
      <c r="B212" s="20" t="s">
        <v>203</v>
      </c>
      <c r="C212" s="51" t="n">
        <v>4423092300</v>
      </c>
      <c r="D212" s="51" t="n">
        <f aca="false">D$23*C212</f>
        <v>14316667.6242082</v>
      </c>
      <c r="E212" s="52" t="n">
        <v>1203549000</v>
      </c>
      <c r="F212" s="51" t="n">
        <f aca="false">E212*F$23</f>
        <v>14275402.5053608</v>
      </c>
      <c r="G212" s="51" t="n">
        <f aca="false">ROUND(D212+F212,0)</f>
        <v>28592070</v>
      </c>
      <c r="H212" s="53" t="n">
        <f aca="false">(SUMIF(town1755,A212,found1755)/2)</f>
        <v>82340188.8685479</v>
      </c>
      <c r="I212" s="54" t="n">
        <f aca="false">IF(H212=0,0,G212/H212)</f>
        <v>0.347243191847007</v>
      </c>
      <c r="J212" s="41" t="n">
        <f aca="false">ROUND(H212*maxloc,0)</f>
        <v>67930656</v>
      </c>
      <c r="K212" s="41" t="n">
        <f aca="false">MIN(G212,J212)</f>
        <v>28592070</v>
      </c>
      <c r="L212" s="55" t="n">
        <f aca="false">IF(H212&gt;0, ROUND((K212*100/H212), 2), 0)</f>
        <v>34.72</v>
      </c>
      <c r="M212" s="56"/>
      <c r="N212" s="57" t="n">
        <v>29771691</v>
      </c>
      <c r="O212" s="58" t="n">
        <v>0.0528</v>
      </c>
      <c r="P212" s="41" t="n">
        <f aca="false">ROUND(N212*(1+O212),0)</f>
        <v>31343636</v>
      </c>
      <c r="Q212" s="59" t="n">
        <f aca="false">IF(H212=0,0,P212*100/H212)</f>
        <v>38.0660239315683</v>
      </c>
      <c r="R212" s="59" t="n">
        <f aca="false">IF(L212&gt;Q212,L212-Q212,0)</f>
        <v>0</v>
      </c>
      <c r="S212" s="60" t="n">
        <f aca="false">IF(AND(R212&gt;$T$22,R212&lt;=$T$23),$S$22,IF(R212&gt;$T$23,$S$23,0))</f>
        <v>0</v>
      </c>
      <c r="T212" s="41" t="n">
        <f aca="false">ROUND(S212*N212,0)</f>
        <v>0</v>
      </c>
      <c r="U212" s="41" t="n">
        <f aca="false">MAX(P212-K212,0)</f>
        <v>2751566</v>
      </c>
      <c r="V212" s="41" t="n">
        <f aca="false">MAX(U212*(V$23),0)</f>
        <v>2751566</v>
      </c>
      <c r="W212" s="41" t="n">
        <f aca="false">IF(AND(I212&gt;1.75,$W$23=1),MAX(K212-(P212+T212),0),0)</f>
        <v>0</v>
      </c>
      <c r="X212" s="53" t="n">
        <f aca="false">MIN(H212*[1]parameters!C$22,ROUND(P212+T212-V212+W212,0))</f>
        <v>28592070</v>
      </c>
      <c r="Y212" s="55" t="n">
        <f aca="false">IF(H212=0,0,X212*100/H212)</f>
        <v>34.7243191847007</v>
      </c>
    </row>
    <row r="213" customFormat="false" ht="14.5" hidden="false" customHeight="false" outlineLevel="0" collapsed="false">
      <c r="A213" s="20" t="n">
        <v>186</v>
      </c>
      <c r="B213" s="20" t="s">
        <v>204</v>
      </c>
      <c r="C213" s="51" t="n">
        <v>2138952900</v>
      </c>
      <c r="D213" s="51" t="n">
        <f aca="false">D$23*C213</f>
        <v>6923363.94000554</v>
      </c>
      <c r="E213" s="52" t="n">
        <v>588539000</v>
      </c>
      <c r="F213" s="51" t="n">
        <f aca="false">E213*F$23</f>
        <v>6980713.80151745</v>
      </c>
      <c r="G213" s="51" t="n">
        <f aca="false">ROUND(D213+F213,0)</f>
        <v>13904078</v>
      </c>
      <c r="H213" s="53" t="n">
        <f aca="false">(SUMIF(town1755,A213,found1755)/2)</f>
        <v>25104349.8166129</v>
      </c>
      <c r="I213" s="54" t="n">
        <f aca="false">IF(H213=0,0,G213/H213)</f>
        <v>0.553851348533987</v>
      </c>
      <c r="J213" s="41" t="n">
        <f aca="false">ROUND(H213*maxloc,0)</f>
        <v>20711089</v>
      </c>
      <c r="K213" s="41" t="n">
        <f aca="false">MIN(G213,J213)</f>
        <v>13904078</v>
      </c>
      <c r="L213" s="55" t="n">
        <f aca="false">IF(H213&gt;0, ROUND((K213*100/H213), 2), 0)</f>
        <v>55.39</v>
      </c>
      <c r="M213" s="56"/>
      <c r="N213" s="57" t="n">
        <v>14644956</v>
      </c>
      <c r="O213" s="58" t="n">
        <v>0.0426</v>
      </c>
      <c r="P213" s="41" t="n">
        <f aca="false">ROUND(N213*(1+O213),0)</f>
        <v>15268831</v>
      </c>
      <c r="Q213" s="59" t="n">
        <f aca="false">IF(H213=0,0,P213*100/H213)</f>
        <v>60.8214556901043</v>
      </c>
      <c r="R213" s="59" t="n">
        <f aca="false">IF(L213&gt;Q213,L213-Q213,0)</f>
        <v>0</v>
      </c>
      <c r="S213" s="60" t="n">
        <f aca="false">IF(AND(R213&gt;$T$22,R213&lt;=$T$23),$S$22,IF(R213&gt;$T$23,$S$23,0))</f>
        <v>0</v>
      </c>
      <c r="T213" s="41" t="n">
        <f aca="false">ROUND(S213*N213,0)</f>
        <v>0</v>
      </c>
      <c r="U213" s="41" t="n">
        <f aca="false">MAX(P213-K213,0)</f>
        <v>1364753</v>
      </c>
      <c r="V213" s="41" t="n">
        <f aca="false">MAX(U213*(V$23),0)</f>
        <v>1364753</v>
      </c>
      <c r="W213" s="41" t="n">
        <f aca="false">IF(AND(I213&gt;1.75,$W$23=1),MAX(K213-(P213+T213),0),0)</f>
        <v>0</v>
      </c>
      <c r="X213" s="53" t="n">
        <f aca="false">MIN(H213*[1]parameters!C$22,ROUND(P213+T213-V213+W213,0))</f>
        <v>13904078</v>
      </c>
      <c r="Y213" s="55" t="n">
        <f aca="false">IF(H213=0,0,X213*100/H213)</f>
        <v>55.3851348533987</v>
      </c>
    </row>
    <row r="214" customFormat="false" ht="14.5" hidden="false" customHeight="false" outlineLevel="0" collapsed="false">
      <c r="A214" s="20" t="n">
        <v>187</v>
      </c>
      <c r="B214" s="20" t="s">
        <v>205</v>
      </c>
      <c r="C214" s="51" t="n">
        <v>1670717600</v>
      </c>
      <c r="D214" s="51" t="n">
        <f aca="false">D$23*C214</f>
        <v>5407779.65974501</v>
      </c>
      <c r="E214" s="52" t="n">
        <v>529663000</v>
      </c>
      <c r="F214" s="51" t="n">
        <f aca="false">E214*F$23</f>
        <v>6282380.29128595</v>
      </c>
      <c r="G214" s="51" t="n">
        <f aca="false">ROUND(D214+F214,0)</f>
        <v>11690160</v>
      </c>
      <c r="H214" s="53" t="n">
        <f aca="false">(SUMIF(town1755,A214,found1755)/2)</f>
        <v>15286477.592868</v>
      </c>
      <c r="I214" s="54" t="n">
        <f aca="false">IF(H214=0,0,G214/H214)</f>
        <v>0.764738634455207</v>
      </c>
      <c r="J214" s="41" t="n">
        <f aca="false">ROUND(H214*maxloc,0)</f>
        <v>12611344</v>
      </c>
      <c r="K214" s="41" t="n">
        <f aca="false">MIN(G214,J214)</f>
        <v>11690160</v>
      </c>
      <c r="L214" s="55" t="n">
        <f aca="false">IF(H214&gt;0, ROUND((K214*100/H214), 2), 0)</f>
        <v>76.47</v>
      </c>
      <c r="M214" s="56"/>
      <c r="N214" s="57" t="n">
        <v>11778097</v>
      </c>
      <c r="O214" s="58" t="n">
        <v>0.0741</v>
      </c>
      <c r="P214" s="41" t="n">
        <f aca="false">ROUND(N214*(1+O214),0)</f>
        <v>12650854</v>
      </c>
      <c r="Q214" s="59" t="n">
        <f aca="false">IF(H214=0,0,P214*100/H214)</f>
        <v>82.7584636365301</v>
      </c>
      <c r="R214" s="59" t="n">
        <f aca="false">IF(L214&gt;Q214,L214-Q214,0)</f>
        <v>0</v>
      </c>
      <c r="S214" s="60" t="n">
        <f aca="false">IF(AND(R214&gt;$T$22,R214&lt;=$T$23),$S$22,IF(R214&gt;$T$23,$S$23,0))</f>
        <v>0</v>
      </c>
      <c r="T214" s="41" t="n">
        <f aca="false">ROUND(S214*N214,0)</f>
        <v>0</v>
      </c>
      <c r="U214" s="41" t="n">
        <f aca="false">MAX(P214-K214,0)</f>
        <v>960694</v>
      </c>
      <c r="V214" s="41" t="n">
        <f aca="false">MAX(U214*(V$23),0)</f>
        <v>960694</v>
      </c>
      <c r="W214" s="41" t="n">
        <f aca="false">IF(AND(I214&gt;1.75,$W$23=1),MAX(K214-(P214+T214),0),0)</f>
        <v>0</v>
      </c>
      <c r="X214" s="53" t="n">
        <f aca="false">MIN(H214*[1]parameters!C$22,ROUND(P214+T214-V214+W214,0))</f>
        <v>11690160</v>
      </c>
      <c r="Y214" s="55" t="n">
        <f aca="false">IF(H214=0,0,X214*100/H214)</f>
        <v>76.4738634455207</v>
      </c>
    </row>
    <row r="215" customFormat="false" ht="14.5" hidden="false" customHeight="false" outlineLevel="0" collapsed="false">
      <c r="A215" s="20" t="n">
        <v>188</v>
      </c>
      <c r="B215" s="20" t="s">
        <v>206</v>
      </c>
      <c r="C215" s="51" t="n">
        <v>387116000</v>
      </c>
      <c r="D215" s="51" t="n">
        <f aca="false">D$23*C215</f>
        <v>1253017.28476545</v>
      </c>
      <c r="E215" s="52" t="n">
        <v>121102000</v>
      </c>
      <c r="F215" s="51" t="n">
        <f aca="false">E215*F$23</f>
        <v>1436401.67056281</v>
      </c>
      <c r="G215" s="51" t="n">
        <f aca="false">ROUND(D215+F215,0)</f>
        <v>2689419</v>
      </c>
      <c r="H215" s="53" t="n">
        <f aca="false">(SUMIF(town1755,A215,found1755)/2)</f>
        <v>6176474.73745205</v>
      </c>
      <c r="I215" s="54" t="n">
        <f aca="false">IF(H215=0,0,G215/H215)</f>
        <v>0.435429450345239</v>
      </c>
      <c r="J215" s="41" t="n">
        <f aca="false">ROUND(H215*maxloc,0)</f>
        <v>5095592</v>
      </c>
      <c r="K215" s="41" t="n">
        <f aca="false">MIN(G215,J215)</f>
        <v>2689419</v>
      </c>
      <c r="L215" s="55" t="n">
        <f aca="false">IF(H215&gt;0, ROUND((K215*100/H215), 2), 0)</f>
        <v>43.54</v>
      </c>
      <c r="M215" s="56"/>
      <c r="N215" s="57" t="n">
        <v>2842895</v>
      </c>
      <c r="O215" s="58" t="n">
        <v>0.0387</v>
      </c>
      <c r="P215" s="41" t="n">
        <f aca="false">ROUND(N215*(1+O215),0)</f>
        <v>2952915</v>
      </c>
      <c r="Q215" s="59" t="n">
        <f aca="false">IF(H215=0,0,P215*100/H215)</f>
        <v>47.8090678829224</v>
      </c>
      <c r="R215" s="59" t="n">
        <f aca="false">IF(L215&gt;Q215,L215-Q215,0)</f>
        <v>0</v>
      </c>
      <c r="S215" s="60" t="n">
        <f aca="false">IF(AND(R215&gt;$T$22,R215&lt;=$T$23),$S$22,IF(R215&gt;$T$23,$S$23,0))</f>
        <v>0</v>
      </c>
      <c r="T215" s="41" t="n">
        <f aca="false">ROUND(S215*N215,0)</f>
        <v>0</v>
      </c>
      <c r="U215" s="41" t="n">
        <f aca="false">MAX(P215-K215,0)</f>
        <v>263496</v>
      </c>
      <c r="V215" s="41" t="n">
        <f aca="false">MAX(U215*(V$23),0)</f>
        <v>263496</v>
      </c>
      <c r="W215" s="41" t="n">
        <f aca="false">IF(AND(I215&gt;1.75,$W$23=1),MAX(K215-(P215+T215),0),0)</f>
        <v>0</v>
      </c>
      <c r="X215" s="53" t="n">
        <f aca="false">MIN(H215*[1]parameters!C$22,ROUND(P215+T215-V215+W215,0))</f>
        <v>2689419</v>
      </c>
      <c r="Y215" s="55" t="n">
        <f aca="false">IF(H215=0,0,X215*100/H215)</f>
        <v>43.5429450345239</v>
      </c>
    </row>
    <row r="216" customFormat="false" ht="14.5" hidden="false" customHeight="false" outlineLevel="0" collapsed="false">
      <c r="A216" s="20" t="n">
        <v>189</v>
      </c>
      <c r="B216" s="20" t="s">
        <v>207</v>
      </c>
      <c r="C216" s="51" t="n">
        <v>7603573400</v>
      </c>
      <c r="D216" s="51" t="n">
        <f aca="false">D$23*C216</f>
        <v>24611250.6230246</v>
      </c>
      <c r="E216" s="52" t="n">
        <v>2853979000</v>
      </c>
      <c r="F216" s="51" t="n">
        <f aca="false">E216*F$23</f>
        <v>33851300.584228</v>
      </c>
      <c r="G216" s="51" t="n">
        <f aca="false">ROUND(D216+F216,0)</f>
        <v>58462551</v>
      </c>
      <c r="H216" s="53" t="n">
        <f aca="false">(SUMIF(town1755,A216,found1755)/2)</f>
        <v>56631891.700077</v>
      </c>
      <c r="I216" s="54" t="n">
        <f aca="false">IF(H216=0,0,G216/H216)</f>
        <v>1.03232558978637</v>
      </c>
      <c r="J216" s="41" t="n">
        <f aca="false">ROUND(H216*maxloc,0)</f>
        <v>46721311</v>
      </c>
      <c r="K216" s="41" t="n">
        <f aca="false">MIN(G216,J216)</f>
        <v>46721311</v>
      </c>
      <c r="L216" s="55" t="n">
        <f aca="false">IF(H216&gt;0, ROUND((K216*100/H216), 2), 0)</f>
        <v>82.5</v>
      </c>
      <c r="M216" s="56"/>
      <c r="N216" s="57" t="n">
        <v>43288434</v>
      </c>
      <c r="O216" s="58" t="n">
        <v>0.0416</v>
      </c>
      <c r="P216" s="41" t="n">
        <f aca="false">ROUND(N216*(1+O216),0)</f>
        <v>45089233</v>
      </c>
      <c r="Q216" s="59" t="n">
        <f aca="false">IF(H216=0,0,P216*100/H216)</f>
        <v>79.6180944101125</v>
      </c>
      <c r="R216" s="59" t="n">
        <f aca="false">IF(L216&gt;Q216,L216-Q216,0)</f>
        <v>2.88190558988749</v>
      </c>
      <c r="S216" s="60" t="n">
        <f aca="false">IF(AND(R216&gt;$T$22,R216&lt;=$T$23),$S$22,IF(R216&gt;$T$23,$S$23,0))</f>
        <v>0.01</v>
      </c>
      <c r="T216" s="41" t="n">
        <f aca="false">ROUND(S216*N216,0)</f>
        <v>432884</v>
      </c>
      <c r="U216" s="41" t="n">
        <f aca="false">MAX(P216-K216,0)</f>
        <v>0</v>
      </c>
      <c r="V216" s="41" t="n">
        <f aca="false">MAX(U216*(V$23),0)</f>
        <v>0</v>
      </c>
      <c r="W216" s="41" t="n">
        <f aca="false">IF(AND(I216&gt;1.75,$W$23=1),MAX(K216-(P216+T216),0),0)</f>
        <v>0</v>
      </c>
      <c r="X216" s="53" t="n">
        <f aca="false">MIN(H216*[1]parameters!C$22,ROUND(P216+T216-V216+W216,0))</f>
        <v>45522117</v>
      </c>
      <c r="Y216" s="55" t="n">
        <f aca="false">IF(H216=0,0,X216*100/H216)</f>
        <v>80.382476434101</v>
      </c>
    </row>
    <row r="217" customFormat="false" ht="14.5" hidden="false" customHeight="false" outlineLevel="0" collapsed="false">
      <c r="A217" s="20" t="n">
        <v>190</v>
      </c>
      <c r="B217" s="20" t="s">
        <v>208</v>
      </c>
      <c r="C217" s="51" t="n">
        <v>31522700</v>
      </c>
      <c r="D217" s="51" t="n">
        <f aca="false">D$23*C217</f>
        <v>102032.69294598</v>
      </c>
      <c r="E217" s="52" t="n">
        <v>1142000</v>
      </c>
      <c r="F217" s="51" t="n">
        <f aca="false">E217*F$23</f>
        <v>13545.3643026765</v>
      </c>
      <c r="G217" s="51" t="n">
        <f aca="false">ROUND(D217+F217,0)</f>
        <v>115578</v>
      </c>
      <c r="H217" s="53" t="n">
        <f aca="false">(SUMIF(town1755,A217,found1755)/2)</f>
        <v>259171.203985434</v>
      </c>
      <c r="I217" s="54" t="n">
        <f aca="false">IF(H217=0,0,G217/H217)</f>
        <v>0.445952321178767</v>
      </c>
      <c r="J217" s="41" t="n">
        <f aca="false">ROUND(H217*maxloc,0)</f>
        <v>213816</v>
      </c>
      <c r="K217" s="41" t="n">
        <f aca="false">MIN(G217,J217)</f>
        <v>115578</v>
      </c>
      <c r="L217" s="55" t="n">
        <f aca="false">IF(H217&gt;0, ROUND((K217*100/H217), 2), 0)</f>
        <v>44.6</v>
      </c>
      <c r="M217" s="56"/>
      <c r="N217" s="57" t="n">
        <v>112898</v>
      </c>
      <c r="O217" s="58" t="n">
        <v>0.0333</v>
      </c>
      <c r="P217" s="41" t="n">
        <f aca="false">ROUND(N217*(1+O217),0)</f>
        <v>116658</v>
      </c>
      <c r="Q217" s="59" t="n">
        <f aca="false">IF(H217=0,0,P217*100/H217)</f>
        <v>45.0119450795762</v>
      </c>
      <c r="R217" s="59" t="n">
        <f aca="false">IF(L217&gt;Q217,L217-Q217,0)</f>
        <v>0</v>
      </c>
      <c r="S217" s="60" t="n">
        <f aca="false">IF(AND(R217&gt;$T$22,R217&lt;=$T$23),$S$22,IF(R217&gt;$T$23,$S$23,0))</f>
        <v>0</v>
      </c>
      <c r="T217" s="41" t="n">
        <f aca="false">ROUND(S217*N217,0)</f>
        <v>0</v>
      </c>
      <c r="U217" s="41" t="n">
        <f aca="false">MAX(P217-K217,0)</f>
        <v>1080</v>
      </c>
      <c r="V217" s="41" t="n">
        <f aca="false">MAX(U217*(V$23),0)</f>
        <v>1080</v>
      </c>
      <c r="W217" s="41" t="n">
        <f aca="false">IF(AND(I217&gt;1.75,$W$23=1),MAX(K217-(P217+T217),0),0)</f>
        <v>0</v>
      </c>
      <c r="X217" s="53" t="n">
        <f aca="false">MIN(H217*[1]parameters!C$22,ROUND(P217+T217-V217+W217,0))</f>
        <v>115578</v>
      </c>
      <c r="Y217" s="55" t="n">
        <f aca="false">IF(H217=0,0,X217*100/H217)</f>
        <v>44.5952321178767</v>
      </c>
    </row>
    <row r="218" customFormat="false" ht="14.5" hidden="false" customHeight="false" outlineLevel="0" collapsed="false">
      <c r="A218" s="20" t="n">
        <v>191</v>
      </c>
      <c r="B218" s="20" t="s">
        <v>209</v>
      </c>
      <c r="C218" s="51" t="n">
        <v>925835900</v>
      </c>
      <c r="D218" s="51" t="n">
        <f aca="false">D$23*C218</f>
        <v>2996746.15762814</v>
      </c>
      <c r="E218" s="52" t="n">
        <v>303232000</v>
      </c>
      <c r="F218" s="51" t="n">
        <f aca="false">E218*F$23</f>
        <v>3596661.91613766</v>
      </c>
      <c r="G218" s="51" t="n">
        <f aca="false">ROUND(D218+F218,0)</f>
        <v>6593408</v>
      </c>
      <c r="H218" s="53" t="n">
        <f aca="false">(SUMIF(town1755,A218,found1755)/2)</f>
        <v>13766041.7397916</v>
      </c>
      <c r="I218" s="54" t="n">
        <f aca="false">IF(H218=0,0,G218/H218)</f>
        <v>0.478961790515379</v>
      </c>
      <c r="J218" s="41" t="n">
        <f aca="false">ROUND(H218*maxloc,0)</f>
        <v>11356984</v>
      </c>
      <c r="K218" s="41" t="n">
        <f aca="false">MIN(G218,J218)</f>
        <v>6593408</v>
      </c>
      <c r="L218" s="55" t="n">
        <f aca="false">IF(H218&gt;0, ROUND((K218*100/H218), 2), 0)</f>
        <v>47.9</v>
      </c>
      <c r="M218" s="56"/>
      <c r="N218" s="57" t="n">
        <v>7387712</v>
      </c>
      <c r="O218" s="58" t="n">
        <v>0.0388</v>
      </c>
      <c r="P218" s="41" t="n">
        <f aca="false">ROUND(N218*(1+O218),0)</f>
        <v>7674355</v>
      </c>
      <c r="Q218" s="59" t="n">
        <f aca="false">IF(H218=0,0,P218*100/H218)</f>
        <v>55.7484507533987</v>
      </c>
      <c r="R218" s="59" t="n">
        <f aca="false">IF(L218&gt;Q218,L218-Q218,0)</f>
        <v>0</v>
      </c>
      <c r="S218" s="60" t="n">
        <f aca="false">IF(AND(R218&gt;$T$22,R218&lt;=$T$23),$S$22,IF(R218&gt;$T$23,$S$23,0))</f>
        <v>0</v>
      </c>
      <c r="T218" s="41" t="n">
        <f aca="false">ROUND(S218*N218,0)</f>
        <v>0</v>
      </c>
      <c r="U218" s="41" t="n">
        <f aca="false">MAX(P218-K218,0)</f>
        <v>1080947</v>
      </c>
      <c r="V218" s="41" t="n">
        <f aca="false">MAX(U218*(V$23),0)</f>
        <v>1080947</v>
      </c>
      <c r="W218" s="41" t="n">
        <f aca="false">IF(AND(I218&gt;1.75,$W$23=1),MAX(K218-(P218+T218),0),0)</f>
        <v>0</v>
      </c>
      <c r="X218" s="53" t="n">
        <f aca="false">MIN(H218*[1]parameters!C$22,ROUND(P218+T218-V218+W218,0))</f>
        <v>6593408</v>
      </c>
      <c r="Y218" s="55" t="n">
        <f aca="false">IF(H218=0,0,X218*100/H218)</f>
        <v>47.8961790515379</v>
      </c>
    </row>
    <row r="219" customFormat="false" ht="14.5" hidden="false" customHeight="false" outlineLevel="0" collapsed="false">
      <c r="A219" s="20" t="n">
        <v>192</v>
      </c>
      <c r="B219" s="20" t="s">
        <v>210</v>
      </c>
      <c r="C219" s="51" t="n">
        <v>1034121100</v>
      </c>
      <c r="D219" s="51" t="n">
        <f aca="false">D$23*C219</f>
        <v>3347243.75339862</v>
      </c>
      <c r="E219" s="52" t="n">
        <v>235734000</v>
      </c>
      <c r="F219" s="51" t="n">
        <f aca="false">E219*F$23</f>
        <v>2796062.0915299</v>
      </c>
      <c r="G219" s="51" t="n">
        <f aca="false">ROUND(D219+F219,0)</f>
        <v>6143306</v>
      </c>
      <c r="H219" s="53" t="n">
        <f aca="false">(SUMIF(town1755,A219,found1755)/2)</f>
        <v>15188951.3259325</v>
      </c>
      <c r="I219" s="54" t="n">
        <f aca="false">IF(H219=0,0,G219/H219)</f>
        <v>0.404458864089673</v>
      </c>
      <c r="J219" s="41" t="n">
        <f aca="false">ROUND(H219*maxloc,0)</f>
        <v>12530885</v>
      </c>
      <c r="K219" s="41" t="n">
        <f aca="false">MIN(G219,J219)</f>
        <v>6143306</v>
      </c>
      <c r="L219" s="55" t="n">
        <f aca="false">IF(H219&gt;0, ROUND((K219*100/H219), 2), 0)</f>
        <v>40.45</v>
      </c>
      <c r="M219" s="56"/>
      <c r="N219" s="57" t="n">
        <v>6735739</v>
      </c>
      <c r="O219" s="58" t="n">
        <v>0.0351</v>
      </c>
      <c r="P219" s="41" t="n">
        <f aca="false">ROUND(N219*(1+O219),0)</f>
        <v>6972163</v>
      </c>
      <c r="Q219" s="59" t="n">
        <f aca="false">IF(H219=0,0,P219*100/H219)</f>
        <v>45.9028595877863</v>
      </c>
      <c r="R219" s="59" t="n">
        <f aca="false">IF(L219&gt;Q219,L219-Q219,0)</f>
        <v>0</v>
      </c>
      <c r="S219" s="60" t="n">
        <f aca="false">IF(AND(R219&gt;$T$22,R219&lt;=$T$23),$S$22,IF(R219&gt;$T$23,$S$23,0))</f>
        <v>0</v>
      </c>
      <c r="T219" s="41" t="n">
        <f aca="false">ROUND(S219*N219,0)</f>
        <v>0</v>
      </c>
      <c r="U219" s="41" t="n">
        <f aca="false">MAX(P219-K219,0)</f>
        <v>828857</v>
      </c>
      <c r="V219" s="41" t="n">
        <f aca="false">MAX(U219*(V$23),0)</f>
        <v>828857</v>
      </c>
      <c r="W219" s="41" t="n">
        <f aca="false">IF(AND(I219&gt;1.75,$W$23=1),MAX(K219-(P219+T219),0),0)</f>
        <v>0</v>
      </c>
      <c r="X219" s="53" t="n">
        <f aca="false">MIN(H219*[1]parameters!C$22,ROUND(P219+T219-V219+W219,0))</f>
        <v>6143306</v>
      </c>
      <c r="Y219" s="55" t="n">
        <f aca="false">IF(H219=0,0,X219*100/H219)</f>
        <v>40.4458864089674</v>
      </c>
    </row>
    <row r="220" customFormat="false" ht="14.5" hidden="false" customHeight="false" outlineLevel="0" collapsed="false">
      <c r="A220" s="20" t="n">
        <v>193</v>
      </c>
      <c r="B220" s="20" t="s">
        <v>211</v>
      </c>
      <c r="C220" s="51" t="n">
        <v>554257700</v>
      </c>
      <c r="D220" s="51" t="n">
        <f aca="false">D$23*C220</f>
        <v>1794021.63257097</v>
      </c>
      <c r="E220" s="52" t="n">
        <v>53717000</v>
      </c>
      <c r="F220" s="51" t="n">
        <f aca="false">E220*F$23</f>
        <v>637142.149077823</v>
      </c>
      <c r="G220" s="51" t="n">
        <f aca="false">ROUND(D220+F220,0)</f>
        <v>2431164</v>
      </c>
      <c r="H220" s="53" t="n">
        <f aca="false">(SUMIF(town1755,A220,found1755)/2)</f>
        <v>1213819.93379356</v>
      </c>
      <c r="I220" s="54" t="n">
        <f aca="false">IF(H220=0,0,G220/H220)</f>
        <v>2.00290334036768</v>
      </c>
      <c r="J220" s="41" t="n">
        <f aca="false">ROUND(H220*maxloc,0)</f>
        <v>1001401</v>
      </c>
      <c r="K220" s="41" t="n">
        <f aca="false">MIN(G220,J220)</f>
        <v>1001401</v>
      </c>
      <c r="L220" s="55" t="n">
        <f aca="false">IF(H220&gt;0, ROUND((K220*100/H220), 2), 0)</f>
        <v>82.5</v>
      </c>
      <c r="M220" s="56"/>
      <c r="N220" s="57" t="n">
        <v>883822</v>
      </c>
      <c r="O220" s="58" t="n">
        <v>0.0343</v>
      </c>
      <c r="P220" s="41" t="n">
        <f aca="false">ROUND(N220*(1+O220),0)</f>
        <v>914137</v>
      </c>
      <c r="Q220" s="59" t="n">
        <f aca="false">IF(H220=0,0,P220*100/H220)</f>
        <v>75.3107585853396</v>
      </c>
      <c r="R220" s="59" t="n">
        <f aca="false">IF(L220&gt;Q220,L220-Q220,0)</f>
        <v>7.1892414146604</v>
      </c>
      <c r="S220" s="60" t="n">
        <f aca="false">IF(AND(R220&gt;$T$22,R220&lt;=$T$23),$S$22,IF(R220&gt;$T$23,$S$23,0))</f>
        <v>0.01</v>
      </c>
      <c r="T220" s="41" t="n">
        <f aca="false">ROUND(S220*N220,0)</f>
        <v>8838</v>
      </c>
      <c r="U220" s="41" t="n">
        <f aca="false">MAX(P220-K220,0)</f>
        <v>0</v>
      </c>
      <c r="V220" s="41" t="n">
        <f aca="false">MAX(U220*(V$23),0)</f>
        <v>0</v>
      </c>
      <c r="W220" s="41" t="n">
        <f aca="false">IF(AND(I220&gt;1.75,$W$23=1),MAX(K220-(P220+T220),0),0)</f>
        <v>78426</v>
      </c>
      <c r="X220" s="53" t="n">
        <f aca="false">MIN(H220*[1]parameters!C$22,ROUND(P220+T220-V220+W220,0))</f>
        <v>1001401</v>
      </c>
      <c r="Y220" s="55" t="n">
        <f aca="false">IF(H220=0,0,X220*100/H220)</f>
        <v>82.4999633075979</v>
      </c>
    </row>
    <row r="221" customFormat="false" ht="14.5" hidden="false" customHeight="false" outlineLevel="0" collapsed="false">
      <c r="A221" s="20" t="n">
        <v>194</v>
      </c>
      <c r="B221" s="20" t="s">
        <v>212</v>
      </c>
      <c r="C221" s="51" t="n">
        <v>130260900</v>
      </c>
      <c r="D221" s="51" t="n">
        <f aca="false">D$23*C221</f>
        <v>421628.553790347</v>
      </c>
      <c r="E221" s="52" t="n">
        <v>32542000</v>
      </c>
      <c r="F221" s="51" t="n">
        <f aca="false">E221*F$23</f>
        <v>385983.57717837</v>
      </c>
      <c r="G221" s="51" t="n">
        <f aca="false">ROUND(D221+F221,0)</f>
        <v>807612</v>
      </c>
      <c r="H221" s="53" t="n">
        <f aca="false">(SUMIF(town1755,A221,found1755)/2)</f>
        <v>1093205.48526105</v>
      </c>
      <c r="I221" s="54" t="n">
        <f aca="false">IF(H221=0,0,G221/H221)</f>
        <v>0.738755898034251</v>
      </c>
      <c r="J221" s="41" t="n">
        <f aca="false">ROUND(H221*maxloc,0)</f>
        <v>901895</v>
      </c>
      <c r="K221" s="41" t="n">
        <f aca="false">MIN(G221,J221)</f>
        <v>807612</v>
      </c>
      <c r="L221" s="55" t="n">
        <f aca="false">IF(H221&gt;0, ROUND((K221*100/H221), 2), 0)</f>
        <v>73.88</v>
      </c>
      <c r="M221" s="56"/>
      <c r="N221" s="57" t="n">
        <v>809175</v>
      </c>
      <c r="O221" s="58" t="n">
        <v>0.0373</v>
      </c>
      <c r="P221" s="41" t="n">
        <f aca="false">ROUND(N221*(1+O221),0)</f>
        <v>839357</v>
      </c>
      <c r="Q221" s="59" t="n">
        <f aca="false">IF(H221=0,0,P221*100/H221)</f>
        <v>76.779435459891</v>
      </c>
      <c r="R221" s="59" t="n">
        <f aca="false">IF(L221&gt;Q221,L221-Q221,0)</f>
        <v>0</v>
      </c>
      <c r="S221" s="60" t="n">
        <f aca="false">IF(AND(R221&gt;$T$22,R221&lt;=$T$23),$S$22,IF(R221&gt;$T$23,$S$23,0))</f>
        <v>0</v>
      </c>
      <c r="T221" s="41" t="n">
        <f aca="false">ROUND(S221*N221,0)</f>
        <v>0</v>
      </c>
      <c r="U221" s="41" t="n">
        <f aca="false">MAX(P221-K221,0)</f>
        <v>31745</v>
      </c>
      <c r="V221" s="41" t="n">
        <f aca="false">MAX(U221*(V$23),0)</f>
        <v>31745</v>
      </c>
      <c r="W221" s="41" t="n">
        <f aca="false">IF(AND(I221&gt;1.75,$W$23=1),MAX(K221-(P221+T221),0),0)</f>
        <v>0</v>
      </c>
      <c r="X221" s="53" t="n">
        <f aca="false">MIN(H221*[1]parameters!C$22,ROUND(P221+T221-V221+W221,0))</f>
        <v>807612</v>
      </c>
      <c r="Y221" s="55" t="n">
        <f aca="false">IF(H221=0,0,X221*100/H221)</f>
        <v>73.8755898034252</v>
      </c>
    </row>
    <row r="222" customFormat="false" ht="14.5" hidden="false" customHeight="false" outlineLevel="0" collapsed="false">
      <c r="A222" s="20" t="n">
        <v>195</v>
      </c>
      <c r="B222" s="20" t="s">
        <v>213</v>
      </c>
      <c r="C222" s="51" t="n">
        <v>98571900</v>
      </c>
      <c r="D222" s="51" t="n">
        <f aca="false">D$23*C222</f>
        <v>319057.580911591</v>
      </c>
      <c r="E222" s="52" t="n">
        <v>11686000</v>
      </c>
      <c r="F222" s="51" t="n">
        <f aca="false">E222*F$23</f>
        <v>138608.692855585</v>
      </c>
      <c r="G222" s="51" t="n">
        <f aca="false">ROUND(D222+F222,0)</f>
        <v>457666</v>
      </c>
      <c r="H222" s="53" t="n">
        <f aca="false">(SUMIF(town1755,A222,found1755)/2)</f>
        <v>71641.61</v>
      </c>
      <c r="I222" s="54" t="n">
        <f aca="false">IF(H222=0,0,G222/H222)</f>
        <v>6.38827072702582</v>
      </c>
      <c r="J222" s="41" t="n">
        <f aca="false">ROUND(H222*maxloc,0)</f>
        <v>59104</v>
      </c>
      <c r="K222" s="41" t="n">
        <f aca="false">MIN(G222,J222)</f>
        <v>59104</v>
      </c>
      <c r="L222" s="55" t="n">
        <f aca="false">IF(H222&gt;0, ROUND((K222*100/H222), 2), 0)</f>
        <v>82.5</v>
      </c>
      <c r="M222" s="56"/>
      <c r="N222" s="57" t="n">
        <v>65140</v>
      </c>
      <c r="O222" s="58" t="n">
        <v>0.0263</v>
      </c>
      <c r="P222" s="41" t="n">
        <f aca="false">ROUND(N222*(1+O222),0)</f>
        <v>66853</v>
      </c>
      <c r="Q222" s="59" t="n">
        <f aca="false">IF(H222=0,0,P222*100/H222)</f>
        <v>93.3158816503426</v>
      </c>
      <c r="R222" s="59" t="n">
        <f aca="false">IF(L222&gt;Q222,L222-Q222,0)</f>
        <v>0</v>
      </c>
      <c r="S222" s="60" t="n">
        <f aca="false">IF(AND(R222&gt;$T$22,R222&lt;=$T$23),$S$22,IF(R222&gt;$T$23,$S$23,0))</f>
        <v>0</v>
      </c>
      <c r="T222" s="41" t="n">
        <f aca="false">ROUND(S222*N222,0)</f>
        <v>0</v>
      </c>
      <c r="U222" s="41" t="n">
        <f aca="false">MAX(P222-K222,0)</f>
        <v>7749</v>
      </c>
      <c r="V222" s="41" t="n">
        <f aca="false">MAX(U222*(V$23),0)</f>
        <v>7749</v>
      </c>
      <c r="W222" s="41" t="n">
        <f aca="false">IF(AND(I222&gt;1.75,$W$23=1),MAX(K222-(P222+T222),0),0)</f>
        <v>0</v>
      </c>
      <c r="X222" s="53" t="n">
        <f aca="false">MIN(H222*[1]parameters!C$22,ROUND(P222+T222-V222+W222,0))</f>
        <v>59104</v>
      </c>
      <c r="Y222" s="55" t="n">
        <f aca="false">IF(H222=0,0,X222*100/H222)</f>
        <v>82.4995418165505</v>
      </c>
    </row>
    <row r="223" customFormat="false" ht="14.5" hidden="false" customHeight="false" outlineLevel="0" collapsed="false">
      <c r="A223" s="20" t="n">
        <v>196</v>
      </c>
      <c r="B223" s="20" t="s">
        <v>214</v>
      </c>
      <c r="C223" s="51" t="n">
        <v>1183644400</v>
      </c>
      <c r="D223" s="51" t="n">
        <f aca="false">D$23*C223</f>
        <v>3831220.85425513</v>
      </c>
      <c r="E223" s="52" t="n">
        <v>280072000</v>
      </c>
      <c r="F223" s="51" t="n">
        <f aca="false">E223*F$23</f>
        <v>3321959.08141788</v>
      </c>
      <c r="G223" s="51" t="n">
        <f aca="false">ROUND(D223+F223,0)</f>
        <v>7153180</v>
      </c>
      <c r="H223" s="53" t="n">
        <f aca="false">(SUMIF(town1755,A223,found1755)/2)</f>
        <v>3187006.12804281</v>
      </c>
      <c r="I223" s="54" t="n">
        <f aca="false">IF(H223=0,0,G223/H223)</f>
        <v>2.24448266260249</v>
      </c>
      <c r="J223" s="41" t="n">
        <f aca="false">ROUND(H223*maxloc,0)</f>
        <v>2629280</v>
      </c>
      <c r="K223" s="41" t="n">
        <f aca="false">MIN(G223,J223)</f>
        <v>2629280</v>
      </c>
      <c r="L223" s="55" t="n">
        <f aca="false">IF(H223&gt;0, ROUND((K223*100/H223), 2), 0)</f>
        <v>82.5</v>
      </c>
      <c r="M223" s="56"/>
      <c r="N223" s="57" t="n">
        <v>2600062</v>
      </c>
      <c r="O223" s="58" t="n">
        <v>0.0321</v>
      </c>
      <c r="P223" s="41" t="n">
        <f aca="false">ROUND(N223*(1+O223),0)</f>
        <v>2683524</v>
      </c>
      <c r="Q223" s="59" t="n">
        <f aca="false">IF(H223=0,0,P223*100/H223)</f>
        <v>84.2020345172035</v>
      </c>
      <c r="R223" s="59" t="n">
        <f aca="false">IF(L223&gt;Q223,L223-Q223,0)</f>
        <v>0</v>
      </c>
      <c r="S223" s="60" t="n">
        <f aca="false">IF(AND(R223&gt;$T$22,R223&lt;=$T$23),$S$22,IF(R223&gt;$T$23,$S$23,0))</f>
        <v>0</v>
      </c>
      <c r="T223" s="41" t="n">
        <f aca="false">ROUND(S223*N223,0)</f>
        <v>0</v>
      </c>
      <c r="U223" s="41" t="n">
        <f aca="false">MAX(P223-K223,0)</f>
        <v>54244</v>
      </c>
      <c r="V223" s="41" t="n">
        <f aca="false">MAX(U223*(V$23),0)</f>
        <v>54244</v>
      </c>
      <c r="W223" s="41" t="n">
        <f aca="false">IF(AND(I223&gt;1.75,$W$23=1),MAX(K223-(P223+T223),0),0)</f>
        <v>0</v>
      </c>
      <c r="X223" s="53" t="n">
        <f aca="false">MIN(H223*[1]parameters!C$22,ROUND(P223+T223-V223+W223,0))</f>
        <v>2629280</v>
      </c>
      <c r="Y223" s="55" t="n">
        <f aca="false">IF(H223=0,0,X223*100/H223)</f>
        <v>82.4999982543077</v>
      </c>
    </row>
    <row r="224" customFormat="false" ht="14.5" hidden="false" customHeight="false" outlineLevel="0" collapsed="false">
      <c r="A224" s="20" t="n">
        <v>197</v>
      </c>
      <c r="B224" s="20" t="s">
        <v>215</v>
      </c>
      <c r="C224" s="51" t="n">
        <v>26748129600</v>
      </c>
      <c r="D224" s="51" t="n">
        <f aca="false">D$23*C224</f>
        <v>86578360.8116078</v>
      </c>
      <c r="E224" s="52" t="n">
        <v>1507292000</v>
      </c>
      <c r="F224" s="51" t="n">
        <f aca="false">E224*F$23</f>
        <v>17878125.4382749</v>
      </c>
      <c r="G224" s="51" t="n">
        <f aca="false">ROUND(D224+F224,0)</f>
        <v>104456486</v>
      </c>
      <c r="H224" s="53" t="n">
        <f aca="false">(SUMIF(town1755,A224,found1755)/2)</f>
        <v>25535123.51</v>
      </c>
      <c r="I224" s="54" t="n">
        <f aca="false">IF(H224=0,0,G224/H224)</f>
        <v>4.09069828697296</v>
      </c>
      <c r="J224" s="41" t="n">
        <f aca="false">ROUND(H224*maxloc,0)</f>
        <v>21066477</v>
      </c>
      <c r="K224" s="41" t="n">
        <f aca="false">MIN(G224,J224)</f>
        <v>21066477</v>
      </c>
      <c r="L224" s="55" t="n">
        <f aca="false">IF(H224&gt;0, ROUND((K224*100/H224), 2), 0)</f>
        <v>82.5</v>
      </c>
      <c r="M224" s="56"/>
      <c r="N224" s="57" t="n">
        <v>20791207</v>
      </c>
      <c r="O224" s="58" t="n">
        <v>0.0771</v>
      </c>
      <c r="P224" s="41" t="n">
        <f aca="false">ROUND(N224*(1+O224),0)</f>
        <v>22394209</v>
      </c>
      <c r="Q224" s="59" t="n">
        <f aca="false">IF(H224=0,0,P224*100/H224)</f>
        <v>87.6996306331945</v>
      </c>
      <c r="R224" s="59" t="n">
        <f aca="false">IF(L224&gt;Q224,L224-Q224,0)</f>
        <v>0</v>
      </c>
      <c r="S224" s="60" t="n">
        <f aca="false">IF(AND(R224&gt;$T$22,R224&lt;=$T$23),$S$22,IF(R224&gt;$T$23,$S$23,0))</f>
        <v>0</v>
      </c>
      <c r="T224" s="41" t="n">
        <f aca="false">ROUND(S224*N224,0)</f>
        <v>0</v>
      </c>
      <c r="U224" s="41" t="n">
        <f aca="false">MAX(P224-K224,0)</f>
        <v>1327732</v>
      </c>
      <c r="V224" s="41" t="n">
        <f aca="false">MAX(U224*(V$23),0)</f>
        <v>1327732</v>
      </c>
      <c r="W224" s="41" t="n">
        <f aca="false">IF(AND(I224&gt;1.75,$W$23=1),MAX(K224-(P224+T224),0),0)</f>
        <v>0</v>
      </c>
      <c r="X224" s="53" t="n">
        <f aca="false">MIN(H224*[1]parameters!C$22,ROUND(P224+T224-V224+W224,0))</f>
        <v>21066477</v>
      </c>
      <c r="Y224" s="55" t="n">
        <f aca="false">IF(H224=0,0,X224*100/H224)</f>
        <v>82.5000004082612</v>
      </c>
    </row>
    <row r="225" customFormat="false" ht="14.5" hidden="false" customHeight="false" outlineLevel="0" collapsed="false">
      <c r="A225" s="20" t="n">
        <v>198</v>
      </c>
      <c r="B225" s="20" t="s">
        <v>216</v>
      </c>
      <c r="C225" s="51" t="n">
        <v>10516104300</v>
      </c>
      <c r="D225" s="51" t="n">
        <f aca="false">D$23*C225</f>
        <v>34038532.2649962</v>
      </c>
      <c r="E225" s="52" t="n">
        <v>2912473000</v>
      </c>
      <c r="F225" s="51" t="n">
        <f aca="false">E225*F$23</f>
        <v>34545103.1582392</v>
      </c>
      <c r="G225" s="51" t="n">
        <f aca="false">ROUND(D225+F225,0)</f>
        <v>68583635</v>
      </c>
      <c r="H225" s="53" t="n">
        <f aca="false">(SUMIF(town1755,A225,found1755)/2)</f>
        <v>69151927.246726</v>
      </c>
      <c r="I225" s="54" t="n">
        <f aca="false">IF(H225=0,0,G225/H225)</f>
        <v>0.991781975291904</v>
      </c>
      <c r="J225" s="41" t="n">
        <f aca="false">ROUND(H225*maxloc,0)</f>
        <v>57050340</v>
      </c>
      <c r="K225" s="41" t="n">
        <f aca="false">MIN(G225,J225)</f>
        <v>57050340</v>
      </c>
      <c r="L225" s="55" t="n">
        <f aca="false">IF(H225&gt;0, ROUND((K225*100/H225), 2), 0)</f>
        <v>82.5</v>
      </c>
      <c r="M225" s="56"/>
      <c r="N225" s="57" t="n">
        <v>52906812</v>
      </c>
      <c r="O225" s="58" t="n">
        <v>0.0549</v>
      </c>
      <c r="P225" s="41" t="n">
        <f aca="false">ROUND(N225*(1+O225),0)</f>
        <v>55811396</v>
      </c>
      <c r="Q225" s="59" t="n">
        <f aca="false">IF(H225=0,0,P225*100/H225)</f>
        <v>80.708373898057</v>
      </c>
      <c r="R225" s="59" t="n">
        <f aca="false">IF(L225&gt;Q225,L225-Q225,0)</f>
        <v>1.79162610194301</v>
      </c>
      <c r="S225" s="60" t="n">
        <f aca="false">IF(AND(R225&gt;$T$22,R225&lt;=$T$23),$S$22,IF(R225&gt;$T$23,$S$23,0))</f>
        <v>0</v>
      </c>
      <c r="T225" s="41" t="n">
        <f aca="false">ROUND(S225*N225,0)</f>
        <v>0</v>
      </c>
      <c r="U225" s="41" t="n">
        <f aca="false">MAX(P225-K225,0)</f>
        <v>0</v>
      </c>
      <c r="V225" s="41" t="n">
        <f aca="false">MAX(U225*(V$23),0)</f>
        <v>0</v>
      </c>
      <c r="W225" s="41" t="n">
        <f aca="false">IF(AND(I225&gt;1.75,$W$23=1),MAX(K225-(P225+T225),0),0)</f>
        <v>0</v>
      </c>
      <c r="X225" s="53" t="n">
        <f aca="false">MIN(H225*[1]parameters!C$22,ROUND(P225+T225-V225+W225,0))</f>
        <v>55811396</v>
      </c>
      <c r="Y225" s="55" t="n">
        <f aca="false">IF(H225=0,0,X225*100/H225)</f>
        <v>80.708373898057</v>
      </c>
    </row>
    <row r="226" customFormat="false" ht="14.5" hidden="false" customHeight="false" outlineLevel="0" collapsed="false">
      <c r="A226" s="20" t="n">
        <v>199</v>
      </c>
      <c r="B226" s="20" t="s">
        <v>217</v>
      </c>
      <c r="C226" s="51" t="n">
        <v>12307796200</v>
      </c>
      <c r="D226" s="51" t="n">
        <f aca="false">D$23*C226</f>
        <v>39837881.6064707</v>
      </c>
      <c r="E226" s="52" t="n">
        <v>5455217000</v>
      </c>
      <c r="F226" s="51" t="n">
        <f aca="false">E226*F$23</f>
        <v>64704817.5264046</v>
      </c>
      <c r="G226" s="51" t="n">
        <f aca="false">ROUND(D226+F226,0)</f>
        <v>104542699</v>
      </c>
      <c r="H226" s="53" t="n">
        <f aca="false">(SUMIF(town1755,A226,found1755)/2)</f>
        <v>73813098.7587147</v>
      </c>
      <c r="I226" s="54" t="n">
        <f aca="false">IF(H226=0,0,G226/H226)</f>
        <v>1.41631635520054</v>
      </c>
      <c r="J226" s="41" t="n">
        <f aca="false">ROUND(H226*maxloc,0)</f>
        <v>60895806</v>
      </c>
      <c r="K226" s="41" t="n">
        <f aca="false">MIN(G226,J226)</f>
        <v>60895806</v>
      </c>
      <c r="L226" s="55" t="n">
        <f aca="false">IF(H226&gt;0, ROUND((K226*100/H226), 2), 0)</f>
        <v>82.5</v>
      </c>
      <c r="M226" s="56"/>
      <c r="N226" s="57" t="n">
        <v>58139306</v>
      </c>
      <c r="O226" s="58" t="n">
        <v>0.0582</v>
      </c>
      <c r="P226" s="41" t="n">
        <f aca="false">ROUND(N226*(1+O226),0)</f>
        <v>61523014</v>
      </c>
      <c r="Q226" s="59" t="n">
        <f aca="false">IF(H226=0,0,P226*100/H226)</f>
        <v>83.3497238763958</v>
      </c>
      <c r="R226" s="59" t="n">
        <f aca="false">IF(L226&gt;Q226,L226-Q226,0)</f>
        <v>0</v>
      </c>
      <c r="S226" s="60" t="n">
        <f aca="false">IF(AND(R226&gt;$T$22,R226&lt;=$T$23),$S$22,IF(R226&gt;$T$23,$S$23,0))</f>
        <v>0</v>
      </c>
      <c r="T226" s="41" t="n">
        <f aca="false">ROUND(S226*N226,0)</f>
        <v>0</v>
      </c>
      <c r="U226" s="41" t="n">
        <f aca="false">MAX(P226-K226,0)</f>
        <v>627208</v>
      </c>
      <c r="V226" s="41" t="n">
        <f aca="false">MAX(U226*(V$23),0)</f>
        <v>627208</v>
      </c>
      <c r="W226" s="41" t="n">
        <f aca="false">IF(AND(I226&gt;1.75,$W$23=1),MAX(K226-(P226+T226),0),0)</f>
        <v>0</v>
      </c>
      <c r="X226" s="53" t="n">
        <f aca="false">MIN(H226*[1]parameters!C$22,ROUND(P226+T226-V226+W226,0))</f>
        <v>60895806</v>
      </c>
      <c r="Y226" s="55" t="n">
        <f aca="false">IF(H226=0,0,X226*100/H226)</f>
        <v>82.4999993552099</v>
      </c>
    </row>
    <row r="227" customFormat="false" ht="14.5" hidden="false" customHeight="false" outlineLevel="0" collapsed="false">
      <c r="A227" s="20" t="n">
        <v>200</v>
      </c>
      <c r="B227" s="20" t="s">
        <v>218</v>
      </c>
      <c r="C227" s="51" t="n">
        <v>42627400</v>
      </c>
      <c r="D227" s="51" t="n">
        <f aca="false">D$23*C227</f>
        <v>137976.392101103</v>
      </c>
      <c r="E227" s="52" t="n">
        <v>8667000</v>
      </c>
      <c r="F227" s="51" t="n">
        <f aca="false">E227*F$23</f>
        <v>102800.063407441</v>
      </c>
      <c r="G227" s="51" t="n">
        <f aca="false">ROUND(D227+F227,0)</f>
        <v>240776</v>
      </c>
      <c r="H227" s="53" t="n">
        <f aca="false">(SUMIF(town1755,A227,found1755)/2)</f>
        <v>183449.93</v>
      </c>
      <c r="I227" s="54" t="n">
        <f aca="false">IF(H227=0,0,G227/H227)</f>
        <v>1.31248891727568</v>
      </c>
      <c r="J227" s="41" t="n">
        <f aca="false">ROUND(H227*maxloc,0)</f>
        <v>151346</v>
      </c>
      <c r="K227" s="41" t="n">
        <f aca="false">MIN(G227,J227)</f>
        <v>151346</v>
      </c>
      <c r="L227" s="55" t="n">
        <f aca="false">IF(H227&gt;0, ROUND((K227*100/H227), 2), 0)</f>
        <v>82.5</v>
      </c>
      <c r="M227" s="56"/>
      <c r="N227" s="57" t="n">
        <v>184328</v>
      </c>
      <c r="O227" s="58" t="n">
        <v>0.0289</v>
      </c>
      <c r="P227" s="41" t="n">
        <f aca="false">ROUND(N227*(1+O227),0)</f>
        <v>189655</v>
      </c>
      <c r="Q227" s="59" t="n">
        <f aca="false">IF(H227=0,0,P227*100/H227)</f>
        <v>103.382432470811</v>
      </c>
      <c r="R227" s="59" t="n">
        <f aca="false">IF(L227&gt;Q227,L227-Q227,0)</f>
        <v>0</v>
      </c>
      <c r="S227" s="60" t="n">
        <f aca="false">IF(AND(R227&gt;$T$22,R227&lt;=$T$23),$S$22,IF(R227&gt;$T$23,$S$23,0))</f>
        <v>0</v>
      </c>
      <c r="T227" s="41" t="n">
        <f aca="false">ROUND(S227*N227,0)</f>
        <v>0</v>
      </c>
      <c r="U227" s="41" t="n">
        <f aca="false">MAX(P227-K227,0)</f>
        <v>38309</v>
      </c>
      <c r="V227" s="41" t="n">
        <f aca="false">MAX(U227*(V$23),0)</f>
        <v>38309</v>
      </c>
      <c r="W227" s="41" t="n">
        <f aca="false">IF(AND(I227&gt;1.75,$W$23=1),MAX(K227-(P227+T227),0),0)</f>
        <v>0</v>
      </c>
      <c r="X227" s="53" t="n">
        <f aca="false">MIN(H227*[1]parameters!C$22,ROUND(P227+T227-V227+W227,0))</f>
        <v>151346</v>
      </c>
      <c r="Y227" s="55" t="n">
        <f aca="false">IF(H227=0,0,X227*100/H227)</f>
        <v>82.4998952030126</v>
      </c>
    </row>
    <row r="228" customFormat="false" ht="14.5" hidden="false" customHeight="false" outlineLevel="0" collapsed="false">
      <c r="A228" s="20" t="n">
        <v>201</v>
      </c>
      <c r="B228" s="20" t="s">
        <v>219</v>
      </c>
      <c r="C228" s="51" t="n">
        <v>8074839600</v>
      </c>
      <c r="D228" s="51" t="n">
        <f aca="false">D$23*C228</f>
        <v>26136645.322096</v>
      </c>
      <c r="E228" s="52" t="n">
        <v>2177490000</v>
      </c>
      <c r="F228" s="51" t="n">
        <f aca="false">E228*F$23</f>
        <v>25827403.9539712</v>
      </c>
      <c r="G228" s="51" t="n">
        <f aca="false">ROUND(D228+F228,0)</f>
        <v>51964049</v>
      </c>
      <c r="H228" s="53" t="n">
        <f aca="false">(SUMIF(town1755,A228,found1755)/2)</f>
        <v>313501021.175281</v>
      </c>
      <c r="I228" s="54" t="n">
        <f aca="false">IF(H228=0,0,G228/H228)</f>
        <v>0.165754002348039</v>
      </c>
      <c r="J228" s="41" t="n">
        <f aca="false">ROUND(H228*maxloc,0)</f>
        <v>258638342</v>
      </c>
      <c r="K228" s="41" t="n">
        <f aca="false">MIN(G228,J228)</f>
        <v>51964049</v>
      </c>
      <c r="L228" s="55" t="n">
        <f aca="false">IF(H228&gt;0, ROUND((K228*100/H228), 2), 0)</f>
        <v>16.58</v>
      </c>
      <c r="M228" s="56"/>
      <c r="N228" s="57" t="n">
        <v>40837707</v>
      </c>
      <c r="O228" s="58" t="n">
        <v>0.0558</v>
      </c>
      <c r="P228" s="41" t="n">
        <f aca="false">ROUND(N228*(1+O228),0)</f>
        <v>43116451</v>
      </c>
      <c r="Q228" s="59" t="n">
        <f aca="false">IF(H228=0,0,P228*100/H228)</f>
        <v>13.7532091086534</v>
      </c>
      <c r="R228" s="59" t="n">
        <f aca="false">IF(L228&gt;Q228,L228-Q228,0)</f>
        <v>2.82679089134665</v>
      </c>
      <c r="S228" s="60" t="n">
        <f aca="false">IF(AND(R228&gt;$T$22,R228&lt;=$T$23),$S$22,IF(R228&gt;$T$23,$S$23,0))</f>
        <v>0.01</v>
      </c>
      <c r="T228" s="41" t="n">
        <f aca="false">ROUND(S228*N228,0)</f>
        <v>408377</v>
      </c>
      <c r="U228" s="41" t="n">
        <f aca="false">MAX(P228-K228,0)</f>
        <v>0</v>
      </c>
      <c r="V228" s="41" t="n">
        <f aca="false">MAX(U228*(V$23),0)</f>
        <v>0</v>
      </c>
      <c r="W228" s="41" t="n">
        <f aca="false">IF(AND(I228&gt;1.75,$W$23=1),MAX(K228-(P228+T228),0),0)</f>
        <v>0</v>
      </c>
      <c r="X228" s="53" t="n">
        <f aca="false">MIN(H228*[1]parameters!C$22,ROUND(P228+T228-V228+W228,0))</f>
        <v>43524828</v>
      </c>
      <c r="Y228" s="55" t="n">
        <f aca="false">IF(H228=0,0,X228*100/H228)</f>
        <v>13.8834724801949</v>
      </c>
    </row>
    <row r="229" customFormat="false" ht="14.5" hidden="false" customHeight="false" outlineLevel="0" collapsed="false">
      <c r="A229" s="20" t="n">
        <v>202</v>
      </c>
      <c r="B229" s="20" t="s">
        <v>220</v>
      </c>
      <c r="C229" s="51" t="n">
        <v>134349700</v>
      </c>
      <c r="D229" s="51" t="n">
        <f aca="false">D$23*C229</f>
        <v>434863.183911419</v>
      </c>
      <c r="E229" s="52" t="n">
        <v>46044000</v>
      </c>
      <c r="F229" s="51" t="n">
        <f aca="false">E229*F$23</f>
        <v>546132.008714919</v>
      </c>
      <c r="G229" s="51" t="n">
        <f aca="false">ROUND(D229+F229,0)</f>
        <v>980995</v>
      </c>
      <c r="H229" s="53" t="n">
        <f aca="false">(SUMIF(town1755,A229,found1755)/2)</f>
        <v>1711097.23275945</v>
      </c>
      <c r="I229" s="54" t="n">
        <f aca="false">IF(H229=0,0,G229/H229)</f>
        <v>0.573313416221224</v>
      </c>
      <c r="J229" s="41" t="n">
        <f aca="false">ROUND(H229*maxloc,0)</f>
        <v>1411655</v>
      </c>
      <c r="K229" s="41" t="n">
        <f aca="false">MIN(G229,J229)</f>
        <v>980995</v>
      </c>
      <c r="L229" s="55" t="n">
        <f aca="false">IF(H229&gt;0, ROUND((K229*100/H229), 2), 0)</f>
        <v>57.33</v>
      </c>
      <c r="M229" s="56"/>
      <c r="N229" s="57" t="n">
        <v>1078541</v>
      </c>
      <c r="O229" s="58" t="n">
        <v>0.0359</v>
      </c>
      <c r="P229" s="41" t="n">
        <f aca="false">ROUND(N229*(1+O229),0)</f>
        <v>1117261</v>
      </c>
      <c r="Q229" s="59" t="n">
        <f aca="false">IF(H229=0,0,P229*100/H229)</f>
        <v>65.2950036157922</v>
      </c>
      <c r="R229" s="59" t="n">
        <f aca="false">IF(L229&gt;Q229,L229-Q229,0)</f>
        <v>0</v>
      </c>
      <c r="S229" s="60" t="n">
        <f aca="false">IF(AND(R229&gt;$T$22,R229&lt;=$T$23),$S$22,IF(R229&gt;$T$23,$S$23,0))</f>
        <v>0</v>
      </c>
      <c r="T229" s="41" t="n">
        <f aca="false">ROUND(S229*N229,0)</f>
        <v>0</v>
      </c>
      <c r="U229" s="41" t="n">
        <f aca="false">MAX(P229-K229,0)</f>
        <v>136266</v>
      </c>
      <c r="V229" s="41" t="n">
        <f aca="false">MAX(U229*(V$23),0)</f>
        <v>136266</v>
      </c>
      <c r="W229" s="41" t="n">
        <f aca="false">IF(AND(I229&gt;1.75,$W$23=1),MAX(K229-(P229+T229),0),0)</f>
        <v>0</v>
      </c>
      <c r="X229" s="53" t="n">
        <f aca="false">MIN(H229*[1]parameters!C$22,ROUND(P229+T229-V229+W229,0))</f>
        <v>980995</v>
      </c>
      <c r="Y229" s="55" t="n">
        <f aca="false">IF(H229=0,0,X229*100/H229)</f>
        <v>57.3313416221224</v>
      </c>
    </row>
    <row r="230" customFormat="false" ht="14.5" hidden="false" customHeight="false" outlineLevel="0" collapsed="false">
      <c r="A230" s="20" t="n">
        <v>203</v>
      </c>
      <c r="B230" s="20" t="s">
        <v>221</v>
      </c>
      <c r="C230" s="51" t="n">
        <v>2013812100</v>
      </c>
      <c r="D230" s="51" t="n">
        <f aca="false">D$23*C230</f>
        <v>6518308.12875161</v>
      </c>
      <c r="E230" s="52" t="n">
        <v>852808000</v>
      </c>
      <c r="F230" s="51" t="n">
        <f aca="false">E230*F$23</f>
        <v>10115232.0842705</v>
      </c>
      <c r="G230" s="51" t="n">
        <f aca="false">ROUND(D230+F230,0)</f>
        <v>16633540</v>
      </c>
      <c r="H230" s="53" t="n">
        <f aca="false">(SUMIF(town1755,A230,found1755)/2)</f>
        <v>9020966.61299315</v>
      </c>
      <c r="I230" s="54" t="n">
        <f aca="false">IF(H230=0,0,G230/H230)</f>
        <v>1.84387557493476</v>
      </c>
      <c r="J230" s="41" t="n">
        <f aca="false">ROUND(H230*maxloc,0)</f>
        <v>7442297</v>
      </c>
      <c r="K230" s="41" t="n">
        <f aca="false">MIN(G230,J230)</f>
        <v>7442297</v>
      </c>
      <c r="L230" s="55" t="n">
        <f aca="false">IF(H230&gt;0, ROUND((K230*100/H230), 2), 0)</f>
        <v>82.5</v>
      </c>
      <c r="M230" s="56"/>
      <c r="N230" s="57" t="n">
        <v>6859253</v>
      </c>
      <c r="O230" s="58" t="n">
        <v>0.0432</v>
      </c>
      <c r="P230" s="41" t="n">
        <f aca="false">ROUND(N230*(1+O230),0)</f>
        <v>7155573</v>
      </c>
      <c r="Q230" s="59" t="n">
        <f aca="false">IF(H230=0,0,P230*100/H230)</f>
        <v>79.3215772431042</v>
      </c>
      <c r="R230" s="59" t="n">
        <f aca="false">IF(L230&gt;Q230,L230-Q230,0)</f>
        <v>3.17842275689578</v>
      </c>
      <c r="S230" s="60" t="n">
        <f aca="false">IF(AND(R230&gt;$T$22,R230&lt;=$T$23),$S$22,IF(R230&gt;$T$23,$S$23,0))</f>
        <v>0.01</v>
      </c>
      <c r="T230" s="41" t="n">
        <f aca="false">ROUND(S230*N230,0)</f>
        <v>68593</v>
      </c>
      <c r="U230" s="41" t="n">
        <f aca="false">MAX(P230-K230,0)</f>
        <v>0</v>
      </c>
      <c r="V230" s="41" t="n">
        <f aca="false">MAX(U230*(V$23),0)</f>
        <v>0</v>
      </c>
      <c r="W230" s="41" t="n">
        <f aca="false">IF(AND(I230&gt;1.75,$W$23=1),MAX(K230-(P230+T230),0),0)</f>
        <v>218131</v>
      </c>
      <c r="X230" s="53" t="n">
        <f aca="false">MIN(H230*[1]parameters!C$22,ROUND(P230+T230-V230+W230,0))</f>
        <v>7442297</v>
      </c>
      <c r="Y230" s="55" t="n">
        <f aca="false">IF(H230=0,0,X230*100/H230)</f>
        <v>82.4999949482205</v>
      </c>
    </row>
    <row r="231" customFormat="false" ht="14.5" hidden="false" customHeight="false" outlineLevel="0" collapsed="false">
      <c r="A231" s="20" t="n">
        <v>204</v>
      </c>
      <c r="B231" s="20" t="s">
        <v>222</v>
      </c>
      <c r="C231" s="51" t="n">
        <v>5656251800</v>
      </c>
      <c r="D231" s="51" t="n">
        <f aca="false">D$23*C231</f>
        <v>18308158.9817669</v>
      </c>
      <c r="E231" s="52" t="n">
        <v>1630726000</v>
      </c>
      <c r="F231" s="51" t="n">
        <f aca="false">E231*F$23</f>
        <v>19342187.169743</v>
      </c>
      <c r="G231" s="51" t="n">
        <f aca="false">ROUND(D231+F231,0)</f>
        <v>37650346</v>
      </c>
      <c r="H231" s="53" t="n">
        <f aca="false">(SUMIF(town1755,A231,found1755)/2)</f>
        <v>28196432.7776298</v>
      </c>
      <c r="I231" s="54" t="n">
        <f aca="false">IF(H231=0,0,G231/H231)</f>
        <v>1.33528756268313</v>
      </c>
      <c r="J231" s="41" t="n">
        <f aca="false">ROUND(H231*maxloc,0)</f>
        <v>23262057</v>
      </c>
      <c r="K231" s="41" t="n">
        <f aca="false">MIN(G231,J231)</f>
        <v>23262057</v>
      </c>
      <c r="L231" s="55" t="n">
        <f aca="false">IF(H231&gt;0, ROUND((K231*100/H231), 2), 0)</f>
        <v>82.5</v>
      </c>
      <c r="M231" s="56"/>
      <c r="N231" s="57" t="n">
        <v>22266865</v>
      </c>
      <c r="O231" s="58" t="n">
        <v>0.0431</v>
      </c>
      <c r="P231" s="41" t="n">
        <f aca="false">ROUND(N231*(1+O231),0)</f>
        <v>23226567</v>
      </c>
      <c r="Q231" s="59" t="n">
        <f aca="false">IF(H231=0,0,P231*100/H231)</f>
        <v>82.3741328670032</v>
      </c>
      <c r="R231" s="59" t="n">
        <f aca="false">IF(L231&gt;Q231,L231-Q231,0)</f>
        <v>0.125867132996802</v>
      </c>
      <c r="S231" s="60" t="n">
        <f aca="false">IF(AND(R231&gt;$T$22,R231&lt;=$T$23),$S$22,IF(R231&gt;$T$23,$S$23,0))</f>
        <v>0</v>
      </c>
      <c r="T231" s="41" t="n">
        <f aca="false">ROUND(S231*N231,0)</f>
        <v>0</v>
      </c>
      <c r="U231" s="41" t="n">
        <f aca="false">MAX(P231-K231,0)</f>
        <v>0</v>
      </c>
      <c r="V231" s="41" t="n">
        <f aca="false">MAX(U231*(V$23),0)</f>
        <v>0</v>
      </c>
      <c r="W231" s="41" t="n">
        <f aca="false">IF(AND(I231&gt;1.75,$W$23=1),MAX(K231-(P231+T231),0),0)</f>
        <v>0</v>
      </c>
      <c r="X231" s="53" t="n">
        <f aca="false">MIN(H231*[1]parameters!C$22,ROUND(P231+T231-V231+W231,0))</f>
        <v>23226567</v>
      </c>
      <c r="Y231" s="55" t="n">
        <f aca="false">IF(H231=0,0,X231*100/H231)</f>
        <v>82.3741328670032</v>
      </c>
    </row>
    <row r="232" customFormat="false" ht="14.5" hidden="false" customHeight="false" outlineLevel="0" collapsed="false">
      <c r="A232" s="20" t="n">
        <v>205</v>
      </c>
      <c r="B232" s="20" t="s">
        <v>223</v>
      </c>
      <c r="C232" s="51" t="n">
        <v>606394600</v>
      </c>
      <c r="D232" s="51" t="n">
        <f aca="false">D$23*C232</f>
        <v>1962778.37957726</v>
      </c>
      <c r="E232" s="52" t="n">
        <v>64968000</v>
      </c>
      <c r="F232" s="51" t="n">
        <f aca="false">E232*F$23</f>
        <v>770591.267965226</v>
      </c>
      <c r="G232" s="51" t="n">
        <f aca="false">ROUND(D232+F232,0)</f>
        <v>2733370</v>
      </c>
      <c r="H232" s="53" t="n">
        <f aca="false">(SUMIF(town1755,A232,found1755)/2)</f>
        <v>1562618.76530679</v>
      </c>
      <c r="I232" s="54" t="n">
        <f aca="false">IF(H232=0,0,G232/H232)</f>
        <v>1.74922384185202</v>
      </c>
      <c r="J232" s="41" t="n">
        <f aca="false">ROUND(H232*maxloc,0)</f>
        <v>1289160</v>
      </c>
      <c r="K232" s="41" t="n">
        <f aca="false">MIN(G232,J232)</f>
        <v>1289160</v>
      </c>
      <c r="L232" s="55" t="n">
        <f aca="false">IF(H232&gt;0, ROUND((K232*100/H232), 2), 0)</f>
        <v>82.5</v>
      </c>
      <c r="M232" s="56"/>
      <c r="N232" s="57" t="n">
        <v>1342951</v>
      </c>
      <c r="O232" s="58" t="n">
        <v>0.0506</v>
      </c>
      <c r="P232" s="41" t="n">
        <f aca="false">ROUND(N232*(1+O232),0)</f>
        <v>1410904</v>
      </c>
      <c r="Q232" s="59" t="n">
        <f aca="false">IF(H232=0,0,P232*100/H232)</f>
        <v>90.2909930000104</v>
      </c>
      <c r="R232" s="59" t="n">
        <f aca="false">IF(L232&gt;Q232,L232-Q232,0)</f>
        <v>0</v>
      </c>
      <c r="S232" s="60" t="n">
        <f aca="false">IF(AND(R232&gt;$T$22,R232&lt;=$T$23),$S$22,IF(R232&gt;$T$23,$S$23,0))</f>
        <v>0</v>
      </c>
      <c r="T232" s="41" t="n">
        <f aca="false">ROUND(S232*N232,0)</f>
        <v>0</v>
      </c>
      <c r="U232" s="41" t="n">
        <f aca="false">MAX(P232-K232,0)</f>
        <v>121744</v>
      </c>
      <c r="V232" s="41" t="n">
        <f aca="false">MAX(U232*(V$23),0)</f>
        <v>121744</v>
      </c>
      <c r="W232" s="41" t="n">
        <f aca="false">IF(AND(I232&gt;1.75,$W$23=1),MAX(K232-(P232+T232),0),0)</f>
        <v>0</v>
      </c>
      <c r="X232" s="53" t="n">
        <f aca="false">MIN(H232*[1]parameters!C$22,ROUND(P232+T232-V232+W232,0))</f>
        <v>1289160</v>
      </c>
      <c r="Y232" s="55" t="n">
        <f aca="false">IF(H232=0,0,X232*100/H232)</f>
        <v>82.4999691941432</v>
      </c>
    </row>
    <row r="233" customFormat="false" ht="14.5" hidden="false" customHeight="false" outlineLevel="0" collapsed="false">
      <c r="A233" s="20" t="n">
        <v>206</v>
      </c>
      <c r="B233" s="20" t="s">
        <v>224</v>
      </c>
      <c r="C233" s="51" t="n">
        <v>134880400</v>
      </c>
      <c r="D233" s="51" t="n">
        <f aca="false">D$23*C233</f>
        <v>436580.953967487</v>
      </c>
      <c r="E233" s="52" t="n">
        <v>30469000</v>
      </c>
      <c r="F233" s="51" t="n">
        <f aca="false">E233*F$23</f>
        <v>361395.538474825</v>
      </c>
      <c r="G233" s="51" t="n">
        <f aca="false">ROUND(D233+F233,0)</f>
        <v>797976</v>
      </c>
      <c r="H233" s="53" t="n">
        <f aca="false">(SUMIF(town1755,A233,found1755)/2)</f>
        <v>1401358.2881666</v>
      </c>
      <c r="I233" s="54" t="n">
        <f aca="false">IF(H233=0,0,G233/H233)</f>
        <v>0.569430392454446</v>
      </c>
      <c r="J233" s="41" t="n">
        <f aca="false">ROUND(H233*maxloc,0)</f>
        <v>1156121</v>
      </c>
      <c r="K233" s="41" t="n">
        <f aca="false">MIN(G233,J233)</f>
        <v>797976</v>
      </c>
      <c r="L233" s="55" t="n">
        <f aca="false">IF(H233&gt;0, ROUND((K233*100/H233), 2), 0)</f>
        <v>56.94</v>
      </c>
      <c r="M233" s="56"/>
      <c r="N233" s="57" t="n">
        <v>865629</v>
      </c>
      <c r="O233" s="58" t="n">
        <v>0.0267</v>
      </c>
      <c r="P233" s="41" t="n">
        <f aca="false">ROUND(N233*(1+O233),0)</f>
        <v>888741</v>
      </c>
      <c r="Q233" s="59" t="n">
        <f aca="false">IF(H233=0,0,P233*100/H233)</f>
        <v>63.4199695755708</v>
      </c>
      <c r="R233" s="59" t="n">
        <f aca="false">IF(L233&gt;Q233,L233-Q233,0)</f>
        <v>0</v>
      </c>
      <c r="S233" s="60" t="n">
        <f aca="false">IF(AND(R233&gt;$T$22,R233&lt;=$T$23),$S$22,IF(R233&gt;$T$23,$S$23,0))</f>
        <v>0</v>
      </c>
      <c r="T233" s="41" t="n">
        <f aca="false">ROUND(S233*N233,0)</f>
        <v>0</v>
      </c>
      <c r="U233" s="41" t="n">
        <f aca="false">MAX(P233-K233,0)</f>
        <v>90765</v>
      </c>
      <c r="V233" s="41" t="n">
        <f aca="false">MAX(U233*(V$23),0)</f>
        <v>90765</v>
      </c>
      <c r="W233" s="41" t="n">
        <f aca="false">IF(AND(I233&gt;1.75,$W$23=1),MAX(K233-(P233+T233),0),0)</f>
        <v>0</v>
      </c>
      <c r="X233" s="53" t="n">
        <f aca="false">MIN(H233*[1]parameters!C$22,ROUND(P233+T233-V233+W233,0))</f>
        <v>797976</v>
      </c>
      <c r="Y233" s="55" t="n">
        <f aca="false">IF(H233=0,0,X233*100/H233)</f>
        <v>56.9430392454446</v>
      </c>
    </row>
    <row r="234" customFormat="false" ht="14.5" hidden="false" customHeight="false" outlineLevel="0" collapsed="false">
      <c r="A234" s="20" t="n">
        <v>207</v>
      </c>
      <c r="B234" s="20" t="s">
        <v>225</v>
      </c>
      <c r="C234" s="51" t="n">
        <v>36300210300</v>
      </c>
      <c r="D234" s="51" t="n">
        <f aca="false">D$23*C234</f>
        <v>117496540.950312</v>
      </c>
      <c r="E234" s="52" t="n">
        <v>20914273000</v>
      </c>
      <c r="F234" s="51" t="n">
        <f aca="false">E234*F$23</f>
        <v>248066065.595999</v>
      </c>
      <c r="G234" s="51" t="n">
        <f aca="false">ROUND(D234+F234,0)</f>
        <v>365562607</v>
      </c>
      <c r="H234" s="53" t="n">
        <f aca="false">(SUMIF(town1755,A234,found1755)/2)</f>
        <v>159609730.3702</v>
      </c>
      <c r="I234" s="54" t="n">
        <f aca="false">IF(H234=0,0,G234/H234)</f>
        <v>2.29035288858713</v>
      </c>
      <c r="J234" s="41" t="n">
        <f aca="false">ROUND(H234*maxloc,0)</f>
        <v>131678028</v>
      </c>
      <c r="K234" s="41" t="n">
        <f aca="false">MIN(G234,J234)</f>
        <v>131678028</v>
      </c>
      <c r="L234" s="55" t="n">
        <f aca="false">IF(H234&gt;0, ROUND((K234*100/H234), 2), 0)</f>
        <v>82.5</v>
      </c>
      <c r="M234" s="56"/>
      <c r="N234" s="57" t="n">
        <v>129330798</v>
      </c>
      <c r="O234" s="58" t="n">
        <v>0.0432</v>
      </c>
      <c r="P234" s="41" t="n">
        <f aca="false">ROUND(N234*(1+O234),0)</f>
        <v>134917888</v>
      </c>
      <c r="Q234" s="59" t="n">
        <f aca="false">IF(H234=0,0,P234*100/H234)</f>
        <v>84.5298639920451</v>
      </c>
      <c r="R234" s="59" t="n">
        <f aca="false">IF(L234&gt;Q234,L234-Q234,0)</f>
        <v>0</v>
      </c>
      <c r="S234" s="60" t="n">
        <f aca="false">IF(AND(R234&gt;$T$22,R234&lt;=$T$23),$S$22,IF(R234&gt;$T$23,$S$23,0))</f>
        <v>0</v>
      </c>
      <c r="T234" s="41" t="n">
        <f aca="false">ROUND(S234*N234,0)</f>
        <v>0</v>
      </c>
      <c r="U234" s="41" t="n">
        <f aca="false">MAX(P234-K234,0)</f>
        <v>3239860</v>
      </c>
      <c r="V234" s="41" t="n">
        <f aca="false">MAX(U234*(V$23),0)</f>
        <v>3239860</v>
      </c>
      <c r="W234" s="41" t="n">
        <f aca="false">IF(AND(I234&gt;1.75,$W$23=1),MAX(K234-(P234+T234),0),0)</f>
        <v>0</v>
      </c>
      <c r="X234" s="53" t="n">
        <f aca="false">MIN(H234*[1]parameters!C$22,ROUND(P234+T234-V234+W234,0))</f>
        <v>131678028</v>
      </c>
      <c r="Y234" s="55" t="n">
        <f aca="false">IF(H234=0,0,X234*100/H234)</f>
        <v>82.500000278545</v>
      </c>
    </row>
    <row r="235" customFormat="false" ht="14.5" hidden="false" customHeight="false" outlineLevel="0" collapsed="false">
      <c r="A235" s="20" t="n">
        <v>208</v>
      </c>
      <c r="B235" s="20" t="s">
        <v>226</v>
      </c>
      <c r="C235" s="51" t="n">
        <v>2184884400</v>
      </c>
      <c r="D235" s="51" t="n">
        <f aca="false">D$23*C235</f>
        <v>7072035.04482995</v>
      </c>
      <c r="E235" s="52" t="n">
        <v>856429000</v>
      </c>
      <c r="F235" s="51" t="n">
        <f aca="false">E235*F$23</f>
        <v>10158181.0896471</v>
      </c>
      <c r="G235" s="51" t="n">
        <f aca="false">ROUND(D235+F235,0)</f>
        <v>17230216</v>
      </c>
      <c r="H235" s="53" t="n">
        <f aca="false">(SUMIF(town1755,A235,found1755)/2)</f>
        <v>22961642.4544472</v>
      </c>
      <c r="I235" s="54" t="n">
        <f aca="false">IF(H235=0,0,G235/H235)</f>
        <v>0.750391268141311</v>
      </c>
      <c r="J235" s="41" t="n">
        <f aca="false">ROUND(H235*maxloc,0)</f>
        <v>18943355</v>
      </c>
      <c r="K235" s="41" t="n">
        <f aca="false">MIN(G235,J235)</f>
        <v>17230216</v>
      </c>
      <c r="L235" s="55" t="n">
        <f aca="false">IF(H235&gt;0, ROUND((K235*100/H235), 2), 0)</f>
        <v>75.04</v>
      </c>
      <c r="M235" s="56"/>
      <c r="N235" s="57" t="n">
        <v>16917341</v>
      </c>
      <c r="O235" s="58" t="n">
        <v>0.0474</v>
      </c>
      <c r="P235" s="41" t="n">
        <f aca="false">ROUND(N235*(1+O235),0)</f>
        <v>17719223</v>
      </c>
      <c r="Q235" s="59" t="n">
        <f aca="false">IF(H235=0,0,P235*100/H235)</f>
        <v>77.1687958958187</v>
      </c>
      <c r="R235" s="59" t="n">
        <f aca="false">IF(L235&gt;Q235,L235-Q235,0)</f>
        <v>0</v>
      </c>
      <c r="S235" s="60" t="n">
        <f aca="false">IF(AND(R235&gt;$T$22,R235&lt;=$T$23),$S$22,IF(R235&gt;$T$23,$S$23,0))</f>
        <v>0</v>
      </c>
      <c r="T235" s="41" t="n">
        <f aca="false">ROUND(S235*N235,0)</f>
        <v>0</v>
      </c>
      <c r="U235" s="41" t="n">
        <f aca="false">MAX(P235-K235,0)</f>
        <v>489007</v>
      </c>
      <c r="V235" s="41" t="n">
        <f aca="false">MAX(U235*(V$23),0)</f>
        <v>489007</v>
      </c>
      <c r="W235" s="41" t="n">
        <f aca="false">IF(AND(I235&gt;1.75,$W$23=1),MAX(K235-(P235+T235),0),0)</f>
        <v>0</v>
      </c>
      <c r="X235" s="53" t="n">
        <f aca="false">MIN(H235*[1]parameters!C$22,ROUND(P235+T235-V235+W235,0))</f>
        <v>17230216</v>
      </c>
      <c r="Y235" s="55" t="n">
        <f aca="false">IF(H235=0,0,X235*100/H235)</f>
        <v>75.0391268141311</v>
      </c>
    </row>
    <row r="236" customFormat="false" ht="14.5" hidden="false" customHeight="false" outlineLevel="0" collapsed="false">
      <c r="A236" s="20" t="n">
        <v>209</v>
      </c>
      <c r="B236" s="20" t="s">
        <v>227</v>
      </c>
      <c r="C236" s="51" t="n">
        <v>884487200</v>
      </c>
      <c r="D236" s="51" t="n">
        <f aca="false">D$23*C236</f>
        <v>2862908.66240041</v>
      </c>
      <c r="E236" s="52" t="n">
        <v>255310000</v>
      </c>
      <c r="F236" s="51" t="n">
        <f aca="false">E236*F$23</f>
        <v>3028254.78118769</v>
      </c>
      <c r="G236" s="51" t="n">
        <f aca="false">ROUND(D236+F236,0)</f>
        <v>5891163</v>
      </c>
      <c r="H236" s="53" t="n">
        <f aca="false">(SUMIF(town1755,A236,found1755)/2)</f>
        <v>25748604.746618</v>
      </c>
      <c r="I236" s="54" t="n">
        <f aca="false">IF(H236=0,0,G236/H236)</f>
        <v>0.228795426314266</v>
      </c>
      <c r="J236" s="41" t="n">
        <f aca="false">ROUND(H236*maxloc,0)</f>
        <v>21242599</v>
      </c>
      <c r="K236" s="41" t="n">
        <f aca="false">MIN(G236,J236)</f>
        <v>5891163</v>
      </c>
      <c r="L236" s="55" t="n">
        <f aca="false">IF(H236&gt;0, ROUND((K236*100/H236), 2), 0)</f>
        <v>22.88</v>
      </c>
      <c r="M236" s="56"/>
      <c r="N236" s="57" t="n">
        <v>6422403</v>
      </c>
      <c r="O236" s="58" t="n">
        <v>0.0407</v>
      </c>
      <c r="P236" s="41" t="n">
        <f aca="false">ROUND(N236*(1+O236),0)</f>
        <v>6683795</v>
      </c>
      <c r="Q236" s="59" t="n">
        <f aca="false">IF(H236=0,0,P236*100/H236)</f>
        <v>25.9578919548171</v>
      </c>
      <c r="R236" s="59" t="n">
        <f aca="false">IF(L236&gt;Q236,L236-Q236,0)</f>
        <v>0</v>
      </c>
      <c r="S236" s="60" t="n">
        <f aca="false">IF(AND(R236&gt;$T$22,R236&lt;=$T$23),$S$22,IF(R236&gt;$T$23,$S$23,0))</f>
        <v>0</v>
      </c>
      <c r="T236" s="41" t="n">
        <f aca="false">ROUND(S236*N236,0)</f>
        <v>0</v>
      </c>
      <c r="U236" s="41" t="n">
        <f aca="false">MAX(P236-K236,0)</f>
        <v>792632</v>
      </c>
      <c r="V236" s="41" t="n">
        <f aca="false">MAX(U236*(V$23),0)</f>
        <v>792632</v>
      </c>
      <c r="W236" s="41" t="n">
        <f aca="false">IF(AND(I236&gt;1.75,$W$23=1),MAX(K236-(P236+T236),0),0)</f>
        <v>0</v>
      </c>
      <c r="X236" s="53" t="n">
        <f aca="false">MIN(H236*[1]parameters!C$22,ROUND(P236+T236-V236+W236,0))</f>
        <v>5891163</v>
      </c>
      <c r="Y236" s="55" t="n">
        <f aca="false">IF(H236=0,0,X236*100/H236)</f>
        <v>22.8795426314266</v>
      </c>
    </row>
    <row r="237" customFormat="false" ht="14.5" hidden="false" customHeight="false" outlineLevel="0" collapsed="false">
      <c r="A237" s="20" t="n">
        <v>210</v>
      </c>
      <c r="B237" s="20" t="s">
        <v>228</v>
      </c>
      <c r="C237" s="51" t="n">
        <v>4233284000</v>
      </c>
      <c r="D237" s="51" t="n">
        <f aca="false">D$23*C237</f>
        <v>13702296.0128773</v>
      </c>
      <c r="E237" s="52" t="n">
        <v>1345315000</v>
      </c>
      <c r="F237" s="51" t="n">
        <f aca="false">E237*F$23</f>
        <v>15956901.7310466</v>
      </c>
      <c r="G237" s="51" t="n">
        <f aca="false">ROUND(D237+F237,0)</f>
        <v>29659198</v>
      </c>
      <c r="H237" s="53" t="n">
        <f aca="false">(SUMIF(town1755,A237,found1755)/2)</f>
        <v>39772534.7</v>
      </c>
      <c r="I237" s="54" t="n">
        <f aca="false">IF(H237=0,0,G237/H237)</f>
        <v>0.745720588936968</v>
      </c>
      <c r="J237" s="41" t="n">
        <f aca="false">ROUND(H237*maxloc,0)</f>
        <v>32812341</v>
      </c>
      <c r="K237" s="41" t="n">
        <f aca="false">MIN(G237,J237)</f>
        <v>29659198</v>
      </c>
      <c r="L237" s="55" t="n">
        <f aca="false">IF(H237&gt;0, ROUND((K237*100/H237), 2), 0)</f>
        <v>74.57</v>
      </c>
      <c r="M237" s="56"/>
      <c r="N237" s="57" t="n">
        <v>30947493</v>
      </c>
      <c r="O237" s="58" t="n">
        <v>0.0385</v>
      </c>
      <c r="P237" s="41" t="n">
        <f aca="false">ROUND(N237*(1+O237),0)</f>
        <v>32138971</v>
      </c>
      <c r="Q237" s="59" t="n">
        <f aca="false">IF(H237=0,0,P237*100/H237)</f>
        <v>80.8069469105272</v>
      </c>
      <c r="R237" s="59" t="n">
        <f aca="false">IF(L237&gt;Q237,L237-Q237,0)</f>
        <v>0</v>
      </c>
      <c r="S237" s="60" t="n">
        <f aca="false">IF(AND(R237&gt;$T$22,R237&lt;=$T$23),$S$22,IF(R237&gt;$T$23,$S$23,0))</f>
        <v>0</v>
      </c>
      <c r="T237" s="41" t="n">
        <f aca="false">ROUND(S237*N237,0)</f>
        <v>0</v>
      </c>
      <c r="U237" s="41" t="n">
        <f aca="false">MAX(P237-K237,0)</f>
        <v>2479773</v>
      </c>
      <c r="V237" s="41" t="n">
        <f aca="false">MAX(U237*(V$23),0)</f>
        <v>2479773</v>
      </c>
      <c r="W237" s="41" t="n">
        <f aca="false">IF(AND(I237&gt;1.75,$W$23=1),MAX(K237-(P237+T237),0),0)</f>
        <v>0</v>
      </c>
      <c r="X237" s="53" t="n">
        <f aca="false">MIN(H237*[1]parameters!C$22,ROUND(P237+T237-V237+W237,0))</f>
        <v>29659198</v>
      </c>
      <c r="Y237" s="55" t="n">
        <f aca="false">IF(H237=0,0,X237*100/H237)</f>
        <v>74.5720588936968</v>
      </c>
    </row>
    <row r="238" customFormat="false" ht="14.5" hidden="false" customHeight="false" outlineLevel="0" collapsed="false">
      <c r="A238" s="20" t="n">
        <v>211</v>
      </c>
      <c r="B238" s="20" t="s">
        <v>229</v>
      </c>
      <c r="C238" s="51" t="n">
        <v>6388823400</v>
      </c>
      <c r="D238" s="51" t="n">
        <f aca="false">D$23*C238</f>
        <v>20679347.1453362</v>
      </c>
      <c r="E238" s="52" t="n">
        <v>2541360000</v>
      </c>
      <c r="F238" s="51" t="n">
        <f aca="false">E238*F$23</f>
        <v>30143298.6201839</v>
      </c>
      <c r="G238" s="51" t="n">
        <f aca="false">ROUND(D238+F238,0)</f>
        <v>50822646</v>
      </c>
      <c r="H238" s="53" t="n">
        <f aca="false">(SUMIF(town1755,A238,found1755)/2)</f>
        <v>59954111.4166645</v>
      </c>
      <c r="I238" s="54" t="n">
        <f aca="false">IF(H238=0,0,G238/H238)</f>
        <v>0.847692423406907</v>
      </c>
      <c r="J238" s="41" t="n">
        <f aca="false">ROUND(H238*maxloc,0)</f>
        <v>49462142</v>
      </c>
      <c r="K238" s="41" t="n">
        <f aca="false">MIN(G238,J238)</f>
        <v>49462142</v>
      </c>
      <c r="L238" s="55" t="n">
        <f aca="false">IF(H238&gt;0, ROUND((K238*100/H238), 2), 0)</f>
        <v>82.5</v>
      </c>
      <c r="M238" s="56"/>
      <c r="N238" s="57" t="n">
        <v>46392256</v>
      </c>
      <c r="O238" s="58" t="n">
        <v>0.0409</v>
      </c>
      <c r="P238" s="41" t="n">
        <f aca="false">ROUND(N238*(1+O238),0)</f>
        <v>48289699</v>
      </c>
      <c r="Q238" s="59" t="n">
        <f aca="false">IF(H238=0,0,P238*100/H238)</f>
        <v>80.5444328319704</v>
      </c>
      <c r="R238" s="59" t="n">
        <f aca="false">IF(L238&gt;Q238,L238-Q238,0)</f>
        <v>1.95556716802959</v>
      </c>
      <c r="S238" s="60" t="n">
        <f aca="false">IF(AND(R238&gt;$T$22,R238&lt;=$T$23),$S$22,IF(R238&gt;$T$23,$S$23,0))</f>
        <v>0</v>
      </c>
      <c r="T238" s="41" t="n">
        <f aca="false">ROUND(S238*N238,0)</f>
        <v>0</v>
      </c>
      <c r="U238" s="41" t="n">
        <f aca="false">MAX(P238-K238,0)</f>
        <v>0</v>
      </c>
      <c r="V238" s="41" t="n">
        <f aca="false">MAX(U238*(V$23),0)</f>
        <v>0</v>
      </c>
      <c r="W238" s="41" t="n">
        <f aca="false">IF(AND(I238&gt;1.75,$W$23=1),MAX(K238-(P238+T238),0),0)</f>
        <v>0</v>
      </c>
      <c r="X238" s="53" t="n">
        <f aca="false">MIN(H238*[1]parameters!C$22,ROUND(P238+T238-V238+W238,0))</f>
        <v>48289699</v>
      </c>
      <c r="Y238" s="55" t="n">
        <f aca="false">IF(H238=0,0,X238*100/H238)</f>
        <v>80.5444328319704</v>
      </c>
    </row>
    <row r="239" customFormat="false" ht="14.5" hidden="false" customHeight="false" outlineLevel="0" collapsed="false">
      <c r="A239" s="20" t="n">
        <v>212</v>
      </c>
      <c r="B239" s="20" t="s">
        <v>230</v>
      </c>
      <c r="C239" s="51" t="n">
        <v>4784669200</v>
      </c>
      <c r="D239" s="51" t="n">
        <f aca="false">D$23*C239</f>
        <v>15487019.9358458</v>
      </c>
      <c r="E239" s="52" t="n">
        <v>1705460000</v>
      </c>
      <c r="F239" s="51" t="n">
        <f aca="false">E239*F$23</f>
        <v>20228613.8385663</v>
      </c>
      <c r="G239" s="51" t="n">
        <f aca="false">ROUND(D239+F239,0)</f>
        <v>35715634</v>
      </c>
      <c r="H239" s="53" t="n">
        <f aca="false">(SUMIF(town1755,A239,found1755)/2)</f>
        <v>57861865.1735935</v>
      </c>
      <c r="I239" s="54" t="n">
        <f aca="false">IF(H239=0,0,G239/H239)</f>
        <v>0.617256873639455</v>
      </c>
      <c r="J239" s="41" t="n">
        <f aca="false">ROUND(H239*maxloc,0)</f>
        <v>47736039</v>
      </c>
      <c r="K239" s="41" t="n">
        <f aca="false">MIN(G239,J239)</f>
        <v>35715634</v>
      </c>
      <c r="L239" s="55" t="n">
        <f aca="false">IF(H239&gt;0, ROUND((K239*100/H239), 2), 0)</f>
        <v>61.73</v>
      </c>
      <c r="M239" s="56"/>
      <c r="N239" s="57" t="n">
        <v>35379415</v>
      </c>
      <c r="O239" s="58" t="n">
        <v>0.0506</v>
      </c>
      <c r="P239" s="41" t="n">
        <f aca="false">ROUND(N239*(1+O239),0)</f>
        <v>37169613</v>
      </c>
      <c r="Q239" s="59" t="n">
        <f aca="false">IF(H239=0,0,P239*100/H239)</f>
        <v>64.2385323882769</v>
      </c>
      <c r="R239" s="59" t="n">
        <f aca="false">IF(L239&gt;Q239,L239-Q239,0)</f>
        <v>0</v>
      </c>
      <c r="S239" s="60" t="n">
        <f aca="false">IF(AND(R239&gt;$T$22,R239&lt;=$T$23),$S$22,IF(R239&gt;$T$23,$S$23,0))</f>
        <v>0</v>
      </c>
      <c r="T239" s="41" t="n">
        <f aca="false">ROUND(S239*N239,0)</f>
        <v>0</v>
      </c>
      <c r="U239" s="41" t="n">
        <f aca="false">MAX(P239-K239,0)</f>
        <v>1453979</v>
      </c>
      <c r="V239" s="41" t="n">
        <f aca="false">MAX(U239*(V$23),0)</f>
        <v>1453979</v>
      </c>
      <c r="W239" s="41" t="n">
        <f aca="false">IF(AND(I239&gt;1.75,$W$23=1),MAX(K239-(P239+T239),0),0)</f>
        <v>0</v>
      </c>
      <c r="X239" s="53" t="n">
        <f aca="false">MIN(H239*[1]parameters!C$22,ROUND(P239+T239-V239+W239,0))</f>
        <v>35715634</v>
      </c>
      <c r="Y239" s="55" t="n">
        <f aca="false">IF(H239=0,0,X239*100/H239)</f>
        <v>61.7256873639455</v>
      </c>
    </row>
    <row r="240" customFormat="false" ht="14.5" hidden="false" customHeight="false" outlineLevel="0" collapsed="false">
      <c r="A240" s="20" t="n">
        <v>213</v>
      </c>
      <c r="B240" s="20" t="s">
        <v>231</v>
      </c>
      <c r="C240" s="51" t="n">
        <v>3635129100</v>
      </c>
      <c r="D240" s="51" t="n">
        <f aca="false">D$23*C240</f>
        <v>11766187.8988569</v>
      </c>
      <c r="E240" s="52" t="n">
        <v>1196132000</v>
      </c>
      <c r="F240" s="51" t="n">
        <f aca="false">E240*F$23</f>
        <v>14187428.8039309</v>
      </c>
      <c r="G240" s="51" t="n">
        <f aca="false">ROUND(D240+F240,0)</f>
        <v>25953617</v>
      </c>
      <c r="H240" s="53" t="n">
        <f aca="false">(SUMIF(town1755,A240,found1755)/2)</f>
        <v>32727820.8791018</v>
      </c>
      <c r="I240" s="54" t="n">
        <f aca="false">IF(H240=0,0,G240/H240)</f>
        <v>0.793013903854888</v>
      </c>
      <c r="J240" s="41" t="n">
        <f aca="false">ROUND(H240*maxloc,0)</f>
        <v>27000452</v>
      </c>
      <c r="K240" s="41" t="n">
        <f aca="false">MIN(G240,J240)</f>
        <v>25953617</v>
      </c>
      <c r="L240" s="55" t="n">
        <f aca="false">IF(H240&gt;0, ROUND((K240*100/H240), 2), 0)</f>
        <v>79.3</v>
      </c>
      <c r="M240" s="56"/>
      <c r="N240" s="57" t="n">
        <v>25007957</v>
      </c>
      <c r="O240" s="58" t="n">
        <v>0.037</v>
      </c>
      <c r="P240" s="41" t="n">
        <f aca="false">ROUND(N240*(1+O240),0)</f>
        <v>25933251</v>
      </c>
      <c r="Q240" s="59" t="n">
        <f aca="false">IF(H240=0,0,P240*100/H240)</f>
        <v>79.239161983313</v>
      </c>
      <c r="R240" s="59" t="n">
        <f aca="false">IF(L240&gt;Q240,L240-Q240,0)</f>
        <v>0.060838016686958</v>
      </c>
      <c r="S240" s="60" t="n">
        <f aca="false">IF(AND(R240&gt;$T$22,R240&lt;=$T$23),$S$22,IF(R240&gt;$T$23,$S$23,0))</f>
        <v>0</v>
      </c>
      <c r="T240" s="41" t="n">
        <f aca="false">ROUND(S240*N240,0)</f>
        <v>0</v>
      </c>
      <c r="U240" s="41" t="n">
        <f aca="false">MAX(P240-K240,0)</f>
        <v>0</v>
      </c>
      <c r="V240" s="41" t="n">
        <f aca="false">MAX(U240*(V$23),0)</f>
        <v>0</v>
      </c>
      <c r="W240" s="41" t="n">
        <f aca="false">IF(AND(I240&gt;1.75,$W$23=1),MAX(K240-(P240+T240),0),0)</f>
        <v>0</v>
      </c>
      <c r="X240" s="53" t="n">
        <f aca="false">MIN(H240*[1]parameters!C$22,ROUND(P240+T240-V240+W240,0))</f>
        <v>25933251</v>
      </c>
      <c r="Y240" s="55" t="n">
        <f aca="false">IF(H240=0,0,X240*100/H240)</f>
        <v>79.239161983313</v>
      </c>
    </row>
    <row r="241" customFormat="false" ht="14.5" hidden="false" customHeight="false" outlineLevel="0" collapsed="false">
      <c r="A241" s="20" t="n">
        <v>214</v>
      </c>
      <c r="B241" s="20" t="s">
        <v>232</v>
      </c>
      <c r="C241" s="51" t="n">
        <v>2148275600</v>
      </c>
      <c r="D241" s="51" t="n">
        <f aca="false">D$23*C241</f>
        <v>6953539.66056652</v>
      </c>
      <c r="E241" s="52" t="n">
        <v>735000000</v>
      </c>
      <c r="F241" s="51" t="n">
        <f aca="false">E241*F$23</f>
        <v>8717900.84279092</v>
      </c>
      <c r="G241" s="51" t="n">
        <f aca="false">ROUND(D241+F241,0)</f>
        <v>15671441</v>
      </c>
      <c r="H241" s="53" t="n">
        <f aca="false">(SUMIF(town1755,A241,found1755)/2)</f>
        <v>30834490.3817607</v>
      </c>
      <c r="I241" s="54" t="n">
        <f aca="false">IF(H241=0,0,G241/H241)</f>
        <v>0.508243879044941</v>
      </c>
      <c r="J241" s="41" t="n">
        <f aca="false">ROUND(H241*maxloc,0)</f>
        <v>25438455</v>
      </c>
      <c r="K241" s="41" t="n">
        <f aca="false">MIN(G241,J241)</f>
        <v>15671441</v>
      </c>
      <c r="L241" s="55" t="n">
        <f aca="false">IF(H241&gt;0, ROUND((K241*100/H241), 2), 0)</f>
        <v>50.82</v>
      </c>
      <c r="M241" s="56"/>
      <c r="N241" s="57" t="n">
        <v>15882550</v>
      </c>
      <c r="O241" s="58" t="n">
        <v>0.0431</v>
      </c>
      <c r="P241" s="41" t="n">
        <f aca="false">ROUND(N241*(1+O241),0)</f>
        <v>16567088</v>
      </c>
      <c r="Q241" s="59" t="n">
        <f aca="false">IF(H241=0,0,P241*100/H241)</f>
        <v>53.7290799844054</v>
      </c>
      <c r="R241" s="59" t="n">
        <f aca="false">IF(L241&gt;Q241,L241-Q241,0)</f>
        <v>0</v>
      </c>
      <c r="S241" s="60" t="n">
        <f aca="false">IF(AND(R241&gt;$T$22,R241&lt;=$T$23),$S$22,IF(R241&gt;$T$23,$S$23,0))</f>
        <v>0</v>
      </c>
      <c r="T241" s="41" t="n">
        <f aca="false">ROUND(S241*N241,0)</f>
        <v>0</v>
      </c>
      <c r="U241" s="41" t="n">
        <f aca="false">MAX(P241-K241,0)</f>
        <v>895647</v>
      </c>
      <c r="V241" s="41" t="n">
        <f aca="false">MAX(U241*(V$23),0)</f>
        <v>895647</v>
      </c>
      <c r="W241" s="41" t="n">
        <f aca="false">IF(AND(I241&gt;1.75,$W$23=1),MAX(K241-(P241+T241),0),0)</f>
        <v>0</v>
      </c>
      <c r="X241" s="53" t="n">
        <f aca="false">MIN(H241*[1]parameters!C$22,ROUND(P241+T241-V241+W241,0))</f>
        <v>15671441</v>
      </c>
      <c r="Y241" s="55" t="n">
        <f aca="false">IF(H241=0,0,X241*100/H241)</f>
        <v>50.8243879044941</v>
      </c>
    </row>
    <row r="242" customFormat="false" ht="14.5" hidden="false" customHeight="false" outlineLevel="0" collapsed="false">
      <c r="A242" s="20" t="n">
        <v>215</v>
      </c>
      <c r="B242" s="20" t="s">
        <v>233</v>
      </c>
      <c r="C242" s="51" t="n">
        <v>548749600</v>
      </c>
      <c r="D242" s="51" t="n">
        <f aca="false">D$23*C242</f>
        <v>1776193.01141809</v>
      </c>
      <c r="E242" s="52" t="n">
        <v>162744000</v>
      </c>
      <c r="F242" s="51" t="n">
        <f aca="false">E242*F$23</f>
        <v>1930321.16293764</v>
      </c>
      <c r="G242" s="51" t="n">
        <f aca="false">ROUND(D242+F242,0)</f>
        <v>3706514</v>
      </c>
      <c r="H242" s="53" t="n">
        <f aca="false">(SUMIF(town1755,A242,found1755)/2)</f>
        <v>9194389.35118741</v>
      </c>
      <c r="I242" s="54" t="n">
        <f aca="false">IF(H242=0,0,G242/H242)</f>
        <v>0.403127805276304</v>
      </c>
      <c r="J242" s="41" t="n">
        <f aca="false">ROUND(H242*maxloc,0)</f>
        <v>7585371</v>
      </c>
      <c r="K242" s="41" t="n">
        <f aca="false">MIN(G242,J242)</f>
        <v>3706514</v>
      </c>
      <c r="L242" s="55" t="n">
        <f aca="false">IF(H242&gt;0, ROUND((K242*100/H242), 2), 0)</f>
        <v>40.31</v>
      </c>
      <c r="M242" s="56"/>
      <c r="N242" s="57" t="n">
        <v>3771259</v>
      </c>
      <c r="O242" s="58" t="n">
        <v>0.0425</v>
      </c>
      <c r="P242" s="41" t="n">
        <f aca="false">ROUND(N242*(1+O242),0)</f>
        <v>3931538</v>
      </c>
      <c r="Q242" s="59" t="n">
        <f aca="false">IF(H242=0,0,P242*100/H242)</f>
        <v>42.7601861290795</v>
      </c>
      <c r="R242" s="59" t="n">
        <f aca="false">IF(L242&gt;Q242,L242-Q242,0)</f>
        <v>0</v>
      </c>
      <c r="S242" s="60" t="n">
        <f aca="false">IF(AND(R242&gt;$T$22,R242&lt;=$T$23),$S$22,IF(R242&gt;$T$23,$S$23,0))</f>
        <v>0</v>
      </c>
      <c r="T242" s="41" t="n">
        <f aca="false">ROUND(S242*N242,0)</f>
        <v>0</v>
      </c>
      <c r="U242" s="41" t="n">
        <f aca="false">MAX(P242-K242,0)</f>
        <v>225024</v>
      </c>
      <c r="V242" s="41" t="n">
        <f aca="false">MAX(U242*(V$23),0)</f>
        <v>225024</v>
      </c>
      <c r="W242" s="41" t="n">
        <f aca="false">IF(AND(I242&gt;1.75,$W$23=1),MAX(K242-(P242+T242),0),0)</f>
        <v>0</v>
      </c>
      <c r="X242" s="53" t="n">
        <f aca="false">MIN(H242*[1]parameters!C$22,ROUND(P242+T242-V242+W242,0))</f>
        <v>3706514</v>
      </c>
      <c r="Y242" s="55" t="n">
        <f aca="false">IF(H242=0,0,X242*100/H242)</f>
        <v>40.3127805276304</v>
      </c>
    </row>
    <row r="243" customFormat="false" ht="14.5" hidden="false" customHeight="false" outlineLevel="0" collapsed="false">
      <c r="A243" s="20" t="n">
        <v>216</v>
      </c>
      <c r="B243" s="20" t="s">
        <v>234</v>
      </c>
      <c r="C243" s="51" t="n">
        <v>612926000</v>
      </c>
      <c r="D243" s="51" t="n">
        <f aca="false">D$23*C243</f>
        <v>1983919.21874102</v>
      </c>
      <c r="E243" s="52" t="n">
        <v>109660000</v>
      </c>
      <c r="F243" s="51" t="n">
        <f aca="false">E243*F$23</f>
        <v>1300687.08356524</v>
      </c>
      <c r="G243" s="51" t="n">
        <f aca="false">ROUND(D243+F243,0)</f>
        <v>3284606</v>
      </c>
      <c r="H243" s="53" t="n">
        <f aca="false">(SUMIF(town1755,A243,found1755)/2)</f>
        <v>4473229.42756558</v>
      </c>
      <c r="I243" s="54" t="n">
        <f aca="false">IF(H243=0,0,G243/H243)</f>
        <v>0.734280692101131</v>
      </c>
      <c r="J243" s="41" t="n">
        <f aca="false">ROUND(H243*maxloc,0)</f>
        <v>3690414</v>
      </c>
      <c r="K243" s="41" t="n">
        <f aca="false">MIN(G243,J243)</f>
        <v>3284606</v>
      </c>
      <c r="L243" s="55" t="n">
        <f aca="false">IF(H243&gt;0, ROUND((K243*100/H243), 2), 0)</f>
        <v>73.43</v>
      </c>
      <c r="M243" s="56"/>
      <c r="N243" s="57" t="n">
        <v>3339058</v>
      </c>
      <c r="O243" s="58" t="n">
        <v>0.0355</v>
      </c>
      <c r="P243" s="41" t="n">
        <f aca="false">ROUND(N243*(1+O243),0)</f>
        <v>3457595</v>
      </c>
      <c r="Q243" s="59" t="n">
        <f aca="false">IF(H243=0,0,P243*100/H243)</f>
        <v>77.2952752812791</v>
      </c>
      <c r="R243" s="59" t="n">
        <f aca="false">IF(L243&gt;Q243,L243-Q243,0)</f>
        <v>0</v>
      </c>
      <c r="S243" s="60" t="n">
        <f aca="false">IF(AND(R243&gt;$T$22,R243&lt;=$T$23),$S$22,IF(R243&gt;$T$23,$S$23,0))</f>
        <v>0</v>
      </c>
      <c r="T243" s="41" t="n">
        <f aca="false">ROUND(S243*N243,0)</f>
        <v>0</v>
      </c>
      <c r="U243" s="41" t="n">
        <f aca="false">MAX(P243-K243,0)</f>
        <v>172989</v>
      </c>
      <c r="V243" s="41" t="n">
        <f aca="false">MAX(U243*(V$23),0)</f>
        <v>172989</v>
      </c>
      <c r="W243" s="41" t="n">
        <f aca="false">IF(AND(I243&gt;1.75,$W$23=1),MAX(K243-(P243+T243),0),0)</f>
        <v>0</v>
      </c>
      <c r="X243" s="53" t="n">
        <f aca="false">MIN(H243*[1]parameters!C$22,ROUND(P243+T243-V243+W243,0))</f>
        <v>3284606</v>
      </c>
      <c r="Y243" s="55" t="n">
        <f aca="false">IF(H243=0,0,X243*100/H243)</f>
        <v>73.4280692101131</v>
      </c>
    </row>
    <row r="244" customFormat="false" ht="14.5" hidden="false" customHeight="false" outlineLevel="0" collapsed="false">
      <c r="A244" s="20" t="n">
        <v>217</v>
      </c>
      <c r="B244" s="20" t="s">
        <v>235</v>
      </c>
      <c r="C244" s="51" t="n">
        <v>4047916800</v>
      </c>
      <c r="D244" s="51" t="n">
        <f aca="false">D$23*C244</f>
        <v>13102299.3565041</v>
      </c>
      <c r="E244" s="52" t="n">
        <v>1326145000</v>
      </c>
      <c r="F244" s="51" t="n">
        <f aca="false">E244*F$23</f>
        <v>15729524.6437591</v>
      </c>
      <c r="G244" s="51" t="n">
        <f aca="false">ROUND(D244+F244,0)</f>
        <v>28831824</v>
      </c>
      <c r="H244" s="53" t="n">
        <f aca="false">(SUMIF(town1755,A244,found1755)/2)</f>
        <v>30625945.6370565</v>
      </c>
      <c r="I244" s="54" t="n">
        <f aca="false">IF(H244=0,0,G244/H244)</f>
        <v>0.941418245225196</v>
      </c>
      <c r="J244" s="41" t="n">
        <f aca="false">ROUND(H244*maxloc,0)</f>
        <v>25266405</v>
      </c>
      <c r="K244" s="41" t="n">
        <f aca="false">MIN(G244,J244)</f>
        <v>25266405</v>
      </c>
      <c r="L244" s="55" t="n">
        <f aca="false">IF(H244&gt;0, ROUND((K244*100/H244), 2), 0)</f>
        <v>82.5</v>
      </c>
      <c r="M244" s="56"/>
      <c r="N244" s="57" t="n">
        <v>23739727</v>
      </c>
      <c r="O244" s="58" t="n">
        <v>0.0454</v>
      </c>
      <c r="P244" s="41" t="n">
        <f aca="false">ROUND(N244*(1+O244),0)</f>
        <v>24817511</v>
      </c>
      <c r="Q244" s="59" t="n">
        <f aca="false">IF(H244=0,0,P244*100/H244)</f>
        <v>81.0342684405849</v>
      </c>
      <c r="R244" s="59" t="n">
        <f aca="false">IF(L244&gt;Q244,L244-Q244,0)</f>
        <v>1.46573155941506</v>
      </c>
      <c r="S244" s="60" t="n">
        <f aca="false">IF(AND(R244&gt;$T$22,R244&lt;=$T$23),$S$22,IF(R244&gt;$T$23,$S$23,0))</f>
        <v>0</v>
      </c>
      <c r="T244" s="41" t="n">
        <f aca="false">ROUND(S244*N244,0)</f>
        <v>0</v>
      </c>
      <c r="U244" s="41" t="n">
        <f aca="false">MAX(P244-K244,0)</f>
        <v>0</v>
      </c>
      <c r="V244" s="41" t="n">
        <f aca="false">MAX(U244*(V$23),0)</f>
        <v>0</v>
      </c>
      <c r="W244" s="41" t="n">
        <f aca="false">IF(AND(I244&gt;1.75,$W$23=1),MAX(K244-(P244+T244),0),0)</f>
        <v>0</v>
      </c>
      <c r="X244" s="53" t="n">
        <f aca="false">MIN(H244*[1]parameters!C$22,ROUND(P244+T244-V244+W244,0))</f>
        <v>24817511</v>
      </c>
      <c r="Y244" s="55" t="n">
        <f aca="false">IF(H244=0,0,X244*100/H244)</f>
        <v>81.0342684405849</v>
      </c>
    </row>
    <row r="245" customFormat="false" ht="14.5" hidden="false" customHeight="false" outlineLevel="0" collapsed="false">
      <c r="A245" s="20" t="n">
        <v>218</v>
      </c>
      <c r="B245" s="20" t="s">
        <v>236</v>
      </c>
      <c r="C245" s="51" t="n">
        <v>3164775400</v>
      </c>
      <c r="D245" s="51" t="n">
        <f aca="false">D$23*C245</f>
        <v>10243746.7802945</v>
      </c>
      <c r="E245" s="52" t="n">
        <v>905209000</v>
      </c>
      <c r="F245" s="51" t="n">
        <f aca="false">E245*F$23</f>
        <v>10736765.0394584</v>
      </c>
      <c r="G245" s="51" t="n">
        <f aca="false">ROUND(D245+F245,0)</f>
        <v>20980512</v>
      </c>
      <c r="H245" s="53" t="n">
        <f aca="false">(SUMIF(town1755,A245,found1755)/2)</f>
        <v>31801424.4075318</v>
      </c>
      <c r="I245" s="54" t="n">
        <f aca="false">IF(H245=0,0,G245/H245)</f>
        <v>0.659734976997791</v>
      </c>
      <c r="J245" s="41" t="n">
        <f aca="false">ROUND(H245*maxloc,0)</f>
        <v>26236175</v>
      </c>
      <c r="K245" s="41" t="n">
        <f aca="false">MIN(G245,J245)</f>
        <v>20980512</v>
      </c>
      <c r="L245" s="55" t="n">
        <f aca="false">IF(H245&gt;0, ROUND((K245*100/H245), 2), 0)</f>
        <v>65.97</v>
      </c>
      <c r="M245" s="56"/>
      <c r="N245" s="57" t="n">
        <v>22765513</v>
      </c>
      <c r="O245" s="58" t="n">
        <v>0.049</v>
      </c>
      <c r="P245" s="41" t="n">
        <f aca="false">ROUND(N245*(1+O245),0)</f>
        <v>23881023</v>
      </c>
      <c r="Q245" s="59" t="n">
        <f aca="false">IF(H245=0,0,P245*100/H245)</f>
        <v>75.0941929328927</v>
      </c>
      <c r="R245" s="59" t="n">
        <f aca="false">IF(L245&gt;Q245,L245-Q245,0)</f>
        <v>0</v>
      </c>
      <c r="S245" s="60" t="n">
        <f aca="false">IF(AND(R245&gt;$T$22,R245&lt;=$T$23),$S$22,IF(R245&gt;$T$23,$S$23,0))</f>
        <v>0</v>
      </c>
      <c r="T245" s="41" t="n">
        <f aca="false">ROUND(S245*N245,0)</f>
        <v>0</v>
      </c>
      <c r="U245" s="41" t="n">
        <f aca="false">MAX(P245-K245,0)</f>
        <v>2900511</v>
      </c>
      <c r="V245" s="41" t="n">
        <f aca="false">MAX(U245*(V$23),0)</f>
        <v>2900511</v>
      </c>
      <c r="W245" s="41" t="n">
        <f aca="false">IF(AND(I245&gt;1.75,$W$23=1),MAX(K245-(P245+T245),0),0)</f>
        <v>0</v>
      </c>
      <c r="X245" s="53" t="n">
        <f aca="false">MIN(H245*[1]parameters!C$22,ROUND(P245+T245-V245+W245,0))</f>
        <v>20980512</v>
      </c>
      <c r="Y245" s="55" t="n">
        <f aca="false">IF(H245=0,0,X245*100/H245)</f>
        <v>65.9734976997791</v>
      </c>
    </row>
    <row r="246" customFormat="false" ht="14.5" hidden="false" customHeight="false" outlineLevel="0" collapsed="false">
      <c r="A246" s="20" t="n">
        <v>219</v>
      </c>
      <c r="B246" s="20" t="s">
        <v>237</v>
      </c>
      <c r="C246" s="51" t="n">
        <v>3200575000</v>
      </c>
      <c r="D246" s="51" t="n">
        <f aca="false">D$23*C246</f>
        <v>10359622.9455465</v>
      </c>
      <c r="E246" s="52" t="n">
        <v>1492736000</v>
      </c>
      <c r="F246" s="51" t="n">
        <f aca="false">E246*F$23</f>
        <v>17705475.4183189</v>
      </c>
      <c r="G246" s="51" t="n">
        <f aca="false">ROUND(D246+F246,0)</f>
        <v>28065098</v>
      </c>
      <c r="H246" s="53" t="n">
        <f aca="false">(SUMIF(town1755,A246,found1755)/2)</f>
        <v>27156764.84931</v>
      </c>
      <c r="I246" s="54" t="n">
        <f aca="false">IF(H246=0,0,G246/H246)</f>
        <v>1.03344776727752</v>
      </c>
      <c r="J246" s="41" t="n">
        <f aca="false">ROUND(H246*maxloc,0)</f>
        <v>22404331</v>
      </c>
      <c r="K246" s="41" t="n">
        <f aca="false">MIN(G246,J246)</f>
        <v>22404331</v>
      </c>
      <c r="L246" s="55" t="n">
        <f aca="false">IF(H246&gt;0, ROUND((K246*100/H246), 2), 0)</f>
        <v>82.5</v>
      </c>
      <c r="M246" s="56"/>
      <c r="N246" s="57" t="n">
        <v>21380775</v>
      </c>
      <c r="O246" s="58" t="n">
        <v>0.0494</v>
      </c>
      <c r="P246" s="41" t="n">
        <f aca="false">ROUND(N246*(1+O246),0)</f>
        <v>22436985</v>
      </c>
      <c r="Q246" s="59" t="n">
        <f aca="false">IF(H246=0,0,P246*100/H246)</f>
        <v>82.6202425970119</v>
      </c>
      <c r="R246" s="59" t="n">
        <f aca="false">IF(L246&gt;Q246,L246-Q246,0)</f>
        <v>0</v>
      </c>
      <c r="S246" s="60" t="n">
        <f aca="false">IF(AND(R246&gt;$T$22,R246&lt;=$T$23),$S$22,IF(R246&gt;$T$23,$S$23,0))</f>
        <v>0</v>
      </c>
      <c r="T246" s="41" t="n">
        <f aca="false">ROUND(S246*N246,0)</f>
        <v>0</v>
      </c>
      <c r="U246" s="41" t="n">
        <f aca="false">MAX(P246-K246,0)</f>
        <v>32654</v>
      </c>
      <c r="V246" s="41" t="n">
        <f aca="false">MAX(U246*(V$23),0)</f>
        <v>32654</v>
      </c>
      <c r="W246" s="41" t="n">
        <f aca="false">IF(AND(I246&gt;1.75,$W$23=1),MAX(K246-(P246+T246),0),0)</f>
        <v>0</v>
      </c>
      <c r="X246" s="53" t="n">
        <f aca="false">MIN(H246*[1]parameters!C$22,ROUND(P246+T246-V246+W246,0))</f>
        <v>22404331</v>
      </c>
      <c r="Y246" s="55" t="n">
        <f aca="false">IF(H246=0,0,X246*100/H246)</f>
        <v>82.4999999974932</v>
      </c>
    </row>
    <row r="247" customFormat="false" ht="14.5" hidden="false" customHeight="false" outlineLevel="0" collapsed="false">
      <c r="A247" s="20" t="n">
        <v>220</v>
      </c>
      <c r="B247" s="20" t="s">
        <v>238</v>
      </c>
      <c r="C247" s="51" t="n">
        <v>7062039200</v>
      </c>
      <c r="D247" s="51" t="n">
        <f aca="false">D$23*C247</f>
        <v>22858412.4223519</v>
      </c>
      <c r="E247" s="52" t="n">
        <v>1654999000</v>
      </c>
      <c r="F247" s="51" t="n">
        <f aca="false">E247*F$23</f>
        <v>19630091.3971675</v>
      </c>
      <c r="G247" s="51" t="n">
        <f aca="false">ROUND(D247+F247,0)</f>
        <v>42488504</v>
      </c>
      <c r="H247" s="53" t="n">
        <f aca="false">(SUMIF(town1755,A247,found1755)/2)</f>
        <v>59201782.8865655</v>
      </c>
      <c r="I247" s="54" t="n">
        <f aca="false">IF(H247=0,0,G247/H247)</f>
        <v>0.71768960204139</v>
      </c>
      <c r="J247" s="41" t="n">
        <f aca="false">ROUND(H247*maxloc,0)</f>
        <v>48841471</v>
      </c>
      <c r="K247" s="41" t="n">
        <f aca="false">MIN(G247,J247)</f>
        <v>42488504</v>
      </c>
      <c r="L247" s="55" t="n">
        <f aca="false">IF(H247&gt;0, ROUND((K247*100/H247), 2), 0)</f>
        <v>71.77</v>
      </c>
      <c r="M247" s="56"/>
      <c r="N247" s="57" t="n">
        <v>38913033</v>
      </c>
      <c r="O247" s="58" t="n">
        <v>0.0327</v>
      </c>
      <c r="P247" s="41" t="n">
        <f aca="false">ROUND(N247*(1+O247),0)</f>
        <v>40185489</v>
      </c>
      <c r="Q247" s="59" t="n">
        <f aca="false">IF(H247=0,0,P247*100/H247)</f>
        <v>67.8788493194504</v>
      </c>
      <c r="R247" s="59" t="n">
        <f aca="false">IF(L247&gt;Q247,L247-Q247,0)</f>
        <v>3.89115068054959</v>
      </c>
      <c r="S247" s="60" t="n">
        <f aca="false">IF(AND(R247&gt;$T$22,R247&lt;=$T$23),$S$22,IF(R247&gt;$T$23,$S$23,0))</f>
        <v>0.01</v>
      </c>
      <c r="T247" s="41" t="n">
        <f aca="false">ROUND(S247*N247,0)</f>
        <v>389130</v>
      </c>
      <c r="U247" s="41" t="n">
        <f aca="false">MAX(P247-K247,0)</f>
        <v>0</v>
      </c>
      <c r="V247" s="41" t="n">
        <f aca="false">MAX(U247*(V$23),0)</f>
        <v>0</v>
      </c>
      <c r="W247" s="41" t="n">
        <f aca="false">IF(AND(I247&gt;1.75,$W$23=1),MAX(K247-(P247+T247),0),0)</f>
        <v>0</v>
      </c>
      <c r="X247" s="53" t="n">
        <f aca="false">MIN(H247*[1]parameters!C$22,ROUND(P247+T247-V247+W247,0))</f>
        <v>40574619</v>
      </c>
      <c r="Y247" s="55" t="n">
        <f aca="false">IF(H247=0,0,X247*100/H247)</f>
        <v>68.5361437133466</v>
      </c>
    </row>
    <row r="248" customFormat="false" ht="14.5" hidden="false" customHeight="false" outlineLevel="0" collapsed="false">
      <c r="A248" s="20" t="n">
        <v>221</v>
      </c>
      <c r="B248" s="20" t="s">
        <v>239</v>
      </c>
      <c r="C248" s="51" t="n">
        <v>4343520600</v>
      </c>
      <c r="D248" s="51" t="n">
        <f aca="false">D$23*C248</f>
        <v>14059109.9012565</v>
      </c>
      <c r="E248" s="52" t="n">
        <v>188532000</v>
      </c>
      <c r="F248" s="51" t="n">
        <f aca="false">E248*F$23</f>
        <v>2236194.94107899</v>
      </c>
      <c r="G248" s="51" t="n">
        <f aca="false">ROUND(D248+F248,0)</f>
        <v>16295305</v>
      </c>
      <c r="H248" s="53" t="n">
        <f aca="false">(SUMIF(town1755,A248,found1755)/2)</f>
        <v>10071940.635885</v>
      </c>
      <c r="I248" s="54" t="n">
        <f aca="false">IF(H248=0,0,G248/H248)</f>
        <v>1.61789128720059</v>
      </c>
      <c r="J248" s="41" t="n">
        <f aca="false">ROUND(H248*maxloc,0)</f>
        <v>8309351</v>
      </c>
      <c r="K248" s="41" t="n">
        <f aca="false">MIN(G248,J248)</f>
        <v>8309351</v>
      </c>
      <c r="L248" s="55" t="n">
        <f aca="false">IF(H248&gt;0, ROUND((K248*100/H248), 2), 0)</f>
        <v>82.5</v>
      </c>
      <c r="M248" s="56"/>
      <c r="N248" s="57" t="n">
        <v>7488129</v>
      </c>
      <c r="O248" s="58" t="n">
        <v>0.0512</v>
      </c>
      <c r="P248" s="41" t="n">
        <f aca="false">ROUND(N248*(1+O248),0)</f>
        <v>7871521</v>
      </c>
      <c r="Q248" s="59" t="n">
        <f aca="false">IF(H248=0,0,P248*100/H248)</f>
        <v>78.1529725458744</v>
      </c>
      <c r="R248" s="59" t="n">
        <f aca="false">IF(L248&gt;Q248,L248-Q248,0)</f>
        <v>4.34702745412558</v>
      </c>
      <c r="S248" s="60" t="n">
        <f aca="false">IF(AND(R248&gt;$T$22,R248&lt;=$T$23),$S$22,IF(R248&gt;$T$23,$S$23,0))</f>
        <v>0.01</v>
      </c>
      <c r="T248" s="41" t="n">
        <f aca="false">ROUND(S248*N248,0)</f>
        <v>74881</v>
      </c>
      <c r="U248" s="41" t="n">
        <f aca="false">MAX(P248-K248,0)</f>
        <v>0</v>
      </c>
      <c r="V248" s="41" t="n">
        <f aca="false">MAX(U248*(V$23),0)</f>
        <v>0</v>
      </c>
      <c r="W248" s="41" t="n">
        <f aca="false">IF(AND(I248&gt;1.75,$W$23=1),MAX(K248-(P248+T248),0),0)</f>
        <v>0</v>
      </c>
      <c r="X248" s="53" t="n">
        <f aca="false">MIN(H248*[1]parameters!C$22,ROUND(P248+T248-V248+W248,0))</f>
        <v>7946402</v>
      </c>
      <c r="Y248" s="55" t="n">
        <f aca="false">IF(H248=0,0,X248*100/H248)</f>
        <v>78.8964340366343</v>
      </c>
    </row>
    <row r="249" customFormat="false" ht="14.5" hidden="false" customHeight="false" outlineLevel="0" collapsed="false">
      <c r="A249" s="20" t="n">
        <v>222</v>
      </c>
      <c r="B249" s="20" t="s">
        <v>240</v>
      </c>
      <c r="C249" s="51" t="n">
        <v>269560200</v>
      </c>
      <c r="D249" s="51" t="n">
        <f aca="false">D$23*C249</f>
        <v>872512.605743063</v>
      </c>
      <c r="E249" s="52" t="n">
        <v>77317000</v>
      </c>
      <c r="F249" s="51" t="n">
        <f aca="false">E249*F$23</f>
        <v>917063.863213695</v>
      </c>
      <c r="G249" s="51" t="n">
        <f aca="false">ROUND(D249+F249,0)</f>
        <v>1789576</v>
      </c>
      <c r="H249" s="53" t="n">
        <f aca="false">(SUMIF(town1755,A249,found1755)/2)</f>
        <v>3578073.92318196</v>
      </c>
      <c r="I249" s="54" t="n">
        <f aca="false">IF(H249=0,0,G249/H249)</f>
        <v>0.50015065043948</v>
      </c>
      <c r="J249" s="41" t="n">
        <f aca="false">ROUND(H249*maxloc,0)</f>
        <v>2951911</v>
      </c>
      <c r="K249" s="41" t="n">
        <f aca="false">MIN(G249,J249)</f>
        <v>1789576</v>
      </c>
      <c r="L249" s="55" t="n">
        <f aca="false">IF(H249&gt;0, ROUND((K249*100/H249), 2), 0)</f>
        <v>50.02</v>
      </c>
      <c r="M249" s="56"/>
      <c r="N249" s="57" t="n">
        <v>1878847</v>
      </c>
      <c r="O249" s="58" t="n">
        <v>0.0392</v>
      </c>
      <c r="P249" s="41" t="n">
        <f aca="false">ROUND(N249*(1+O249),0)</f>
        <v>1952498</v>
      </c>
      <c r="Q249" s="59" t="n">
        <f aca="false">IF(H249=0,0,P249*100/H249)</f>
        <v>54.5684086443819</v>
      </c>
      <c r="R249" s="59" t="n">
        <f aca="false">IF(L249&gt;Q249,L249-Q249,0)</f>
        <v>0</v>
      </c>
      <c r="S249" s="60" t="n">
        <f aca="false">IF(AND(R249&gt;$T$22,R249&lt;=$T$23),$S$22,IF(R249&gt;$T$23,$S$23,0))</f>
        <v>0</v>
      </c>
      <c r="T249" s="41" t="n">
        <f aca="false">ROUND(S249*N249,0)</f>
        <v>0</v>
      </c>
      <c r="U249" s="41" t="n">
        <f aca="false">MAX(P249-K249,0)</f>
        <v>162922</v>
      </c>
      <c r="V249" s="41" t="n">
        <f aca="false">MAX(U249*(V$23),0)</f>
        <v>162922</v>
      </c>
      <c r="W249" s="41" t="n">
        <f aca="false">IF(AND(I249&gt;1.75,$W$23=1),MAX(K249-(P249+T249),0),0)</f>
        <v>0</v>
      </c>
      <c r="X249" s="53" t="n">
        <f aca="false">MIN(H249*[1]parameters!C$22,ROUND(P249+T249-V249+W249,0))</f>
        <v>1789576</v>
      </c>
      <c r="Y249" s="55" t="n">
        <f aca="false">IF(H249=0,0,X249*100/H249)</f>
        <v>50.015065043948</v>
      </c>
    </row>
    <row r="250" customFormat="false" ht="14.5" hidden="false" customHeight="false" outlineLevel="0" collapsed="false">
      <c r="A250" s="20" t="n">
        <v>223</v>
      </c>
      <c r="B250" s="20" t="s">
        <v>241</v>
      </c>
      <c r="C250" s="51" t="n">
        <v>704170400</v>
      </c>
      <c r="D250" s="51" t="n">
        <f aca="false">D$23*C250</f>
        <v>2279259.14356472</v>
      </c>
      <c r="E250" s="52" t="n">
        <v>181835000</v>
      </c>
      <c r="F250" s="51" t="n">
        <f aca="false">E250*F$23</f>
        <v>2156761.22414815</v>
      </c>
      <c r="G250" s="51" t="n">
        <f aca="false">ROUND(D250+F250,0)</f>
        <v>4436020</v>
      </c>
      <c r="H250" s="53" t="n">
        <f aca="false">(SUMIF(town1755,A250,found1755)/2)</f>
        <v>18572757.8088177</v>
      </c>
      <c r="I250" s="54" t="n">
        <f aca="false">IF(H250=0,0,G250/H250)</f>
        <v>0.238845520178696</v>
      </c>
      <c r="J250" s="41" t="n">
        <f aca="false">ROUND(H250*maxloc,0)</f>
        <v>15322525</v>
      </c>
      <c r="K250" s="41" t="n">
        <f aca="false">MIN(G250,J250)</f>
        <v>4436020</v>
      </c>
      <c r="L250" s="55" t="n">
        <f aca="false">IF(H250&gt;0, ROUND((K250*100/H250), 2), 0)</f>
        <v>23.88</v>
      </c>
      <c r="M250" s="56"/>
      <c r="N250" s="57" t="n">
        <v>4569947</v>
      </c>
      <c r="O250" s="58" t="n">
        <v>0.0459</v>
      </c>
      <c r="P250" s="41" t="n">
        <f aca="false">ROUND(N250*(1+O250),0)</f>
        <v>4779708</v>
      </c>
      <c r="Q250" s="59" t="n">
        <f aca="false">IF(H250=0,0,P250*100/H250)</f>
        <v>25.7350472622367</v>
      </c>
      <c r="R250" s="59" t="n">
        <f aca="false">IF(L250&gt;Q250,L250-Q250,0)</f>
        <v>0</v>
      </c>
      <c r="S250" s="60" t="n">
        <f aca="false">IF(AND(R250&gt;$T$22,R250&lt;=$T$23),$S$22,IF(R250&gt;$T$23,$S$23,0))</f>
        <v>0</v>
      </c>
      <c r="T250" s="41" t="n">
        <f aca="false">ROUND(S250*N250,0)</f>
        <v>0</v>
      </c>
      <c r="U250" s="41" t="n">
        <f aca="false">MAX(P250-K250,0)</f>
        <v>343688</v>
      </c>
      <c r="V250" s="41" t="n">
        <f aca="false">MAX(U250*(V$23),0)</f>
        <v>343688</v>
      </c>
      <c r="W250" s="41" t="n">
        <f aca="false">IF(AND(I250&gt;1.75,$W$23=1),MAX(K250-(P250+T250),0),0)</f>
        <v>0</v>
      </c>
      <c r="X250" s="53" t="n">
        <f aca="false">MIN(H250*[1]parameters!C$22,ROUND(P250+T250-V250+W250,0))</f>
        <v>4436020</v>
      </c>
      <c r="Y250" s="55" t="n">
        <f aca="false">IF(H250=0,0,X250*100/H250)</f>
        <v>23.8845520178696</v>
      </c>
    </row>
    <row r="251" customFormat="false" ht="14.5" hidden="false" customHeight="false" outlineLevel="0" collapsed="false">
      <c r="A251" s="20" t="n">
        <v>224</v>
      </c>
      <c r="B251" s="20" t="s">
        <v>242</v>
      </c>
      <c r="C251" s="51" t="n">
        <v>4865120300</v>
      </c>
      <c r="D251" s="51" t="n">
        <f aca="false">D$23*C251</f>
        <v>15747424.1012081</v>
      </c>
      <c r="E251" s="52" t="n">
        <v>480766000</v>
      </c>
      <c r="F251" s="51" t="n">
        <f aca="false">E251*F$23</f>
        <v>5702408.5939935</v>
      </c>
      <c r="G251" s="51" t="n">
        <f aca="false">ROUND(D251+F251,0)</f>
        <v>21449833</v>
      </c>
      <c r="H251" s="53" t="n">
        <f aca="false">(SUMIF(town1755,A251,found1755)/2)</f>
        <v>6180356.93385928</v>
      </c>
      <c r="I251" s="54" t="n">
        <f aca="false">IF(H251=0,0,G251/H251)</f>
        <v>3.47064631210641</v>
      </c>
      <c r="J251" s="41" t="n">
        <f aca="false">ROUND(H251*maxloc,0)</f>
        <v>5098794</v>
      </c>
      <c r="K251" s="41" t="n">
        <f aca="false">MIN(G251,J251)</f>
        <v>5098794</v>
      </c>
      <c r="L251" s="55" t="n">
        <f aca="false">IF(H251&gt;0, ROUND((K251*100/H251), 2), 0)</f>
        <v>82.5</v>
      </c>
      <c r="M251" s="56"/>
      <c r="N251" s="57" t="n">
        <v>4967297</v>
      </c>
      <c r="O251" s="58" t="n">
        <v>0.0459</v>
      </c>
      <c r="P251" s="41" t="n">
        <f aca="false">ROUND(N251*(1+O251),0)</f>
        <v>5195296</v>
      </c>
      <c r="Q251" s="59" t="n">
        <f aca="false">IF(H251=0,0,P251*100/H251)</f>
        <v>84.0614232413892</v>
      </c>
      <c r="R251" s="59" t="n">
        <f aca="false">IF(L251&gt;Q251,L251-Q251,0)</f>
        <v>0</v>
      </c>
      <c r="S251" s="60" t="n">
        <f aca="false">IF(AND(R251&gt;$T$22,R251&lt;=$T$23),$S$22,IF(R251&gt;$T$23,$S$23,0))</f>
        <v>0</v>
      </c>
      <c r="T251" s="41" t="n">
        <f aca="false">ROUND(S251*N251,0)</f>
        <v>0</v>
      </c>
      <c r="U251" s="41" t="n">
        <f aca="false">MAX(P251-K251,0)</f>
        <v>96502</v>
      </c>
      <c r="V251" s="41" t="n">
        <f aca="false">MAX(U251*(V$23),0)</f>
        <v>96502</v>
      </c>
      <c r="W251" s="41" t="n">
        <f aca="false">IF(AND(I251&gt;1.75,$W$23=1),MAX(K251-(P251+T251),0),0)</f>
        <v>0</v>
      </c>
      <c r="X251" s="53" t="n">
        <f aca="false">MIN(H251*[1]parameters!C$22,ROUND(P251+T251-V251+W251,0))</f>
        <v>5098794</v>
      </c>
      <c r="Y251" s="55" t="n">
        <f aca="false">IF(H251=0,0,X251*100/H251)</f>
        <v>82.4999923882404</v>
      </c>
    </row>
    <row r="252" customFormat="false" ht="14.5" hidden="false" customHeight="false" outlineLevel="0" collapsed="false">
      <c r="A252" s="20" t="n">
        <v>225</v>
      </c>
      <c r="B252" s="20" t="s">
        <v>243</v>
      </c>
      <c r="C252" s="51" t="n">
        <v>755586300</v>
      </c>
      <c r="D252" s="51" t="n">
        <f aca="false">D$23*C252</f>
        <v>2445682.15736878</v>
      </c>
      <c r="E252" s="52" t="n">
        <v>81743000</v>
      </c>
      <c r="F252" s="51" t="n">
        <f aca="false">E252*F$23</f>
        <v>969561.045703753</v>
      </c>
      <c r="G252" s="51" t="n">
        <f aca="false">ROUND(D252+F252,0)</f>
        <v>3415243</v>
      </c>
      <c r="H252" s="53" t="n">
        <f aca="false">(SUMIF(town1755,A252,found1755)/2)</f>
        <v>1870547.65960541</v>
      </c>
      <c r="I252" s="54" t="n">
        <f aca="false">IF(H252=0,0,G252/H252)</f>
        <v>1.82579844061308</v>
      </c>
      <c r="J252" s="41" t="n">
        <f aca="false">ROUND(H252*maxloc,0)</f>
        <v>1543202</v>
      </c>
      <c r="K252" s="41" t="n">
        <f aca="false">MIN(G252,J252)</f>
        <v>1543202</v>
      </c>
      <c r="L252" s="55" t="n">
        <f aca="false">IF(H252&gt;0, ROUND((K252*100/H252), 2), 0)</f>
        <v>82.5</v>
      </c>
      <c r="M252" s="56"/>
      <c r="N252" s="57" t="n">
        <v>1443945</v>
      </c>
      <c r="O252" s="58" t="n">
        <v>0.0373</v>
      </c>
      <c r="P252" s="41" t="n">
        <f aca="false">ROUND(N252*(1+O252),0)</f>
        <v>1497804</v>
      </c>
      <c r="Q252" s="59" t="n">
        <f aca="false">IF(H252=0,0,P252*100/H252)</f>
        <v>80.0730199152456</v>
      </c>
      <c r="R252" s="59" t="n">
        <f aca="false">IF(L252&gt;Q252,L252-Q252,0)</f>
        <v>2.42698008475436</v>
      </c>
      <c r="S252" s="60" t="n">
        <f aca="false">IF(AND(R252&gt;$T$22,R252&lt;=$T$23),$S$22,IF(R252&gt;$T$23,$S$23,0))</f>
        <v>0</v>
      </c>
      <c r="T252" s="41" t="n">
        <f aca="false">ROUND(S252*N252,0)</f>
        <v>0</v>
      </c>
      <c r="U252" s="41" t="n">
        <f aca="false">MAX(P252-K252,0)</f>
        <v>0</v>
      </c>
      <c r="V252" s="41" t="n">
        <f aca="false">MAX(U252*(V$23),0)</f>
        <v>0</v>
      </c>
      <c r="W252" s="41" t="n">
        <f aca="false">IF(AND(I252&gt;1.75,$W$23=1),MAX(K252-(P252+T252),0),0)</f>
        <v>45398</v>
      </c>
      <c r="X252" s="53" t="n">
        <f aca="false">MIN(H252*[1]parameters!C$22,ROUND(P252+T252-V252+W252,0))</f>
        <v>1543202</v>
      </c>
      <c r="Y252" s="55" t="n">
        <f aca="false">IF(H252=0,0,X252*100/H252)</f>
        <v>82.5000096669837</v>
      </c>
    </row>
    <row r="253" customFormat="false" ht="14.5" hidden="false" customHeight="false" outlineLevel="0" collapsed="false">
      <c r="A253" s="20" t="n">
        <v>226</v>
      </c>
      <c r="B253" s="20" t="s">
        <v>244</v>
      </c>
      <c r="C253" s="51" t="n">
        <v>1732020300</v>
      </c>
      <c r="D253" s="51" t="n">
        <f aca="false">D$23*C253</f>
        <v>5606204.27330475</v>
      </c>
      <c r="E253" s="52" t="n">
        <v>493678000</v>
      </c>
      <c r="F253" s="51" t="n">
        <f aca="false">E253*F$23</f>
        <v>5855558.98267665</v>
      </c>
      <c r="G253" s="51" t="n">
        <f aca="false">ROUND(D253+F253,0)</f>
        <v>11461763</v>
      </c>
      <c r="H253" s="53" t="n">
        <f aca="false">(SUMIF(town1755,A253,found1755)/2)</f>
        <v>26955865.8491747</v>
      </c>
      <c r="I253" s="54" t="n">
        <f aca="false">IF(H253=0,0,G253/H253)</f>
        <v>0.425204779699217</v>
      </c>
      <c r="J253" s="41" t="n">
        <f aca="false">ROUND(H253*maxloc,0)</f>
        <v>22238589</v>
      </c>
      <c r="K253" s="41" t="n">
        <f aca="false">MIN(G253,J253)</f>
        <v>11461763</v>
      </c>
      <c r="L253" s="55" t="n">
        <f aca="false">IF(H253&gt;0, ROUND((K253*100/H253), 2), 0)</f>
        <v>42.52</v>
      </c>
      <c r="M253" s="56"/>
      <c r="N253" s="57" t="n">
        <v>12544937</v>
      </c>
      <c r="O253" s="58" t="n">
        <v>0.0386</v>
      </c>
      <c r="P253" s="41" t="n">
        <f aca="false">ROUND(N253*(1+O253),0)</f>
        <v>13029172</v>
      </c>
      <c r="Q253" s="59" t="n">
        <f aca="false">IF(H253=0,0,P253*100/H253)</f>
        <v>48.3352012244819</v>
      </c>
      <c r="R253" s="59" t="n">
        <f aca="false">IF(L253&gt;Q253,L253-Q253,0)</f>
        <v>0</v>
      </c>
      <c r="S253" s="60" t="n">
        <f aca="false">IF(AND(R253&gt;$T$22,R253&lt;=$T$23),$S$22,IF(R253&gt;$T$23,$S$23,0))</f>
        <v>0</v>
      </c>
      <c r="T253" s="41" t="n">
        <f aca="false">ROUND(S253*N253,0)</f>
        <v>0</v>
      </c>
      <c r="U253" s="41" t="n">
        <f aca="false">MAX(P253-K253,0)</f>
        <v>1567409</v>
      </c>
      <c r="V253" s="41" t="n">
        <f aca="false">MAX(U253*(V$23),0)</f>
        <v>1567409</v>
      </c>
      <c r="W253" s="41" t="n">
        <f aca="false">IF(AND(I253&gt;1.75,$W$23=1),MAX(K253-(P253+T253),0),0)</f>
        <v>0</v>
      </c>
      <c r="X253" s="53" t="n">
        <f aca="false">MIN(H253*[1]parameters!C$22,ROUND(P253+T253-V253+W253,0))</f>
        <v>11461763</v>
      </c>
      <c r="Y253" s="55" t="n">
        <f aca="false">IF(H253=0,0,X253*100/H253)</f>
        <v>42.5204779699217</v>
      </c>
    </row>
    <row r="254" customFormat="false" ht="14.5" hidden="false" customHeight="false" outlineLevel="0" collapsed="false">
      <c r="A254" s="20" t="n">
        <v>227</v>
      </c>
      <c r="B254" s="20" t="s">
        <v>245</v>
      </c>
      <c r="C254" s="51" t="n">
        <v>1131204500</v>
      </c>
      <c r="D254" s="51" t="n">
        <f aca="false">D$23*C254</f>
        <v>3661483.3566798</v>
      </c>
      <c r="E254" s="52" t="n">
        <v>367359000</v>
      </c>
      <c r="F254" s="51" t="n">
        <f aca="false">E254*F$23</f>
        <v>4357278.0077644</v>
      </c>
      <c r="G254" s="51" t="n">
        <f aca="false">ROUND(D254+F254,0)</f>
        <v>8018761</v>
      </c>
      <c r="H254" s="53" t="n">
        <f aca="false">(SUMIF(town1755,A254,found1755)/2)</f>
        <v>23138036.4304271</v>
      </c>
      <c r="I254" s="54" t="n">
        <f aca="false">IF(H254=0,0,G254/H254)</f>
        <v>0.346561862503386</v>
      </c>
      <c r="J254" s="41" t="n">
        <f aca="false">ROUND(H254*maxloc,0)</f>
        <v>19088880</v>
      </c>
      <c r="K254" s="41" t="n">
        <f aca="false">MIN(G254,J254)</f>
        <v>8018761</v>
      </c>
      <c r="L254" s="55" t="n">
        <f aca="false">IF(H254&gt;0, ROUND((K254*100/H254), 2), 0)</f>
        <v>34.66</v>
      </c>
      <c r="M254" s="56"/>
      <c r="N254" s="57" t="n">
        <v>8819498</v>
      </c>
      <c r="O254" s="58" t="n">
        <v>0.0414</v>
      </c>
      <c r="P254" s="41" t="n">
        <f aca="false">ROUND(N254*(1+O254),0)</f>
        <v>9184625</v>
      </c>
      <c r="Q254" s="59" t="n">
        <f aca="false">IF(H254=0,0,P254*100/H254)</f>
        <v>39.6949197811877</v>
      </c>
      <c r="R254" s="59" t="n">
        <f aca="false">IF(L254&gt;Q254,L254-Q254,0)</f>
        <v>0</v>
      </c>
      <c r="S254" s="60" t="n">
        <f aca="false">IF(AND(R254&gt;$T$22,R254&lt;=$T$23),$S$22,IF(R254&gt;$T$23,$S$23,0))</f>
        <v>0</v>
      </c>
      <c r="T254" s="41" t="n">
        <f aca="false">ROUND(S254*N254,0)</f>
        <v>0</v>
      </c>
      <c r="U254" s="41" t="n">
        <f aca="false">MAX(P254-K254,0)</f>
        <v>1165864</v>
      </c>
      <c r="V254" s="41" t="n">
        <f aca="false">MAX(U254*(V$23),0)</f>
        <v>1165864</v>
      </c>
      <c r="W254" s="41" t="n">
        <f aca="false">IF(AND(I254&gt;1.75,$W$23=1),MAX(K254-(P254+T254),0),0)</f>
        <v>0</v>
      </c>
      <c r="X254" s="53" t="n">
        <f aca="false">MIN(H254*[1]parameters!C$22,ROUND(P254+T254-V254+W254,0))</f>
        <v>8018761</v>
      </c>
      <c r="Y254" s="55" t="n">
        <f aca="false">IF(H254=0,0,X254*100/H254)</f>
        <v>34.6561862503386</v>
      </c>
    </row>
    <row r="255" customFormat="false" ht="14.5" hidden="false" customHeight="false" outlineLevel="0" collapsed="false">
      <c r="A255" s="20" t="n">
        <v>228</v>
      </c>
      <c r="B255" s="20" t="s">
        <v>246</v>
      </c>
      <c r="C255" s="51" t="n">
        <v>657742900</v>
      </c>
      <c r="D255" s="51" t="n">
        <f aca="false">D$23*C255</f>
        <v>2128982.58566361</v>
      </c>
      <c r="E255" s="52" t="n">
        <v>239601000</v>
      </c>
      <c r="F255" s="51" t="n">
        <f aca="false">E255*F$23</f>
        <v>2841928.9249436</v>
      </c>
      <c r="G255" s="51" t="n">
        <f aca="false">ROUND(D255+F255,0)</f>
        <v>4970912</v>
      </c>
      <c r="H255" s="53" t="n">
        <f aca="false">(SUMIF(town1755,A255,found1755)/2)</f>
        <v>8662963.76343691</v>
      </c>
      <c r="I255" s="54" t="n">
        <f aca="false">IF(H255=0,0,G255/H255)</f>
        <v>0.573811935007778</v>
      </c>
      <c r="J255" s="41" t="n">
        <f aca="false">ROUND(H255*maxloc,0)</f>
        <v>7146945</v>
      </c>
      <c r="K255" s="41" t="n">
        <f aca="false">MIN(G255,J255)</f>
        <v>4970912</v>
      </c>
      <c r="L255" s="55" t="n">
        <f aca="false">IF(H255&gt;0, ROUND((K255*100/H255), 2), 0)</f>
        <v>57.38</v>
      </c>
      <c r="M255" s="56"/>
      <c r="N255" s="57" t="n">
        <v>5293757</v>
      </c>
      <c r="O255" s="58" t="n">
        <v>0.0337</v>
      </c>
      <c r="P255" s="41" t="n">
        <f aca="false">ROUND(N255*(1+O255),0)</f>
        <v>5472157</v>
      </c>
      <c r="Q255" s="59" t="n">
        <f aca="false">IF(H255=0,0,P255*100/H255)</f>
        <v>63.1672617989689</v>
      </c>
      <c r="R255" s="59" t="n">
        <f aca="false">IF(L255&gt;Q255,L255-Q255,0)</f>
        <v>0</v>
      </c>
      <c r="S255" s="60" t="n">
        <f aca="false">IF(AND(R255&gt;$T$22,R255&lt;=$T$23),$S$22,IF(R255&gt;$T$23,$S$23,0))</f>
        <v>0</v>
      </c>
      <c r="T255" s="41" t="n">
        <f aca="false">ROUND(S255*N255,0)</f>
        <v>0</v>
      </c>
      <c r="U255" s="41" t="n">
        <f aca="false">MAX(P255-K255,0)</f>
        <v>501245</v>
      </c>
      <c r="V255" s="41" t="n">
        <f aca="false">MAX(U255*(V$23),0)</f>
        <v>501245</v>
      </c>
      <c r="W255" s="41" t="n">
        <f aca="false">IF(AND(I255&gt;1.75,$W$23=1),MAX(K255-(P255+T255),0),0)</f>
        <v>0</v>
      </c>
      <c r="X255" s="53" t="n">
        <f aca="false">MIN(H255*[1]parameters!C$22,ROUND(P255+T255-V255+W255,0))</f>
        <v>4970912</v>
      </c>
      <c r="Y255" s="55" t="n">
        <f aca="false">IF(H255=0,0,X255*100/H255)</f>
        <v>57.3811935007778</v>
      </c>
    </row>
    <row r="256" customFormat="false" ht="14.5" hidden="false" customHeight="false" outlineLevel="0" collapsed="false">
      <c r="A256" s="20" t="n">
        <v>229</v>
      </c>
      <c r="B256" s="20" t="s">
        <v>247</v>
      </c>
      <c r="C256" s="51" t="n">
        <v>9902814600</v>
      </c>
      <c r="D256" s="51" t="n">
        <f aca="false">D$23*C256</f>
        <v>32053435.8218923</v>
      </c>
      <c r="E256" s="52" t="n">
        <v>2173171000</v>
      </c>
      <c r="F256" s="51" t="n">
        <f aca="false">E256*F$23</f>
        <v>25776175.9080664</v>
      </c>
      <c r="G256" s="51" t="n">
        <f aca="false">ROUND(D256+F256,0)</f>
        <v>57829612</v>
      </c>
      <c r="H256" s="53" t="n">
        <f aca="false">(SUMIF(town1755,A256,found1755)/2)</f>
        <v>103702813.051352</v>
      </c>
      <c r="I256" s="54" t="n">
        <f aca="false">IF(H256=0,0,G256/H256)</f>
        <v>0.557647476461064</v>
      </c>
      <c r="J256" s="41" t="n">
        <f aca="false">ROUND(H256*maxloc,0)</f>
        <v>85554821</v>
      </c>
      <c r="K256" s="41" t="n">
        <f aca="false">MIN(G256,J256)</f>
        <v>57829612</v>
      </c>
      <c r="L256" s="55" t="n">
        <f aca="false">IF(H256&gt;0, ROUND((K256*100/H256), 2), 0)</f>
        <v>55.76</v>
      </c>
      <c r="M256" s="56"/>
      <c r="N256" s="57" t="n">
        <v>60430874</v>
      </c>
      <c r="O256" s="58" t="n">
        <v>0.0387</v>
      </c>
      <c r="P256" s="41" t="n">
        <f aca="false">ROUND(N256*(1+O256),0)</f>
        <v>62769549</v>
      </c>
      <c r="Q256" s="59" t="n">
        <f aca="false">IF(H256=0,0,P256*100/H256)</f>
        <v>60.5282992361233</v>
      </c>
      <c r="R256" s="59" t="n">
        <f aca="false">IF(L256&gt;Q256,L256-Q256,0)</f>
        <v>0</v>
      </c>
      <c r="S256" s="60" t="n">
        <f aca="false">IF(AND(R256&gt;$T$22,R256&lt;=$T$23),$S$22,IF(R256&gt;$T$23,$S$23,0))</f>
        <v>0</v>
      </c>
      <c r="T256" s="41" t="n">
        <f aca="false">ROUND(S256*N256,0)</f>
        <v>0</v>
      </c>
      <c r="U256" s="41" t="n">
        <f aca="false">MAX(P256-K256,0)</f>
        <v>4939937</v>
      </c>
      <c r="V256" s="41" t="n">
        <f aca="false">MAX(U256*(V$23),0)</f>
        <v>4939937</v>
      </c>
      <c r="W256" s="41" t="n">
        <f aca="false">IF(AND(I256&gt;1.75,$W$23=1),MAX(K256-(P256+T256),0),0)</f>
        <v>0</v>
      </c>
      <c r="X256" s="53" t="n">
        <f aca="false">MIN(H256*[1]parameters!C$22,ROUND(P256+T256-V256+W256,0))</f>
        <v>57829612</v>
      </c>
      <c r="Y256" s="55" t="n">
        <f aca="false">IF(H256=0,0,X256*100/H256)</f>
        <v>55.7647476461064</v>
      </c>
    </row>
    <row r="257" customFormat="false" ht="14.5" hidden="false" customHeight="false" outlineLevel="0" collapsed="false">
      <c r="A257" s="20" t="n">
        <v>230</v>
      </c>
      <c r="B257" s="20" t="s">
        <v>248</v>
      </c>
      <c r="C257" s="51" t="n">
        <v>202643200</v>
      </c>
      <c r="D257" s="51" t="n">
        <f aca="false">D$23*C257</f>
        <v>655915.622811204</v>
      </c>
      <c r="E257" s="52" t="n">
        <v>69821000</v>
      </c>
      <c r="F257" s="51" t="n">
        <f aca="false">E257*F$23</f>
        <v>828153.13570681</v>
      </c>
      <c r="G257" s="51" t="n">
        <f aca="false">ROUND(D257+F257,0)</f>
        <v>1484069</v>
      </c>
      <c r="H257" s="53" t="n">
        <f aca="false">(SUMIF(town1755,A257,found1755)/2)</f>
        <v>1979736.81381884</v>
      </c>
      <c r="I257" s="54" t="n">
        <f aca="false">IF(H257=0,0,G257/H257)</f>
        <v>0.749629440459453</v>
      </c>
      <c r="J257" s="41" t="n">
        <f aca="false">ROUND(H257*maxloc,0)</f>
        <v>1633283</v>
      </c>
      <c r="K257" s="41" t="n">
        <f aca="false">MIN(G257,J257)</f>
        <v>1484069</v>
      </c>
      <c r="L257" s="55" t="n">
        <f aca="false">IF(H257&gt;0, ROUND((K257*100/H257), 2), 0)</f>
        <v>74.96</v>
      </c>
      <c r="M257" s="56"/>
      <c r="N257" s="57" t="n">
        <v>1373567</v>
      </c>
      <c r="O257" s="58" t="n">
        <v>0.0281</v>
      </c>
      <c r="P257" s="41" t="n">
        <f aca="false">ROUND(N257*(1+O257),0)</f>
        <v>1412164</v>
      </c>
      <c r="Q257" s="59" t="n">
        <f aca="false">IF(H257=0,0,P257*100/H257)</f>
        <v>71.3308956090979</v>
      </c>
      <c r="R257" s="59" t="n">
        <f aca="false">IF(L257&gt;Q257,L257-Q257,0)</f>
        <v>3.62910439090211</v>
      </c>
      <c r="S257" s="60" t="n">
        <f aca="false">IF(AND(R257&gt;$T$22,R257&lt;=$T$23),$S$22,IF(R257&gt;$T$23,$S$23,0))</f>
        <v>0.01</v>
      </c>
      <c r="T257" s="41" t="n">
        <f aca="false">ROUND(S257*N257,0)</f>
        <v>13736</v>
      </c>
      <c r="U257" s="41" t="n">
        <f aca="false">MAX(P257-K257,0)</f>
        <v>0</v>
      </c>
      <c r="V257" s="41" t="n">
        <f aca="false">MAX(U257*(V$23),0)</f>
        <v>0</v>
      </c>
      <c r="W257" s="41" t="n">
        <f aca="false">IF(AND(I257&gt;1.75,$W$23=1),MAX(K257-(P257+T257),0),0)</f>
        <v>0</v>
      </c>
      <c r="X257" s="53" t="n">
        <f aca="false">MIN(H257*[1]parameters!C$22,ROUND(P257+T257-V257+W257,0))</f>
        <v>1425900</v>
      </c>
      <c r="Y257" s="55" t="n">
        <f aca="false">IF(H257=0,0,X257*100/H257)</f>
        <v>72.0247252082709</v>
      </c>
    </row>
    <row r="258" customFormat="false" ht="14.5" hidden="false" customHeight="false" outlineLevel="0" collapsed="false">
      <c r="A258" s="20" t="n">
        <v>231</v>
      </c>
      <c r="B258" s="20" t="s">
        <v>249</v>
      </c>
      <c r="C258" s="51" t="n">
        <v>3412515200</v>
      </c>
      <c r="D258" s="51" t="n">
        <f aca="false">D$23*C258</f>
        <v>11045631.1031443</v>
      </c>
      <c r="E258" s="52" t="n">
        <v>957432000</v>
      </c>
      <c r="F258" s="51" t="n">
        <f aca="false">E258*F$23</f>
        <v>11356186.7207007</v>
      </c>
      <c r="G258" s="51" t="n">
        <f aca="false">ROUND(D258+F258,0)</f>
        <v>22401818</v>
      </c>
      <c r="H258" s="53" t="n">
        <f aca="false">(SUMIF(town1755,A258,found1755)/2)</f>
        <v>33089290.70774</v>
      </c>
      <c r="I258" s="54" t="n">
        <f aca="false">IF(H258=0,0,G258/H258)</f>
        <v>0.677011127191068</v>
      </c>
      <c r="J258" s="41" t="n">
        <f aca="false">ROUND(H258*maxloc,0)</f>
        <v>27298665</v>
      </c>
      <c r="K258" s="41" t="n">
        <f aca="false">MIN(G258,J258)</f>
        <v>22401818</v>
      </c>
      <c r="L258" s="55" t="n">
        <f aca="false">IF(H258&gt;0, ROUND((K258*100/H258), 2), 0)</f>
        <v>67.7</v>
      </c>
      <c r="M258" s="56"/>
      <c r="N258" s="57" t="n">
        <v>23884371</v>
      </c>
      <c r="O258" s="58" t="n">
        <v>0.0476</v>
      </c>
      <c r="P258" s="41" t="n">
        <f aca="false">ROUND(N258*(1+O258),0)</f>
        <v>25021267</v>
      </c>
      <c r="Q258" s="59" t="n">
        <f aca="false">IF(H258=0,0,P258*100/H258)</f>
        <v>75.617417190956</v>
      </c>
      <c r="R258" s="59" t="n">
        <f aca="false">IF(L258&gt;Q258,L258-Q258,0)</f>
        <v>0</v>
      </c>
      <c r="S258" s="60" t="n">
        <f aca="false">IF(AND(R258&gt;$T$22,R258&lt;=$T$23),$S$22,IF(R258&gt;$T$23,$S$23,0))</f>
        <v>0</v>
      </c>
      <c r="T258" s="41" t="n">
        <f aca="false">ROUND(S258*N258,0)</f>
        <v>0</v>
      </c>
      <c r="U258" s="41" t="n">
        <f aca="false">MAX(P258-K258,0)</f>
        <v>2619449</v>
      </c>
      <c r="V258" s="41" t="n">
        <f aca="false">MAX(U258*(V$23),0)</f>
        <v>2619449</v>
      </c>
      <c r="W258" s="41" t="n">
        <f aca="false">IF(AND(I258&gt;1.75,$W$23=1),MAX(K258-(P258+T258),0),0)</f>
        <v>0</v>
      </c>
      <c r="X258" s="53" t="n">
        <f aca="false">MIN(H258*[1]parameters!C$22,ROUND(P258+T258-V258+W258,0))</f>
        <v>22401818</v>
      </c>
      <c r="Y258" s="55" t="n">
        <f aca="false">IF(H258=0,0,X258*100/H258)</f>
        <v>67.7011127191068</v>
      </c>
    </row>
    <row r="259" customFormat="false" ht="14.5" hidden="false" customHeight="false" outlineLevel="0" collapsed="false">
      <c r="A259" s="20" t="n">
        <v>232</v>
      </c>
      <c r="B259" s="20" t="s">
        <v>250</v>
      </c>
      <c r="C259" s="51" t="n">
        <v>1671752500</v>
      </c>
      <c r="D259" s="51" t="n">
        <f aca="false">D$23*C259</f>
        <v>5411129.42464236</v>
      </c>
      <c r="E259" s="52" t="n">
        <v>574168000</v>
      </c>
      <c r="F259" s="51" t="n">
        <f aca="false">E259*F$23</f>
        <v>6810258.08313412</v>
      </c>
      <c r="G259" s="51" t="n">
        <f aca="false">ROUND(D259+F259,0)</f>
        <v>12221388</v>
      </c>
      <c r="H259" s="53" t="n">
        <f aca="false">(SUMIF(town1755,A259,found1755)/2)</f>
        <v>22801370.7684857</v>
      </c>
      <c r="I259" s="54" t="n">
        <f aca="false">IF(H259=0,0,G259/H259)</f>
        <v>0.53599356477688</v>
      </c>
      <c r="J259" s="41" t="n">
        <f aca="false">ROUND(H259*maxloc,0)</f>
        <v>18811131</v>
      </c>
      <c r="K259" s="41" t="n">
        <f aca="false">MIN(G259,J259)</f>
        <v>12221388</v>
      </c>
      <c r="L259" s="55" t="n">
        <f aca="false">IF(H259&gt;0, ROUND((K259*100/H259), 2), 0)</f>
        <v>53.6</v>
      </c>
      <c r="M259" s="56"/>
      <c r="N259" s="57" t="n">
        <v>12638892</v>
      </c>
      <c r="O259" s="58" t="n">
        <v>0.038</v>
      </c>
      <c r="P259" s="41" t="n">
        <f aca="false">ROUND(N259*(1+O259),0)</f>
        <v>13119170</v>
      </c>
      <c r="Q259" s="59" t="n">
        <f aca="false">IF(H259=0,0,P259*100/H259)</f>
        <v>57.536760106249</v>
      </c>
      <c r="R259" s="59" t="n">
        <f aca="false">IF(L259&gt;Q259,L259-Q259,0)</f>
        <v>0</v>
      </c>
      <c r="S259" s="60" t="n">
        <f aca="false">IF(AND(R259&gt;$T$22,R259&lt;=$T$23),$S$22,IF(R259&gt;$T$23,$S$23,0))</f>
        <v>0</v>
      </c>
      <c r="T259" s="41" t="n">
        <f aca="false">ROUND(S259*N259,0)</f>
        <v>0</v>
      </c>
      <c r="U259" s="41" t="n">
        <f aca="false">MAX(P259-K259,0)</f>
        <v>897782</v>
      </c>
      <c r="V259" s="41" t="n">
        <f aca="false">MAX(U259*(V$23),0)</f>
        <v>897782</v>
      </c>
      <c r="W259" s="41" t="n">
        <f aca="false">IF(AND(I259&gt;1.75,$W$23=1),MAX(K259-(P259+T259),0),0)</f>
        <v>0</v>
      </c>
      <c r="X259" s="53" t="n">
        <f aca="false">MIN(H259*[1]parameters!C$22,ROUND(P259+T259-V259+W259,0))</f>
        <v>12221388</v>
      </c>
      <c r="Y259" s="55" t="n">
        <f aca="false">IF(H259=0,0,X259*100/H259)</f>
        <v>53.599356477688</v>
      </c>
    </row>
    <row r="260" customFormat="false" ht="14.5" hidden="false" customHeight="false" outlineLevel="0" collapsed="false">
      <c r="A260" s="20" t="n">
        <v>233</v>
      </c>
      <c r="B260" s="20" t="s">
        <v>251</v>
      </c>
      <c r="C260" s="51" t="n">
        <v>114245700</v>
      </c>
      <c r="D260" s="51" t="n">
        <f aca="false">D$23*C260</f>
        <v>369790.545495738</v>
      </c>
      <c r="E260" s="52" t="n">
        <v>21151000</v>
      </c>
      <c r="F260" s="51" t="n">
        <f aca="false">E260*F$23</f>
        <v>250873.905749484</v>
      </c>
      <c r="G260" s="51" t="n">
        <f aca="false">ROUND(D260+F260,0)</f>
        <v>620664</v>
      </c>
      <c r="H260" s="53" t="n">
        <f aca="false">(SUMIF(town1755,A260,found1755)/2)</f>
        <v>1482291.44733715</v>
      </c>
      <c r="I260" s="54" t="n">
        <f aca="false">IF(H260=0,0,G260/H260)</f>
        <v>0.418719274886857</v>
      </c>
      <c r="J260" s="41" t="n">
        <f aca="false">ROUND(H260*maxloc,0)</f>
        <v>1222890</v>
      </c>
      <c r="K260" s="41" t="n">
        <f aca="false">MIN(G260,J260)</f>
        <v>620664</v>
      </c>
      <c r="L260" s="55" t="n">
        <f aca="false">IF(H260&gt;0, ROUND((K260*100/H260), 2), 0)</f>
        <v>41.87</v>
      </c>
      <c r="M260" s="56"/>
      <c r="N260" s="57" t="n">
        <v>634874</v>
      </c>
      <c r="O260" s="58" t="n">
        <v>0.0384</v>
      </c>
      <c r="P260" s="41" t="n">
        <f aca="false">ROUND(N260*(1+O260),0)</f>
        <v>659253</v>
      </c>
      <c r="Q260" s="59" t="n">
        <f aca="false">IF(H260=0,0,P260*100/H260)</f>
        <v>44.4752616757191</v>
      </c>
      <c r="R260" s="59" t="n">
        <f aca="false">IF(L260&gt;Q260,L260-Q260,0)</f>
        <v>0</v>
      </c>
      <c r="S260" s="60" t="n">
        <f aca="false">IF(AND(R260&gt;$T$22,R260&lt;=$T$23),$S$22,IF(R260&gt;$T$23,$S$23,0))</f>
        <v>0</v>
      </c>
      <c r="T260" s="41" t="n">
        <f aca="false">ROUND(S260*N260,0)</f>
        <v>0</v>
      </c>
      <c r="U260" s="41" t="n">
        <f aca="false">MAX(P260-K260,0)</f>
        <v>38589</v>
      </c>
      <c r="V260" s="41" t="n">
        <f aca="false">MAX(U260*(V$23),0)</f>
        <v>38589</v>
      </c>
      <c r="W260" s="41" t="n">
        <f aca="false">IF(AND(I260&gt;1.75,$W$23=1),MAX(K260-(P260+T260),0),0)</f>
        <v>0</v>
      </c>
      <c r="X260" s="53" t="n">
        <f aca="false">MIN(H260*[1]parameters!C$22,ROUND(P260+T260-V260+W260,0))</f>
        <v>620664</v>
      </c>
      <c r="Y260" s="55" t="n">
        <f aca="false">IF(H260=0,0,X260*100/H260)</f>
        <v>41.8719274886857</v>
      </c>
    </row>
    <row r="261" customFormat="false" ht="14.5" hidden="false" customHeight="false" outlineLevel="0" collapsed="false">
      <c r="A261" s="20" t="n">
        <v>234</v>
      </c>
      <c r="B261" s="20" t="s">
        <v>252</v>
      </c>
      <c r="C261" s="51" t="n">
        <v>190689500</v>
      </c>
      <c r="D261" s="51" t="n">
        <f aca="false">D$23*C261</f>
        <v>617223.879982438</v>
      </c>
      <c r="E261" s="52" t="n">
        <v>55544000</v>
      </c>
      <c r="F261" s="51" t="n">
        <f aca="false">E261*F$23</f>
        <v>658812.359744189</v>
      </c>
      <c r="G261" s="51" t="n">
        <f aca="false">ROUND(D261+F261,0)</f>
        <v>1276036</v>
      </c>
      <c r="H261" s="53" t="n">
        <f aca="false">(SUMIF(town1755,A261,found1755)/2)</f>
        <v>2376891.88125395</v>
      </c>
      <c r="I261" s="54" t="n">
        <f aca="false">IF(H261=0,0,G261/H261)</f>
        <v>0.536850670433867</v>
      </c>
      <c r="J261" s="41" t="n">
        <f aca="false">ROUND(H261*maxloc,0)</f>
        <v>1960936</v>
      </c>
      <c r="K261" s="41" t="n">
        <f aca="false">MIN(G261,J261)</f>
        <v>1276036</v>
      </c>
      <c r="L261" s="55" t="n">
        <f aca="false">IF(H261&gt;0, ROUND((K261*100/H261), 2), 0)</f>
        <v>53.69</v>
      </c>
      <c r="M261" s="56"/>
      <c r="N261" s="57" t="n">
        <v>1256560</v>
      </c>
      <c r="O261" s="58" t="n">
        <v>0.0268</v>
      </c>
      <c r="P261" s="41" t="n">
        <f aca="false">ROUND(N261*(1+O261),0)</f>
        <v>1290236</v>
      </c>
      <c r="Q261" s="59" t="n">
        <f aca="false">IF(H261=0,0,P261*100/H261)</f>
        <v>54.2824858873818</v>
      </c>
      <c r="R261" s="59" t="n">
        <f aca="false">IF(L261&gt;Q261,L261-Q261,0)</f>
        <v>0</v>
      </c>
      <c r="S261" s="60" t="n">
        <f aca="false">IF(AND(R261&gt;$T$22,R261&lt;=$T$23),$S$22,IF(R261&gt;$T$23,$S$23,0))</f>
        <v>0</v>
      </c>
      <c r="T261" s="41" t="n">
        <f aca="false">ROUND(S261*N261,0)</f>
        <v>0</v>
      </c>
      <c r="U261" s="41" t="n">
        <f aca="false">MAX(P261-K261,0)</f>
        <v>14200</v>
      </c>
      <c r="V261" s="41" t="n">
        <f aca="false">MAX(U261*(V$23),0)</f>
        <v>14200</v>
      </c>
      <c r="W261" s="41" t="n">
        <f aca="false">IF(AND(I261&gt;1.75,$W$23=1),MAX(K261-(P261+T261),0),0)</f>
        <v>0</v>
      </c>
      <c r="X261" s="53" t="n">
        <f aca="false">MIN(H261*[1]parameters!C$22,ROUND(P261+T261-V261+W261,0))</f>
        <v>1276036</v>
      </c>
      <c r="Y261" s="55" t="n">
        <f aca="false">IF(H261=0,0,X261*100/H261)</f>
        <v>53.6850670433867</v>
      </c>
    </row>
    <row r="262" customFormat="false" ht="14.5" hidden="false" customHeight="false" outlineLevel="0" collapsed="false">
      <c r="A262" s="20" t="n">
        <v>235</v>
      </c>
      <c r="B262" s="20" t="s">
        <v>253</v>
      </c>
      <c r="C262" s="51" t="n">
        <v>265707500</v>
      </c>
      <c r="D262" s="51" t="n">
        <f aca="false">D$23*C262</f>
        <v>860042.184233707</v>
      </c>
      <c r="E262" s="52" t="n">
        <v>63687000</v>
      </c>
      <c r="F262" s="51" t="n">
        <f aca="false">E262*F$23</f>
        <v>755397.212210647</v>
      </c>
      <c r="G262" s="51" t="n">
        <f aca="false">ROUND(D262+F262,0)</f>
        <v>1615439</v>
      </c>
      <c r="H262" s="53" t="n">
        <f aca="false">(SUMIF(town1755,A262,found1755)/2)</f>
        <v>3465236.94378099</v>
      </c>
      <c r="I262" s="54" t="n">
        <f aca="false">IF(H262=0,0,G262/H262)</f>
        <v>0.466184282982209</v>
      </c>
      <c r="J262" s="41" t="n">
        <f aca="false">ROUND(H262*maxloc,0)</f>
        <v>2858820</v>
      </c>
      <c r="K262" s="41" t="n">
        <f aca="false">MIN(G262,J262)</f>
        <v>1615439</v>
      </c>
      <c r="L262" s="55" t="n">
        <f aca="false">IF(H262&gt;0, ROUND((K262*100/H262), 2), 0)</f>
        <v>46.62</v>
      </c>
      <c r="M262" s="56"/>
      <c r="N262" s="57" t="n">
        <v>1678064</v>
      </c>
      <c r="O262" s="58" t="n">
        <v>0.0302</v>
      </c>
      <c r="P262" s="41" t="n">
        <f aca="false">ROUND(N262*(1+O262),0)</f>
        <v>1728742</v>
      </c>
      <c r="Q262" s="59" t="n">
        <f aca="false">IF(H262=0,0,P262*100/H262)</f>
        <v>49.8881325590895</v>
      </c>
      <c r="R262" s="59" t="n">
        <f aca="false">IF(L262&gt;Q262,L262-Q262,0)</f>
        <v>0</v>
      </c>
      <c r="S262" s="60" t="n">
        <f aca="false">IF(AND(R262&gt;$T$22,R262&lt;=$T$23),$S$22,IF(R262&gt;$T$23,$S$23,0))</f>
        <v>0</v>
      </c>
      <c r="T262" s="41" t="n">
        <f aca="false">ROUND(S262*N262,0)</f>
        <v>0</v>
      </c>
      <c r="U262" s="41" t="n">
        <f aca="false">MAX(P262-K262,0)</f>
        <v>113303</v>
      </c>
      <c r="V262" s="41" t="n">
        <f aca="false">MAX(U262*(V$23),0)</f>
        <v>113303</v>
      </c>
      <c r="W262" s="41" t="n">
        <f aca="false">IF(AND(I262&gt;1.75,$W$23=1),MAX(K262-(P262+T262),0),0)</f>
        <v>0</v>
      </c>
      <c r="X262" s="53" t="n">
        <f aca="false">MIN(H262*[1]parameters!C$22,ROUND(P262+T262-V262+W262,0))</f>
        <v>1615439</v>
      </c>
      <c r="Y262" s="55" t="n">
        <f aca="false">IF(H262=0,0,X262*100/H262)</f>
        <v>46.6184282982209</v>
      </c>
    </row>
    <row r="263" customFormat="false" ht="14.5" hidden="false" customHeight="false" outlineLevel="0" collapsed="false">
      <c r="A263" s="20" t="n">
        <v>236</v>
      </c>
      <c r="B263" s="20" t="s">
        <v>254</v>
      </c>
      <c r="C263" s="51" t="n">
        <v>4240409000</v>
      </c>
      <c r="D263" s="51" t="n">
        <f aca="false">D$23*C263</f>
        <v>13725358.2168523</v>
      </c>
      <c r="E263" s="52" t="n">
        <v>1364118000</v>
      </c>
      <c r="F263" s="51" t="n">
        <f aca="false">E263*F$23</f>
        <v>16179925.7984575</v>
      </c>
      <c r="G263" s="51" t="n">
        <f aca="false">ROUND(D263+F263,0)</f>
        <v>29905284</v>
      </c>
      <c r="H263" s="53" t="n">
        <f aca="false">(SUMIF(town1755,A263,found1755)/2)</f>
        <v>97815674.27</v>
      </c>
      <c r="I263" s="54" t="n">
        <f aca="false">IF(H263=0,0,G263/H263)</f>
        <v>0.30573100091763</v>
      </c>
      <c r="J263" s="41" t="n">
        <f aca="false">ROUND(H263*maxloc,0)</f>
        <v>80697931</v>
      </c>
      <c r="K263" s="41" t="n">
        <f aca="false">MIN(G263,J263)</f>
        <v>29905284</v>
      </c>
      <c r="L263" s="55" t="n">
        <f aca="false">IF(H263&gt;0, ROUND((K263*100/H263), 2), 0)</f>
        <v>30.57</v>
      </c>
      <c r="M263" s="56"/>
      <c r="N263" s="57" t="n">
        <v>32068500</v>
      </c>
      <c r="O263" s="58" t="n">
        <v>0.0457</v>
      </c>
      <c r="P263" s="41" t="n">
        <f aca="false">ROUND(N263*(1+O263),0)</f>
        <v>33534030</v>
      </c>
      <c r="Q263" s="59" t="n">
        <f aca="false">IF(H263=0,0,P263*100/H263)</f>
        <v>34.2828797636626</v>
      </c>
      <c r="R263" s="59" t="n">
        <f aca="false">IF(L263&gt;Q263,L263-Q263,0)</f>
        <v>0</v>
      </c>
      <c r="S263" s="60" t="n">
        <f aca="false">IF(AND(R263&gt;$T$22,R263&lt;=$T$23),$S$22,IF(R263&gt;$T$23,$S$23,0))</f>
        <v>0</v>
      </c>
      <c r="T263" s="41" t="n">
        <f aca="false">ROUND(S263*N263,0)</f>
        <v>0</v>
      </c>
      <c r="U263" s="41" t="n">
        <f aca="false">MAX(P263-K263,0)</f>
        <v>3628746</v>
      </c>
      <c r="V263" s="41" t="n">
        <f aca="false">MAX(U263*(V$23),0)</f>
        <v>3628746</v>
      </c>
      <c r="W263" s="41" t="n">
        <f aca="false">IF(AND(I263&gt;1.75,$W$23=1),MAX(K263-(P263+T263),0),0)</f>
        <v>0</v>
      </c>
      <c r="X263" s="53" t="n">
        <f aca="false">MIN(H263*[1]parameters!C$22,ROUND(P263+T263-V263+W263,0))</f>
        <v>29905284</v>
      </c>
      <c r="Y263" s="55" t="n">
        <f aca="false">IF(H263=0,0,X263*100/H263)</f>
        <v>30.573100091763</v>
      </c>
    </row>
    <row r="264" customFormat="false" ht="14.5" hidden="false" customHeight="false" outlineLevel="0" collapsed="false">
      <c r="A264" s="20" t="n">
        <v>237</v>
      </c>
      <c r="B264" s="20" t="s">
        <v>255</v>
      </c>
      <c r="C264" s="51" t="n">
        <v>120158000</v>
      </c>
      <c r="D264" s="51" t="n">
        <f aca="false">D$23*C264</f>
        <v>388927.48143411</v>
      </c>
      <c r="E264" s="52" t="n">
        <v>20269000</v>
      </c>
      <c r="F264" s="51" t="n">
        <f aca="false">E264*F$23</f>
        <v>240412.424738135</v>
      </c>
      <c r="G264" s="51" t="n">
        <f aca="false">ROUND(D264+F264,0)</f>
        <v>629340</v>
      </c>
      <c r="H264" s="53" t="n">
        <f aca="false">(SUMIF(town1755,A264,found1755)/2)</f>
        <v>1010268.77212217</v>
      </c>
      <c r="I264" s="54" t="n">
        <f aca="false">IF(H264=0,0,G264/H264)</f>
        <v>0.62294313886196</v>
      </c>
      <c r="J264" s="41" t="n">
        <f aca="false">ROUND(H264*maxloc,0)</f>
        <v>833472</v>
      </c>
      <c r="K264" s="41" t="n">
        <f aca="false">MIN(G264,J264)</f>
        <v>629340</v>
      </c>
      <c r="L264" s="55" t="n">
        <f aca="false">IF(H264&gt;0, ROUND((K264*100/H264), 2), 0)</f>
        <v>62.29</v>
      </c>
      <c r="M264" s="56"/>
      <c r="N264" s="57" t="n">
        <v>649865</v>
      </c>
      <c r="O264" s="58" t="n">
        <v>0.051</v>
      </c>
      <c r="P264" s="41" t="n">
        <f aca="false">ROUND(N264*(1+O264),0)</f>
        <v>683008</v>
      </c>
      <c r="Q264" s="59" t="n">
        <f aca="false">IF(H264=0,0,P264*100/H264)</f>
        <v>67.6065636043839</v>
      </c>
      <c r="R264" s="59" t="n">
        <f aca="false">IF(L264&gt;Q264,L264-Q264,0)</f>
        <v>0</v>
      </c>
      <c r="S264" s="60" t="n">
        <f aca="false">IF(AND(R264&gt;$T$22,R264&lt;=$T$23),$S$22,IF(R264&gt;$T$23,$S$23,0))</f>
        <v>0</v>
      </c>
      <c r="T264" s="41" t="n">
        <f aca="false">ROUND(S264*N264,0)</f>
        <v>0</v>
      </c>
      <c r="U264" s="41" t="n">
        <f aca="false">MAX(P264-K264,0)</f>
        <v>53668</v>
      </c>
      <c r="V264" s="41" t="n">
        <f aca="false">MAX(U264*(V$23),0)</f>
        <v>53668</v>
      </c>
      <c r="W264" s="41" t="n">
        <f aca="false">IF(AND(I264&gt;1.75,$W$23=1),MAX(K264-(P264+T264),0),0)</f>
        <v>0</v>
      </c>
      <c r="X264" s="53" t="n">
        <f aca="false">MIN(H264*[1]parameters!C$22,ROUND(P264+T264-V264+W264,0))</f>
        <v>629340</v>
      </c>
      <c r="Y264" s="55" t="n">
        <f aca="false">IF(H264=0,0,X264*100/H264)</f>
        <v>62.294313886196</v>
      </c>
    </row>
    <row r="265" customFormat="false" ht="14.5" hidden="false" customHeight="false" outlineLevel="0" collapsed="false">
      <c r="A265" s="20" t="n">
        <v>238</v>
      </c>
      <c r="B265" s="20" t="s">
        <v>256</v>
      </c>
      <c r="C265" s="51" t="n">
        <v>1865402800</v>
      </c>
      <c r="D265" s="51" t="n">
        <f aca="false">D$23*C265</f>
        <v>6037936.82371658</v>
      </c>
      <c r="E265" s="52" t="n">
        <v>498055000</v>
      </c>
      <c r="F265" s="51" t="n">
        <f aca="false">E265*F$23</f>
        <v>5907474.97177719</v>
      </c>
      <c r="G265" s="51" t="n">
        <f aca="false">ROUND(D265+F265,0)</f>
        <v>11945412</v>
      </c>
      <c r="H265" s="53" t="n">
        <f aca="false">(SUMIF(town1755,A265,found1755)/2)</f>
        <v>17742697.3652483</v>
      </c>
      <c r="I265" s="54" t="n">
        <f aca="false">IF(H265=0,0,G265/H265)</f>
        <v>0.673257946866457</v>
      </c>
      <c r="J265" s="41" t="n">
        <f aca="false">ROUND(H265*maxloc,0)</f>
        <v>14637725</v>
      </c>
      <c r="K265" s="41" t="n">
        <f aca="false">MIN(G265,J265)</f>
        <v>11945412</v>
      </c>
      <c r="L265" s="55" t="n">
        <f aca="false">IF(H265&gt;0, ROUND((K265*100/H265), 2), 0)</f>
        <v>67.33</v>
      </c>
      <c r="M265" s="56"/>
      <c r="N265" s="57" t="n">
        <v>12559428</v>
      </c>
      <c r="O265" s="58" t="n">
        <v>0.0663</v>
      </c>
      <c r="P265" s="41" t="n">
        <f aca="false">ROUND(N265*(1+O265),0)</f>
        <v>13392118</v>
      </c>
      <c r="Q265" s="59" t="n">
        <f aca="false">IF(H265=0,0,P265*100/H265)</f>
        <v>75.4796056333036</v>
      </c>
      <c r="R265" s="59" t="n">
        <f aca="false">IF(L265&gt;Q265,L265-Q265,0)</f>
        <v>0</v>
      </c>
      <c r="S265" s="60" t="n">
        <f aca="false">IF(AND(R265&gt;$T$22,R265&lt;=$T$23),$S$22,IF(R265&gt;$T$23,$S$23,0))</f>
        <v>0</v>
      </c>
      <c r="T265" s="41" t="n">
        <f aca="false">ROUND(S265*N265,0)</f>
        <v>0</v>
      </c>
      <c r="U265" s="41" t="n">
        <f aca="false">MAX(P265-K265,0)</f>
        <v>1446706</v>
      </c>
      <c r="V265" s="41" t="n">
        <f aca="false">MAX(U265*(V$23),0)</f>
        <v>1446706</v>
      </c>
      <c r="W265" s="41" t="n">
        <f aca="false">IF(AND(I265&gt;1.75,$W$23=1),MAX(K265-(P265+T265),0),0)</f>
        <v>0</v>
      </c>
      <c r="X265" s="53" t="n">
        <f aca="false">MIN(H265*[1]parameters!C$22,ROUND(P265+T265-V265+W265,0))</f>
        <v>11945412</v>
      </c>
      <c r="Y265" s="55" t="n">
        <f aca="false">IF(H265=0,0,X265*100/H265)</f>
        <v>67.3257946866457</v>
      </c>
    </row>
    <row r="266" customFormat="false" ht="14.5" hidden="false" customHeight="false" outlineLevel="0" collapsed="false">
      <c r="A266" s="20" t="n">
        <v>239</v>
      </c>
      <c r="B266" s="20" t="s">
        <v>257</v>
      </c>
      <c r="C266" s="51" t="n">
        <v>13647134600</v>
      </c>
      <c r="D266" s="51" t="n">
        <f aca="false">D$23*C266</f>
        <v>44173052.8867849</v>
      </c>
      <c r="E266" s="52" t="n">
        <v>3121175000</v>
      </c>
      <c r="F266" s="51" t="n">
        <f aca="false">E266*F$23</f>
        <v>37020536.2761877</v>
      </c>
      <c r="G266" s="51" t="n">
        <f aca="false">ROUND(D266+F266,0)</f>
        <v>81193589</v>
      </c>
      <c r="H266" s="53" t="n">
        <f aca="false">(SUMIF(town1755,A266,found1755)/2)</f>
        <v>112170810.485</v>
      </c>
      <c r="I266" s="54" t="n">
        <f aca="false">IF(H266=0,0,G266/H266)</f>
        <v>0.723838836939291</v>
      </c>
      <c r="J266" s="41" t="n">
        <f aca="false">ROUND(H266*maxloc,0)</f>
        <v>92540919</v>
      </c>
      <c r="K266" s="41" t="n">
        <f aca="false">MIN(G266,J266)</f>
        <v>81193589</v>
      </c>
      <c r="L266" s="55" t="n">
        <f aca="false">IF(H266&gt;0, ROUND((K266*100/H266), 2), 0)</f>
        <v>72.38</v>
      </c>
      <c r="M266" s="56"/>
      <c r="N266" s="57" t="n">
        <v>83683584</v>
      </c>
      <c r="O266" s="58" t="n">
        <v>0.0476</v>
      </c>
      <c r="P266" s="41" t="n">
        <f aca="false">ROUND(N266*(1+O266),0)</f>
        <v>87666923</v>
      </c>
      <c r="Q266" s="59" t="n">
        <f aca="false">IF(H266=0,0,P266*100/H266)</f>
        <v>78.1548449377775</v>
      </c>
      <c r="R266" s="59" t="n">
        <f aca="false">IF(L266&gt;Q266,L266-Q266,0)</f>
        <v>0</v>
      </c>
      <c r="S266" s="60" t="n">
        <f aca="false">IF(AND(R266&gt;$T$22,R266&lt;=$T$23),$S$22,IF(R266&gt;$T$23,$S$23,0))</f>
        <v>0</v>
      </c>
      <c r="T266" s="41" t="n">
        <f aca="false">ROUND(S266*N266,0)</f>
        <v>0</v>
      </c>
      <c r="U266" s="41" t="n">
        <f aca="false">MAX(P266-K266,0)</f>
        <v>6473334</v>
      </c>
      <c r="V266" s="41" t="n">
        <f aca="false">MAX(U266*(V$23),0)</f>
        <v>6473334</v>
      </c>
      <c r="W266" s="41" t="n">
        <f aca="false">IF(AND(I266&gt;1.75,$W$23=1),MAX(K266-(P266+T266),0),0)</f>
        <v>0</v>
      </c>
      <c r="X266" s="53" t="n">
        <f aca="false">MIN(H266*[1]parameters!C$22,ROUND(P266+T266-V266+W266,0))</f>
        <v>81193589</v>
      </c>
      <c r="Y266" s="55" t="n">
        <f aca="false">IF(H266=0,0,X266*100/H266)</f>
        <v>72.3838836939291</v>
      </c>
    </row>
    <row r="267" customFormat="false" ht="14.5" hidden="false" customHeight="false" outlineLevel="0" collapsed="false">
      <c r="A267" s="20" t="n">
        <v>240</v>
      </c>
      <c r="B267" s="20" t="s">
        <v>258</v>
      </c>
      <c r="C267" s="51" t="n">
        <v>654578500</v>
      </c>
      <c r="D267" s="51" t="n">
        <f aca="false">D$23*C267</f>
        <v>2118740.05397824</v>
      </c>
      <c r="E267" s="52" t="n">
        <v>154653000</v>
      </c>
      <c r="F267" s="51" t="n">
        <f aca="false">E267*F$23</f>
        <v>1834353.08712945</v>
      </c>
      <c r="G267" s="51" t="n">
        <f aca="false">ROUND(D267+F267,0)</f>
        <v>3953093</v>
      </c>
      <c r="H267" s="53" t="n">
        <f aca="false">(SUMIF(town1755,A267,found1755)/2)</f>
        <v>6386487.23966941</v>
      </c>
      <c r="I267" s="54" t="n">
        <f aca="false">IF(H267=0,0,G267/H267)</f>
        <v>0.618977671394303</v>
      </c>
      <c r="J267" s="41" t="n">
        <f aca="false">ROUND(H267*maxloc,0)</f>
        <v>5268852</v>
      </c>
      <c r="K267" s="41" t="n">
        <f aca="false">MIN(G267,J267)</f>
        <v>3953093</v>
      </c>
      <c r="L267" s="55" t="n">
        <f aca="false">IF(H267&gt;0, ROUND((K267*100/H267), 2), 0)</f>
        <v>61.9</v>
      </c>
      <c r="M267" s="56"/>
      <c r="N267" s="57" t="n">
        <v>4135286</v>
      </c>
      <c r="O267" s="58" t="n">
        <v>0.0382</v>
      </c>
      <c r="P267" s="41" t="n">
        <f aca="false">ROUND(N267*(1+O267),0)</f>
        <v>4293254</v>
      </c>
      <c r="Q267" s="59" t="n">
        <f aca="false">IF(H267=0,0,P267*100/H267)</f>
        <v>67.2240284664256</v>
      </c>
      <c r="R267" s="59" t="n">
        <f aca="false">IF(L267&gt;Q267,L267-Q267,0)</f>
        <v>0</v>
      </c>
      <c r="S267" s="60" t="n">
        <f aca="false">IF(AND(R267&gt;$T$22,R267&lt;=$T$23),$S$22,IF(R267&gt;$T$23,$S$23,0))</f>
        <v>0</v>
      </c>
      <c r="T267" s="41" t="n">
        <f aca="false">ROUND(S267*N267,0)</f>
        <v>0</v>
      </c>
      <c r="U267" s="41" t="n">
        <f aca="false">MAX(P267-K267,0)</f>
        <v>340161</v>
      </c>
      <c r="V267" s="41" t="n">
        <f aca="false">MAX(U267*(V$23),0)</f>
        <v>340161</v>
      </c>
      <c r="W267" s="41" t="n">
        <f aca="false">IF(AND(I267&gt;1.75,$W$23=1),MAX(K267-(P267+T267),0),0)</f>
        <v>0</v>
      </c>
      <c r="X267" s="53" t="n">
        <f aca="false">MIN(H267*[1]parameters!C$22,ROUND(P267+T267-V267+W267,0))</f>
        <v>3953093</v>
      </c>
      <c r="Y267" s="55" t="n">
        <f aca="false">IF(H267=0,0,X267*100/H267)</f>
        <v>61.8977671394303</v>
      </c>
    </row>
    <row r="268" customFormat="false" ht="14.5" hidden="false" customHeight="false" outlineLevel="0" collapsed="false">
      <c r="A268" s="20" t="n">
        <v>241</v>
      </c>
      <c r="B268" s="20" t="s">
        <v>259</v>
      </c>
      <c r="C268" s="51" t="n">
        <v>639721900</v>
      </c>
      <c r="D268" s="51" t="n">
        <f aca="false">D$23*C268</f>
        <v>2070652.20281</v>
      </c>
      <c r="E268" s="52" t="n">
        <v>254259000</v>
      </c>
      <c r="F268" s="51" t="n">
        <f aca="false">E268*F$23</f>
        <v>3015788.77603698</v>
      </c>
      <c r="G268" s="51" t="n">
        <f aca="false">ROUND(D268+F268,0)</f>
        <v>5086441</v>
      </c>
      <c r="H268" s="53" t="n">
        <f aca="false">(SUMIF(town1755,A268,found1755)/2)</f>
        <v>5878392.67984233</v>
      </c>
      <c r="I268" s="54" t="n">
        <f aca="false">IF(H268=0,0,G268/H268)</f>
        <v>0.865277513263444</v>
      </c>
      <c r="J268" s="41" t="n">
        <f aca="false">ROUND(H268*maxloc,0)</f>
        <v>4849674</v>
      </c>
      <c r="K268" s="41" t="n">
        <f aca="false">MIN(G268,J268)</f>
        <v>4849674</v>
      </c>
      <c r="L268" s="55" t="n">
        <f aca="false">IF(H268&gt;0, ROUND((K268*100/H268), 2), 0)</f>
        <v>82.5</v>
      </c>
      <c r="M268" s="56"/>
      <c r="N268" s="57" t="n">
        <v>4424289</v>
      </c>
      <c r="O268" s="58" t="n">
        <v>0.0346</v>
      </c>
      <c r="P268" s="41" t="n">
        <f aca="false">ROUND(N268*(1+O268),0)</f>
        <v>4577369</v>
      </c>
      <c r="Q268" s="59" t="n">
        <f aca="false">IF(H268=0,0,P268*100/H268)</f>
        <v>77.8676969930287</v>
      </c>
      <c r="R268" s="59" t="n">
        <f aca="false">IF(L268&gt;Q268,L268-Q268,0)</f>
        <v>4.63230300697134</v>
      </c>
      <c r="S268" s="60" t="n">
        <f aca="false">IF(AND(R268&gt;$T$22,R268&lt;=$T$23),$S$22,IF(R268&gt;$T$23,$S$23,0))</f>
        <v>0.01</v>
      </c>
      <c r="T268" s="41" t="n">
        <f aca="false">ROUND(S268*N268,0)</f>
        <v>44243</v>
      </c>
      <c r="U268" s="41" t="n">
        <f aca="false">MAX(P268-K268,0)</f>
        <v>0</v>
      </c>
      <c r="V268" s="41" t="n">
        <f aca="false">MAX(U268*(V$23),0)</f>
        <v>0</v>
      </c>
      <c r="W268" s="41" t="n">
        <f aca="false">IF(AND(I268&gt;1.75,$W$23=1),MAX(K268-(P268+T268),0),0)</f>
        <v>0</v>
      </c>
      <c r="X268" s="53" t="n">
        <f aca="false">MIN(H268*[1]parameters!C$22,ROUND(P268+T268-V268+W268,0))</f>
        <v>4621612</v>
      </c>
      <c r="Y268" s="55" t="n">
        <f aca="false">IF(H268=0,0,X268*100/H268)</f>
        <v>78.6203347021717</v>
      </c>
    </row>
    <row r="269" customFormat="false" ht="14.5" hidden="false" customHeight="false" outlineLevel="0" collapsed="false">
      <c r="A269" s="20" t="n">
        <v>242</v>
      </c>
      <c r="B269" s="20" t="s">
        <v>260</v>
      </c>
      <c r="C269" s="51" t="n">
        <v>4042523100</v>
      </c>
      <c r="D269" s="51" t="n">
        <f aca="false">D$23*C269</f>
        <v>13084841.0253351</v>
      </c>
      <c r="E269" s="52" t="n">
        <v>386943000</v>
      </c>
      <c r="F269" s="51" t="n">
        <f aca="false">E269*F$23</f>
        <v>4589565.58613884</v>
      </c>
      <c r="G269" s="51" t="n">
        <f aca="false">ROUND(D269+F269,0)</f>
        <v>17674407</v>
      </c>
      <c r="H269" s="53" t="n">
        <f aca="false">(SUMIF(town1755,A269,found1755)/2)</f>
        <v>1711862.24091531</v>
      </c>
      <c r="I269" s="54" t="n">
        <f aca="false">IF(H269=0,0,G269/H269)</f>
        <v>10.3246666569091</v>
      </c>
      <c r="J269" s="41" t="n">
        <f aca="false">ROUND(H269*maxloc,0)</f>
        <v>1412286</v>
      </c>
      <c r="K269" s="41" t="n">
        <f aca="false">MIN(G269,J269)</f>
        <v>1412286</v>
      </c>
      <c r="L269" s="55" t="n">
        <f aca="false">IF(H269&gt;0, ROUND((K269*100/H269), 2), 0)</f>
        <v>82.5</v>
      </c>
      <c r="M269" s="56"/>
      <c r="N269" s="57" t="n">
        <v>1571417</v>
      </c>
      <c r="O269" s="58" t="n">
        <v>0.045</v>
      </c>
      <c r="P269" s="41" t="n">
        <f aca="false">ROUND(N269*(1+O269),0)</f>
        <v>1642131</v>
      </c>
      <c r="Q269" s="59" t="n">
        <f aca="false">IF(H269=0,0,P269*100/H269)</f>
        <v>95.9265857235089</v>
      </c>
      <c r="R269" s="59" t="n">
        <f aca="false">IF(L269&gt;Q269,L269-Q269,0)</f>
        <v>0</v>
      </c>
      <c r="S269" s="60" t="n">
        <f aca="false">IF(AND(R269&gt;$T$22,R269&lt;=$T$23),$S$22,IF(R269&gt;$T$23,$S$23,0))</f>
        <v>0</v>
      </c>
      <c r="T269" s="41" t="n">
        <f aca="false">ROUND(S269*N269,0)</f>
        <v>0</v>
      </c>
      <c r="U269" s="41" t="n">
        <f aca="false">MAX(P269-K269,0)</f>
        <v>229845</v>
      </c>
      <c r="V269" s="41" t="n">
        <f aca="false">MAX(U269*(V$23),0)</f>
        <v>229845</v>
      </c>
      <c r="W269" s="41" t="n">
        <f aca="false">IF(AND(I269&gt;1.75,$W$23=1),MAX(K269-(P269+T269),0),0)</f>
        <v>0</v>
      </c>
      <c r="X269" s="53" t="n">
        <f aca="false">MIN(H269*[1]parameters!C$22,ROUND(P269+T269-V269+W269,0))</f>
        <v>1412286</v>
      </c>
      <c r="Y269" s="55" t="n">
        <f aca="false">IF(H269=0,0,X269*100/H269)</f>
        <v>82.49997962715</v>
      </c>
    </row>
    <row r="270" customFormat="false" ht="14.5" hidden="false" customHeight="false" outlineLevel="0" collapsed="false">
      <c r="A270" s="20" t="n">
        <v>243</v>
      </c>
      <c r="B270" s="20" t="s">
        <v>261</v>
      </c>
      <c r="C270" s="51" t="n">
        <v>20526193400</v>
      </c>
      <c r="D270" s="51" t="n">
        <f aca="false">D$23*C270</f>
        <v>66439194.2483351</v>
      </c>
      <c r="E270" s="52" t="n">
        <v>4374250000</v>
      </c>
      <c r="F270" s="51" t="n">
        <f aca="false">E270*F$23</f>
        <v>51883371.104188</v>
      </c>
      <c r="G270" s="51" t="n">
        <f aca="false">ROUND(D270+F270,0)</f>
        <v>118322565</v>
      </c>
      <c r="H270" s="53" t="n">
        <f aca="false">(SUMIF(town1755,A270,found1755)/2)</f>
        <v>168339599.26749</v>
      </c>
      <c r="I270" s="54" t="n">
        <f aca="false">IF(H270=0,0,G270/H270)</f>
        <v>0.702880163163431</v>
      </c>
      <c r="J270" s="41" t="n">
        <f aca="false">ROUND(H270*maxloc,0)</f>
        <v>138880169</v>
      </c>
      <c r="K270" s="41" t="n">
        <f aca="false">MIN(G270,J270)</f>
        <v>118322565</v>
      </c>
      <c r="L270" s="55" t="n">
        <f aca="false">IF(H270&gt;0, ROUND((K270*100/H270), 2), 0)</f>
        <v>70.29</v>
      </c>
      <c r="M270" s="56"/>
      <c r="N270" s="57" t="n">
        <v>119210415</v>
      </c>
      <c r="O270" s="58" t="n">
        <v>0.0523</v>
      </c>
      <c r="P270" s="41" t="n">
        <f aca="false">ROUND(N270*(1+O270),0)</f>
        <v>125445120</v>
      </c>
      <c r="Q270" s="59" t="n">
        <f aca="false">IF(H270=0,0,P270*100/H270)</f>
        <v>74.5190796139825</v>
      </c>
      <c r="R270" s="59" t="n">
        <f aca="false">IF(L270&gt;Q270,L270-Q270,0)</f>
        <v>0</v>
      </c>
      <c r="S270" s="60" t="n">
        <f aca="false">IF(AND(R270&gt;$T$22,R270&lt;=$T$23),$S$22,IF(R270&gt;$T$23,$S$23,0))</f>
        <v>0</v>
      </c>
      <c r="T270" s="41" t="n">
        <f aca="false">ROUND(S270*N270,0)</f>
        <v>0</v>
      </c>
      <c r="U270" s="41" t="n">
        <f aca="false">MAX(P270-K270,0)</f>
        <v>7122555</v>
      </c>
      <c r="V270" s="41" t="n">
        <f aca="false">MAX(U270*(V$23),0)</f>
        <v>7122555</v>
      </c>
      <c r="W270" s="41" t="n">
        <f aca="false">IF(AND(I270&gt;1.75,$W$23=1),MAX(K270-(P270+T270),0),0)</f>
        <v>0</v>
      </c>
      <c r="X270" s="53" t="n">
        <f aca="false">MIN(H270*[1]parameters!C$22,ROUND(P270+T270-V270+W270,0))</f>
        <v>118322565</v>
      </c>
      <c r="Y270" s="55" t="n">
        <f aca="false">IF(H270=0,0,X270*100/H270)</f>
        <v>70.2880163163431</v>
      </c>
    </row>
    <row r="271" customFormat="false" ht="14.5" hidden="false" customHeight="false" outlineLevel="0" collapsed="false">
      <c r="A271" s="20" t="n">
        <v>244</v>
      </c>
      <c r="B271" s="20" t="s">
        <v>262</v>
      </c>
      <c r="C271" s="51" t="n">
        <v>4869345300</v>
      </c>
      <c r="D271" s="51" t="n">
        <f aca="false">D$23*C271</f>
        <v>15761099.5835651</v>
      </c>
      <c r="E271" s="52" t="n">
        <v>1160321000</v>
      </c>
      <c r="F271" s="51" t="n">
        <f aca="false">E271*F$23</f>
        <v>13762671.3249089</v>
      </c>
      <c r="G271" s="51" t="n">
        <f aca="false">ROUND(D271+F271,0)</f>
        <v>29523771</v>
      </c>
      <c r="H271" s="53" t="n">
        <f aca="false">(SUMIF(town1755,A271,found1755)/2)</f>
        <v>60191203.3879145</v>
      </c>
      <c r="I271" s="54" t="n">
        <f aca="false">IF(H271=0,0,G271/H271)</f>
        <v>0.490499763058865</v>
      </c>
      <c r="J271" s="41" t="n">
        <f aca="false">ROUND(H271*maxloc,0)</f>
        <v>49657743</v>
      </c>
      <c r="K271" s="41" t="n">
        <f aca="false">MIN(G271,J271)</f>
        <v>29523771</v>
      </c>
      <c r="L271" s="55" t="n">
        <f aca="false">IF(H271&gt;0, ROUND((K271*100/H271), 2), 0)</f>
        <v>49.05</v>
      </c>
      <c r="M271" s="56"/>
      <c r="N271" s="57" t="n">
        <v>29524145</v>
      </c>
      <c r="O271" s="58" t="n">
        <v>0.034</v>
      </c>
      <c r="P271" s="41" t="n">
        <f aca="false">ROUND(N271*(1+O271),0)</f>
        <v>30527966</v>
      </c>
      <c r="Q271" s="59" t="n">
        <f aca="false">IF(H271=0,0,P271*100/H271)</f>
        <v>50.7183180958458</v>
      </c>
      <c r="R271" s="59" t="n">
        <f aca="false">IF(L271&gt;Q271,L271-Q271,0)</f>
        <v>0</v>
      </c>
      <c r="S271" s="60" t="n">
        <f aca="false">IF(AND(R271&gt;$T$22,R271&lt;=$T$23),$S$22,IF(R271&gt;$T$23,$S$23,0))</f>
        <v>0</v>
      </c>
      <c r="T271" s="41" t="n">
        <f aca="false">ROUND(S271*N271,0)</f>
        <v>0</v>
      </c>
      <c r="U271" s="41" t="n">
        <f aca="false">MAX(P271-K271,0)</f>
        <v>1004195</v>
      </c>
      <c r="V271" s="41" t="n">
        <f aca="false">MAX(U271*(V$23),0)</f>
        <v>1004195</v>
      </c>
      <c r="W271" s="41" t="n">
        <f aca="false">IF(AND(I271&gt;1.75,$W$23=1),MAX(K271-(P271+T271),0),0)</f>
        <v>0</v>
      </c>
      <c r="X271" s="53" t="n">
        <f aca="false">MIN(H271*[1]parameters!C$22,ROUND(P271+T271-V271+W271,0))</f>
        <v>29523771</v>
      </c>
      <c r="Y271" s="55" t="n">
        <f aca="false">IF(H271=0,0,X271*100/H271)</f>
        <v>49.0499763058865</v>
      </c>
    </row>
    <row r="272" customFormat="false" ht="14.5" hidden="false" customHeight="false" outlineLevel="0" collapsed="false">
      <c r="A272" s="20" t="n">
        <v>245</v>
      </c>
      <c r="B272" s="20" t="s">
        <v>263</v>
      </c>
      <c r="C272" s="51" t="n">
        <v>2735332900</v>
      </c>
      <c r="D272" s="51" t="n">
        <f aca="false">D$23*C272</f>
        <v>8853727.05671583</v>
      </c>
      <c r="E272" s="52" t="n">
        <v>753244000</v>
      </c>
      <c r="F272" s="51" t="n">
        <f aca="false">E272*F$23</f>
        <v>8934294.56112545</v>
      </c>
      <c r="G272" s="51" t="n">
        <f aca="false">ROUND(D272+F272,0)</f>
        <v>17788022</v>
      </c>
      <c r="H272" s="53" t="n">
        <f aca="false">(SUMIF(town1755,A272,found1755)/2)</f>
        <v>33423479.0299863</v>
      </c>
      <c r="I272" s="54" t="n">
        <f aca="false">IF(H272=0,0,G272/H272)</f>
        <v>0.532201390048034</v>
      </c>
      <c r="J272" s="41" t="n">
        <f aca="false">ROUND(H272*maxloc,0)</f>
        <v>27574370</v>
      </c>
      <c r="K272" s="41" t="n">
        <f aca="false">MIN(G272,J272)</f>
        <v>17788022</v>
      </c>
      <c r="L272" s="55" t="n">
        <f aca="false">IF(H272&gt;0, ROUND((K272*100/H272), 2), 0)</f>
        <v>53.22</v>
      </c>
      <c r="M272" s="56"/>
      <c r="N272" s="57" t="n">
        <v>18916571</v>
      </c>
      <c r="O272" s="58" t="n">
        <v>0.0411</v>
      </c>
      <c r="P272" s="41" t="n">
        <f aca="false">ROUND(N272*(1+O272),0)</f>
        <v>19694042</v>
      </c>
      <c r="Q272" s="59" t="n">
        <f aca="false">IF(H272=0,0,P272*100/H272)</f>
        <v>58.9227769566754</v>
      </c>
      <c r="R272" s="59" t="n">
        <f aca="false">IF(L272&gt;Q272,L272-Q272,0)</f>
        <v>0</v>
      </c>
      <c r="S272" s="60" t="n">
        <f aca="false">IF(AND(R272&gt;$T$22,R272&lt;=$T$23),$S$22,IF(R272&gt;$T$23,$S$23,0))</f>
        <v>0</v>
      </c>
      <c r="T272" s="41" t="n">
        <f aca="false">ROUND(S272*N272,0)</f>
        <v>0</v>
      </c>
      <c r="U272" s="41" t="n">
        <f aca="false">MAX(P272-K272,0)</f>
        <v>1906020</v>
      </c>
      <c r="V272" s="41" t="n">
        <f aca="false">MAX(U272*(V$23),0)</f>
        <v>1906020</v>
      </c>
      <c r="W272" s="41" t="n">
        <f aca="false">IF(AND(I272&gt;1.75,$W$23=1),MAX(K272-(P272+T272),0),0)</f>
        <v>0</v>
      </c>
      <c r="X272" s="53" t="n">
        <f aca="false">MIN(H272*[1]parameters!C$22,ROUND(P272+T272-V272+W272,0))</f>
        <v>17788022</v>
      </c>
      <c r="Y272" s="55" t="n">
        <f aca="false">IF(H272=0,0,X272*100/H272)</f>
        <v>53.2201390048034</v>
      </c>
    </row>
    <row r="273" customFormat="false" ht="14.5" hidden="false" customHeight="false" outlineLevel="0" collapsed="false">
      <c r="A273" s="20" t="n">
        <v>246</v>
      </c>
      <c r="B273" s="20" t="s">
        <v>264</v>
      </c>
      <c r="C273" s="51" t="n">
        <v>6543953300</v>
      </c>
      <c r="D273" s="51" t="n">
        <f aca="false">D$23*C273</f>
        <v>21181471.6922005</v>
      </c>
      <c r="E273" s="52" t="n">
        <v>2120815000</v>
      </c>
      <c r="F273" s="51" t="n">
        <f aca="false">E273*F$23</f>
        <v>25155176.7019097</v>
      </c>
      <c r="G273" s="51" t="n">
        <f aca="false">ROUND(D273+F273,0)</f>
        <v>46336648</v>
      </c>
      <c r="H273" s="53" t="n">
        <f aca="false">(SUMIF(town1755,A273,found1755)/2)</f>
        <v>47895950.0586486</v>
      </c>
      <c r="I273" s="54" t="n">
        <f aca="false">IF(H273=0,0,G273/H273)</f>
        <v>0.967443968503825</v>
      </c>
      <c r="J273" s="41" t="n">
        <f aca="false">ROUND(H273*maxloc,0)</f>
        <v>39514159</v>
      </c>
      <c r="K273" s="41" t="n">
        <f aca="false">MIN(G273,J273)</f>
        <v>39514159</v>
      </c>
      <c r="L273" s="55" t="n">
        <f aca="false">IF(H273&gt;0, ROUND((K273*100/H273), 2), 0)</f>
        <v>82.5</v>
      </c>
      <c r="M273" s="56"/>
      <c r="N273" s="57" t="n">
        <v>37861804</v>
      </c>
      <c r="O273" s="58" t="n">
        <v>0.0489</v>
      </c>
      <c r="P273" s="41" t="n">
        <f aca="false">ROUND(N273*(1+O273),0)</f>
        <v>39713246</v>
      </c>
      <c r="Q273" s="59" t="n">
        <f aca="false">IF(H273=0,0,P273*100/H273)</f>
        <v>82.9156660456075</v>
      </c>
      <c r="R273" s="59" t="n">
        <f aca="false">IF(L273&gt;Q273,L273-Q273,0)</f>
        <v>0</v>
      </c>
      <c r="S273" s="60" t="n">
        <f aca="false">IF(AND(R273&gt;$T$22,R273&lt;=$T$23),$S$22,IF(R273&gt;$T$23,$S$23,0))</f>
        <v>0</v>
      </c>
      <c r="T273" s="41" t="n">
        <f aca="false">ROUND(S273*N273,0)</f>
        <v>0</v>
      </c>
      <c r="U273" s="41" t="n">
        <f aca="false">MAX(P273-K273,0)</f>
        <v>199087</v>
      </c>
      <c r="V273" s="41" t="n">
        <f aca="false">MAX(U273*(V$23),0)</f>
        <v>199087</v>
      </c>
      <c r="W273" s="41" t="n">
        <f aca="false">IF(AND(I273&gt;1.75,$W$23=1),MAX(K273-(P273+T273),0),0)</f>
        <v>0</v>
      </c>
      <c r="X273" s="53" t="n">
        <f aca="false">MIN(H273*[1]parameters!C$22,ROUND(P273+T273-V273+W273,0))</f>
        <v>39514159</v>
      </c>
      <c r="Y273" s="55" t="n">
        <f aca="false">IF(H273=0,0,X273*100/H273)</f>
        <v>82.5000004209435</v>
      </c>
    </row>
    <row r="274" customFormat="false" ht="14.5" hidden="false" customHeight="false" outlineLevel="0" collapsed="false">
      <c r="A274" s="20" t="n">
        <v>247</v>
      </c>
      <c r="B274" s="20" t="s">
        <v>265</v>
      </c>
      <c r="C274" s="51" t="n">
        <v>2389985700</v>
      </c>
      <c r="D274" s="51" t="n">
        <f aca="false">D$23*C274</f>
        <v>7735907.04709248</v>
      </c>
      <c r="E274" s="52" t="n">
        <v>723201000</v>
      </c>
      <c r="F274" s="51" t="n">
        <f aca="false">E274*F$23</f>
        <v>8577951.84681257</v>
      </c>
      <c r="G274" s="51" t="n">
        <f aca="false">ROUND(D274+F274,0)</f>
        <v>16313859</v>
      </c>
      <c r="H274" s="53" t="n">
        <f aca="false">(SUMIF(town1755,A274,found1755)/2)</f>
        <v>21323569.5175771</v>
      </c>
      <c r="I274" s="54" t="n">
        <f aca="false">IF(H274=0,0,G274/H274)</f>
        <v>0.765062293466038</v>
      </c>
      <c r="J274" s="41" t="n">
        <f aca="false">ROUND(H274*maxloc,0)</f>
        <v>17591945</v>
      </c>
      <c r="K274" s="41" t="n">
        <f aca="false">MIN(G274,J274)</f>
        <v>16313859</v>
      </c>
      <c r="L274" s="55" t="n">
        <f aca="false">IF(H274&gt;0, ROUND((K274*100/H274), 2), 0)</f>
        <v>76.51</v>
      </c>
      <c r="M274" s="56"/>
      <c r="N274" s="57" t="n">
        <v>16839351</v>
      </c>
      <c r="O274" s="58" t="n">
        <v>0.058</v>
      </c>
      <c r="P274" s="41" t="n">
        <f aca="false">ROUND(N274*(1+O274),0)</f>
        <v>17816033</v>
      </c>
      <c r="Q274" s="59" t="n">
        <f aca="false">IF(H274=0,0,P274*100/H274)</f>
        <v>83.5508941657925</v>
      </c>
      <c r="R274" s="59" t="n">
        <f aca="false">IF(L274&gt;Q274,L274-Q274,0)</f>
        <v>0</v>
      </c>
      <c r="S274" s="60" t="n">
        <f aca="false">IF(AND(R274&gt;$T$22,R274&lt;=$T$23),$S$22,IF(R274&gt;$T$23,$S$23,0))</f>
        <v>0</v>
      </c>
      <c r="T274" s="41" t="n">
        <f aca="false">ROUND(S274*N274,0)</f>
        <v>0</v>
      </c>
      <c r="U274" s="41" t="n">
        <f aca="false">MAX(P274-K274,0)</f>
        <v>1502174</v>
      </c>
      <c r="V274" s="41" t="n">
        <f aca="false">MAX(U274*(V$23),0)</f>
        <v>1502174</v>
      </c>
      <c r="W274" s="41" t="n">
        <f aca="false">IF(AND(I274&gt;1.75,$W$23=1),MAX(K274-(P274+T274),0),0)</f>
        <v>0</v>
      </c>
      <c r="X274" s="53" t="n">
        <f aca="false">MIN(H274*[1]parameters!C$22,ROUND(P274+T274-V274+W274,0))</f>
        <v>16313859</v>
      </c>
      <c r="Y274" s="55" t="n">
        <f aca="false">IF(H274=0,0,X274*100/H274)</f>
        <v>76.5062293466038</v>
      </c>
    </row>
    <row r="275" customFormat="false" ht="14.5" hidden="false" customHeight="false" outlineLevel="0" collapsed="false">
      <c r="A275" s="20" t="n">
        <v>248</v>
      </c>
      <c r="B275" s="20" t="s">
        <v>266</v>
      </c>
      <c r="C275" s="51" t="n">
        <v>9389475300</v>
      </c>
      <c r="D275" s="51" t="n">
        <f aca="false">D$23*C275</f>
        <v>30391858.889269</v>
      </c>
      <c r="E275" s="52" t="n">
        <v>1767210000</v>
      </c>
      <c r="F275" s="51" t="n">
        <f aca="false">E275*F$23</f>
        <v>20961036.1202565</v>
      </c>
      <c r="G275" s="51" t="n">
        <f aca="false">ROUND(D275+F275,0)</f>
        <v>51352895</v>
      </c>
      <c r="H275" s="53" t="n">
        <f aca="false">(SUMIF(town1755,A275,found1755)/2)</f>
        <v>157271350.796007</v>
      </c>
      <c r="I275" s="54" t="n">
        <f aca="false">IF(H275=0,0,G275/H275)</f>
        <v>0.326524155480858</v>
      </c>
      <c r="J275" s="41" t="n">
        <f aca="false">ROUND(H275*maxloc,0)</f>
        <v>129748864</v>
      </c>
      <c r="K275" s="41" t="n">
        <f aca="false">MIN(G275,J275)</f>
        <v>51352895</v>
      </c>
      <c r="L275" s="55" t="n">
        <f aca="false">IF(H275&gt;0, ROUND((K275*100/H275), 2), 0)</f>
        <v>32.65</v>
      </c>
      <c r="M275" s="56"/>
      <c r="N275" s="57" t="n">
        <v>46384194</v>
      </c>
      <c r="O275" s="58" t="n">
        <v>0.0716</v>
      </c>
      <c r="P275" s="41" t="n">
        <f aca="false">ROUND(N275*(1+O275),0)</f>
        <v>49705302</v>
      </c>
      <c r="Q275" s="59" t="n">
        <f aca="false">IF(H275=0,0,P275*100/H275)</f>
        <v>31.6048038936675</v>
      </c>
      <c r="R275" s="59" t="n">
        <f aca="false">IF(L275&gt;Q275,L275-Q275,0)</f>
        <v>1.04519610633246</v>
      </c>
      <c r="S275" s="60" t="n">
        <f aca="false">IF(AND(R275&gt;$T$22,R275&lt;=$T$23),$S$22,IF(R275&gt;$T$23,$S$23,0))</f>
        <v>0</v>
      </c>
      <c r="T275" s="41" t="n">
        <f aca="false">ROUND(S275*N275,0)</f>
        <v>0</v>
      </c>
      <c r="U275" s="41" t="n">
        <f aca="false">MAX(P275-K275,0)</f>
        <v>0</v>
      </c>
      <c r="V275" s="41" t="n">
        <f aca="false">MAX(U275*(V$23),0)</f>
        <v>0</v>
      </c>
      <c r="W275" s="41" t="n">
        <f aca="false">IF(AND(I275&gt;1.75,$W$23=1),MAX(K275-(P275+T275),0),0)</f>
        <v>0</v>
      </c>
      <c r="X275" s="53" t="n">
        <f aca="false">MIN(H275*[1]parameters!C$22,ROUND(P275+T275-V275+W275,0))</f>
        <v>49705302</v>
      </c>
      <c r="Y275" s="55" t="n">
        <f aca="false">IF(H275=0,0,X275*100/H275)</f>
        <v>31.6048038936675</v>
      </c>
    </row>
    <row r="276" customFormat="false" ht="14.5" hidden="false" customHeight="false" outlineLevel="0" collapsed="false">
      <c r="A276" s="20" t="n">
        <v>249</v>
      </c>
      <c r="B276" s="20" t="s">
        <v>267</v>
      </c>
      <c r="C276" s="51" t="n">
        <v>507363800</v>
      </c>
      <c r="D276" s="51" t="n">
        <f aca="false">D$23*C276</f>
        <v>1642235.43088966</v>
      </c>
      <c r="E276" s="52" t="n">
        <v>82471000</v>
      </c>
      <c r="F276" s="51" t="n">
        <f aca="false">E276*F$23</f>
        <v>978195.91891947</v>
      </c>
      <c r="G276" s="51" t="n">
        <f aca="false">ROUND(D276+F276,0)</f>
        <v>2620431</v>
      </c>
      <c r="H276" s="53" t="n">
        <f aca="false">(SUMIF(town1755,A276,found1755)/2)</f>
        <v>1660447.39</v>
      </c>
      <c r="I276" s="54" t="n">
        <f aca="false">IF(H276=0,0,G276/H276)</f>
        <v>1.57814756178454</v>
      </c>
      <c r="J276" s="41" t="n">
        <f aca="false">ROUND(H276*maxloc,0)</f>
        <v>1369869</v>
      </c>
      <c r="K276" s="41" t="n">
        <f aca="false">MIN(G276,J276)</f>
        <v>1369869</v>
      </c>
      <c r="L276" s="55" t="n">
        <f aca="false">IF(H276&gt;0, ROUND((K276*100/H276), 2), 0)</f>
        <v>82.5</v>
      </c>
      <c r="M276" s="56"/>
      <c r="N276" s="57" t="n">
        <v>1364099</v>
      </c>
      <c r="O276" s="58" t="n">
        <v>0.0309</v>
      </c>
      <c r="P276" s="41" t="n">
        <f aca="false">ROUND(N276*(1+O276),0)</f>
        <v>1406250</v>
      </c>
      <c r="Q276" s="59" t="n">
        <f aca="false">IF(H276=0,0,P276*100/H276)</f>
        <v>84.6910301686824</v>
      </c>
      <c r="R276" s="59" t="n">
        <f aca="false">IF(L276&gt;Q276,L276-Q276,0)</f>
        <v>0</v>
      </c>
      <c r="S276" s="60" t="n">
        <f aca="false">IF(AND(R276&gt;$T$22,R276&lt;=$T$23),$S$22,IF(R276&gt;$T$23,$S$23,0))</f>
        <v>0</v>
      </c>
      <c r="T276" s="41" t="n">
        <f aca="false">ROUND(S276*N276,0)</f>
        <v>0</v>
      </c>
      <c r="U276" s="41" t="n">
        <f aca="false">MAX(P276-K276,0)</f>
        <v>36381</v>
      </c>
      <c r="V276" s="41" t="n">
        <f aca="false">MAX(U276*(V$23),0)</f>
        <v>36381</v>
      </c>
      <c r="W276" s="41" t="n">
        <f aca="false">IF(AND(I276&gt;1.75,$W$23=1),MAX(K276-(P276+T276),0),0)</f>
        <v>0</v>
      </c>
      <c r="X276" s="53" t="n">
        <f aca="false">MIN(H276*[1]parameters!C$22,ROUND(P276+T276-V276+W276,0))</f>
        <v>1369869</v>
      </c>
      <c r="Y276" s="55" t="n">
        <f aca="false">IF(H276=0,0,X276*100/H276)</f>
        <v>82.4999941732571</v>
      </c>
    </row>
    <row r="277" customFormat="false" ht="14.5" hidden="false" customHeight="false" outlineLevel="0" collapsed="false">
      <c r="A277" s="20" t="n">
        <v>250</v>
      </c>
      <c r="B277" s="20" t="s">
        <v>268</v>
      </c>
      <c r="C277" s="51" t="n">
        <v>1249707700</v>
      </c>
      <c r="D277" s="51" t="n">
        <f aca="false">D$23*C277</f>
        <v>4045054.58055073</v>
      </c>
      <c r="E277" s="52" t="n">
        <v>307271000</v>
      </c>
      <c r="F277" s="51" t="n">
        <f aca="false">E277*F$23</f>
        <v>3644568.85695947</v>
      </c>
      <c r="G277" s="51" t="n">
        <f aca="false">ROUND(D277+F277,0)</f>
        <v>7689623</v>
      </c>
      <c r="H277" s="53" t="n">
        <f aca="false">(SUMIF(town1755,A277,found1755)/2)</f>
        <v>12600651.5046027</v>
      </c>
      <c r="I277" s="54" t="n">
        <f aca="false">IF(H277=0,0,G277/H277)</f>
        <v>0.610255985350533</v>
      </c>
      <c r="J277" s="41" t="n">
        <f aca="false">ROUND(H277*maxloc,0)</f>
        <v>10395537</v>
      </c>
      <c r="K277" s="41" t="n">
        <f aca="false">MIN(G277,J277)</f>
        <v>7689623</v>
      </c>
      <c r="L277" s="55" t="n">
        <f aca="false">IF(H277&gt;0, ROUND((K277*100/H277), 2), 0)</f>
        <v>61.03</v>
      </c>
      <c r="M277" s="56"/>
      <c r="N277" s="57" t="n">
        <v>7784107</v>
      </c>
      <c r="O277" s="58" t="n">
        <v>0.0505</v>
      </c>
      <c r="P277" s="41" t="n">
        <f aca="false">ROUND(N277*(1+O277),0)</f>
        <v>8177204</v>
      </c>
      <c r="Q277" s="59" t="n">
        <f aca="false">IF(H277=0,0,P277*100/H277)</f>
        <v>64.8950889326086</v>
      </c>
      <c r="R277" s="59" t="n">
        <f aca="false">IF(L277&gt;Q277,L277-Q277,0)</f>
        <v>0</v>
      </c>
      <c r="S277" s="60" t="n">
        <f aca="false">IF(AND(R277&gt;$T$22,R277&lt;=$T$23),$S$22,IF(R277&gt;$T$23,$S$23,0))</f>
        <v>0</v>
      </c>
      <c r="T277" s="41" t="n">
        <f aca="false">ROUND(S277*N277,0)</f>
        <v>0</v>
      </c>
      <c r="U277" s="41" t="n">
        <f aca="false">MAX(P277-K277,0)</f>
        <v>487581</v>
      </c>
      <c r="V277" s="41" t="n">
        <f aca="false">MAX(U277*(V$23),0)</f>
        <v>487581</v>
      </c>
      <c r="W277" s="41" t="n">
        <f aca="false">IF(AND(I277&gt;1.75,$W$23=1),MAX(K277-(P277+T277),0),0)</f>
        <v>0</v>
      </c>
      <c r="X277" s="53" t="n">
        <f aca="false">MIN(H277*[1]parameters!C$22,ROUND(P277+T277-V277+W277,0))</f>
        <v>7689623</v>
      </c>
      <c r="Y277" s="55" t="n">
        <f aca="false">IF(H277=0,0,X277*100/H277)</f>
        <v>61.0255985350534</v>
      </c>
    </row>
    <row r="278" customFormat="false" ht="14.5" hidden="false" customHeight="false" outlineLevel="0" collapsed="false">
      <c r="A278" s="20" t="n">
        <v>251</v>
      </c>
      <c r="B278" s="20" t="s">
        <v>269</v>
      </c>
      <c r="C278" s="51" t="n">
        <v>2667214100</v>
      </c>
      <c r="D278" s="51" t="n">
        <f aca="false">D$23*C278</f>
        <v>8633240.0868735</v>
      </c>
      <c r="E278" s="52" t="n">
        <v>636847000</v>
      </c>
      <c r="F278" s="51" t="n">
        <f aca="false">E278*F$23</f>
        <v>7553699.31704608</v>
      </c>
      <c r="G278" s="51" t="n">
        <f aca="false">ROUND(D278+F278,0)</f>
        <v>16186939</v>
      </c>
      <c r="H278" s="53" t="n">
        <f aca="false">(SUMIF(town1755,A278,found1755)/2)</f>
        <v>38566690.4381351</v>
      </c>
      <c r="I278" s="54" t="n">
        <f aca="false">IF(H278=0,0,G278/H278)</f>
        <v>0.419712939225767</v>
      </c>
      <c r="J278" s="41" t="n">
        <f aca="false">ROUND(H278*maxloc,0)</f>
        <v>31817520</v>
      </c>
      <c r="K278" s="41" t="n">
        <f aca="false">MIN(G278,J278)</f>
        <v>16186939</v>
      </c>
      <c r="L278" s="55" t="n">
        <f aca="false">IF(H278&gt;0, ROUND((K278*100/H278), 2), 0)</f>
        <v>41.97</v>
      </c>
      <c r="M278" s="56"/>
      <c r="N278" s="57" t="n">
        <v>17636587</v>
      </c>
      <c r="O278" s="58" t="n">
        <v>0.0386</v>
      </c>
      <c r="P278" s="41" t="n">
        <f aca="false">ROUND(N278*(1+O278),0)</f>
        <v>18317359</v>
      </c>
      <c r="Q278" s="59" t="n">
        <f aca="false">IF(H278=0,0,P278*100/H278)</f>
        <v>47.4952836033024</v>
      </c>
      <c r="R278" s="59" t="n">
        <f aca="false">IF(L278&gt;Q278,L278-Q278,0)</f>
        <v>0</v>
      </c>
      <c r="S278" s="60" t="n">
        <f aca="false">IF(AND(R278&gt;$T$22,R278&lt;=$T$23),$S$22,IF(R278&gt;$T$23,$S$23,0))</f>
        <v>0</v>
      </c>
      <c r="T278" s="41" t="n">
        <f aca="false">ROUND(S278*N278,0)</f>
        <v>0</v>
      </c>
      <c r="U278" s="41" t="n">
        <f aca="false">MAX(P278-K278,0)</f>
        <v>2130420</v>
      </c>
      <c r="V278" s="41" t="n">
        <f aca="false">MAX(U278*(V$23),0)</f>
        <v>2130420</v>
      </c>
      <c r="W278" s="41" t="n">
        <f aca="false">IF(AND(I278&gt;1.75,$W$23=1),MAX(K278-(P278+T278),0),0)</f>
        <v>0</v>
      </c>
      <c r="X278" s="53" t="n">
        <f aca="false">MIN(H278*[1]parameters!C$22,ROUND(P278+T278-V278+W278,0))</f>
        <v>16186939</v>
      </c>
      <c r="Y278" s="55" t="n">
        <f aca="false">IF(H278=0,0,X278*100/H278)</f>
        <v>41.9712939225767</v>
      </c>
    </row>
    <row r="279" customFormat="false" ht="14.5" hidden="false" customHeight="false" outlineLevel="0" collapsed="false">
      <c r="A279" s="20" t="n">
        <v>252</v>
      </c>
      <c r="B279" s="20" t="s">
        <v>270</v>
      </c>
      <c r="C279" s="51" t="n">
        <v>2710915200</v>
      </c>
      <c r="D279" s="51" t="n">
        <f aca="false">D$23*C279</f>
        <v>8774691.83173361</v>
      </c>
      <c r="E279" s="52" t="n">
        <v>482365000</v>
      </c>
      <c r="F279" s="51" t="n">
        <f aca="false">E279*F$23</f>
        <v>5721374.47623516</v>
      </c>
      <c r="G279" s="51" t="n">
        <f aca="false">ROUND(D279+F279,0)</f>
        <v>14496066</v>
      </c>
      <c r="H279" s="53" t="n">
        <f aca="false">(SUMIF(town1755,A279,found1755)/2)</f>
        <v>7955448.6653712</v>
      </c>
      <c r="I279" s="54" t="n">
        <f aca="false">IF(H279=0,0,G279/H279)</f>
        <v>1.82215568344989</v>
      </c>
      <c r="J279" s="41" t="n">
        <f aca="false">ROUND(H279*maxloc,0)</f>
        <v>6563245</v>
      </c>
      <c r="K279" s="41" t="n">
        <f aca="false">MIN(G279,J279)</f>
        <v>6563245</v>
      </c>
      <c r="L279" s="55" t="n">
        <f aca="false">IF(H279&gt;0, ROUND((K279*100/H279), 2), 0)</f>
        <v>82.5</v>
      </c>
      <c r="M279" s="56"/>
      <c r="N279" s="57" t="n">
        <v>6902130</v>
      </c>
      <c r="O279" s="58" t="n">
        <v>0.0506</v>
      </c>
      <c r="P279" s="41" t="n">
        <f aca="false">ROUND(N279*(1+O279),0)</f>
        <v>7251378</v>
      </c>
      <c r="Q279" s="59" t="n">
        <f aca="false">IF(H279=0,0,P279*100/H279)</f>
        <v>91.1498308268155</v>
      </c>
      <c r="R279" s="59" t="n">
        <f aca="false">IF(L279&gt;Q279,L279-Q279,0)</f>
        <v>0</v>
      </c>
      <c r="S279" s="60" t="n">
        <f aca="false">IF(AND(R279&gt;$T$22,R279&lt;=$T$23),$S$22,IF(R279&gt;$T$23,$S$23,0))</f>
        <v>0</v>
      </c>
      <c r="T279" s="41" t="n">
        <f aca="false">ROUND(S279*N279,0)</f>
        <v>0</v>
      </c>
      <c r="U279" s="41" t="n">
        <f aca="false">MAX(P279-K279,0)</f>
        <v>688133</v>
      </c>
      <c r="V279" s="41" t="n">
        <f aca="false">MAX(U279*(V$23),0)</f>
        <v>688133</v>
      </c>
      <c r="W279" s="41" t="n">
        <f aca="false">IF(AND(I279&gt;1.75,$W$23=1),MAX(K279-(P279+T279),0),0)</f>
        <v>0</v>
      </c>
      <c r="X279" s="53" t="n">
        <f aca="false">MIN(H279*[1]parameters!C$22,ROUND(P279+T279-V279+W279,0))</f>
        <v>6563245</v>
      </c>
      <c r="Y279" s="55" t="n">
        <f aca="false">IF(H279=0,0,X279*100/H279)</f>
        <v>82.4999981279342</v>
      </c>
    </row>
    <row r="280" customFormat="false" ht="14.5" hidden="false" customHeight="false" outlineLevel="0" collapsed="false">
      <c r="A280" s="20" t="n">
        <v>253</v>
      </c>
      <c r="B280" s="20" t="s">
        <v>271</v>
      </c>
      <c r="C280" s="51" t="n">
        <v>539813700</v>
      </c>
      <c r="D280" s="51" t="n">
        <f aca="false">D$23*C280</f>
        <v>1747269.28531291</v>
      </c>
      <c r="E280" s="52" t="n">
        <v>14934000</v>
      </c>
      <c r="F280" s="51" t="n">
        <f aca="false">E280*F$23</f>
        <v>177133.511818013</v>
      </c>
      <c r="G280" s="51" t="n">
        <f aca="false">ROUND(D280+F280,0)</f>
        <v>1924403</v>
      </c>
      <c r="H280" s="53" t="n">
        <f aca="false">(SUMIF(town1755,A280,found1755)/2)</f>
        <v>784243.28</v>
      </c>
      <c r="I280" s="54" t="n">
        <f aca="false">IF(H280=0,0,G280/H280)</f>
        <v>2.45383422348228</v>
      </c>
      <c r="J280" s="41" t="n">
        <f aca="false">ROUND(H280*maxloc,0)</f>
        <v>647001</v>
      </c>
      <c r="K280" s="41" t="n">
        <f aca="false">MIN(G280,J280)</f>
        <v>647001</v>
      </c>
      <c r="L280" s="55" t="n">
        <f aca="false">IF(H280&gt;0, ROUND((K280*100/H280), 2), 0)</f>
        <v>82.5</v>
      </c>
      <c r="M280" s="56"/>
      <c r="N280" s="57" t="n">
        <v>619878</v>
      </c>
      <c r="O280" s="58" t="n">
        <v>0.064</v>
      </c>
      <c r="P280" s="41" t="n">
        <f aca="false">ROUND(N280*(1+O280),0)</f>
        <v>659550</v>
      </c>
      <c r="Q280" s="59" t="n">
        <f aca="false">IF(H280=0,0,P280*100/H280)</f>
        <v>84.1001787098514</v>
      </c>
      <c r="R280" s="59" t="n">
        <f aca="false">IF(L280&gt;Q280,L280-Q280,0)</f>
        <v>0</v>
      </c>
      <c r="S280" s="60" t="n">
        <f aca="false">IF(AND(R280&gt;$T$22,R280&lt;=$T$23),$S$22,IF(R280&gt;$T$23,$S$23,0))</f>
        <v>0</v>
      </c>
      <c r="T280" s="41" t="n">
        <f aca="false">ROUND(S280*N280,0)</f>
        <v>0</v>
      </c>
      <c r="U280" s="41" t="n">
        <f aca="false">MAX(P280-K280,0)</f>
        <v>12549</v>
      </c>
      <c r="V280" s="41" t="n">
        <f aca="false">MAX(U280*(V$23),0)</f>
        <v>12549</v>
      </c>
      <c r="W280" s="41" t="n">
        <f aca="false">IF(AND(I280&gt;1.75,$W$23=1),MAX(K280-(P280+T280),0),0)</f>
        <v>0</v>
      </c>
      <c r="X280" s="53" t="n">
        <f aca="false">MIN(H280*[1]parameters!C$22,ROUND(P280+T280-V280+W280,0))</f>
        <v>647001</v>
      </c>
      <c r="Y280" s="55" t="n">
        <f aca="false">IF(H280=0,0,X280*100/H280)</f>
        <v>82.5000374883671</v>
      </c>
    </row>
    <row r="281" customFormat="false" ht="14.5" hidden="false" customHeight="false" outlineLevel="0" collapsed="false">
      <c r="A281" s="20" t="n">
        <v>254</v>
      </c>
      <c r="B281" s="20" t="s">
        <v>272</v>
      </c>
      <c r="C281" s="51" t="n">
        <v>1360711500</v>
      </c>
      <c r="D281" s="51" t="n">
        <f aca="false">D$23*C281</f>
        <v>4404351.74231787</v>
      </c>
      <c r="E281" s="52" t="n">
        <v>375487000</v>
      </c>
      <c r="F281" s="51" t="n">
        <f aca="false">E281*F$23</f>
        <v>4453684.94388712</v>
      </c>
      <c r="G281" s="51" t="n">
        <f aca="false">ROUND(D281+F281,0)</f>
        <v>8858037</v>
      </c>
      <c r="H281" s="53" t="n">
        <f aca="false">(SUMIF(town1755,A281,found1755)/2)</f>
        <v>10407446.4121527</v>
      </c>
      <c r="I281" s="54" t="n">
        <f aca="false">IF(H281=0,0,G281/H281)</f>
        <v>0.851124920485445</v>
      </c>
      <c r="J281" s="41" t="n">
        <f aca="false">ROUND(H281*maxloc,0)</f>
        <v>8586143</v>
      </c>
      <c r="K281" s="41" t="n">
        <f aca="false">MIN(G281,J281)</f>
        <v>8586143</v>
      </c>
      <c r="L281" s="55" t="n">
        <f aca="false">IF(H281&gt;0, ROUND((K281*100/H281), 2), 0)</f>
        <v>82.5</v>
      </c>
      <c r="M281" s="56"/>
      <c r="N281" s="57" t="n">
        <v>7732886</v>
      </c>
      <c r="O281" s="58" t="n">
        <v>0.0412</v>
      </c>
      <c r="P281" s="41" t="n">
        <f aca="false">ROUND(N281*(1+O281),0)</f>
        <v>8051481</v>
      </c>
      <c r="Q281" s="59" t="n">
        <f aca="false">IF(H281=0,0,P281*100/H281)</f>
        <v>77.3626947586138</v>
      </c>
      <c r="R281" s="59" t="n">
        <f aca="false">IF(L281&gt;Q281,L281-Q281,0)</f>
        <v>5.13730524138622</v>
      </c>
      <c r="S281" s="60" t="n">
        <f aca="false">IF(AND(R281&gt;$T$22,R281&lt;=$T$23),$S$22,IF(R281&gt;$T$23,$S$23,0))</f>
        <v>0.01</v>
      </c>
      <c r="T281" s="41" t="n">
        <f aca="false">ROUND(S281*N281,0)</f>
        <v>77329</v>
      </c>
      <c r="U281" s="41" t="n">
        <f aca="false">MAX(P281-K281,0)</f>
        <v>0</v>
      </c>
      <c r="V281" s="41" t="n">
        <f aca="false">MAX(U281*(V$23),0)</f>
        <v>0</v>
      </c>
      <c r="W281" s="41" t="n">
        <f aca="false">IF(AND(I281&gt;1.75,$W$23=1),MAX(K281-(P281+T281),0),0)</f>
        <v>0</v>
      </c>
      <c r="X281" s="53" t="n">
        <f aca="false">MIN(H281*[1]parameters!C$22,ROUND(P281+T281-V281+W281,0))</f>
        <v>8128810</v>
      </c>
      <c r="Y281" s="55" t="n">
        <f aca="false">IF(H281=0,0,X281*100/H281)</f>
        <v>78.1057108351578</v>
      </c>
    </row>
    <row r="282" customFormat="false" ht="14.5" hidden="false" customHeight="false" outlineLevel="0" collapsed="false">
      <c r="A282" s="20" t="n">
        <v>255</v>
      </c>
      <c r="B282" s="20" t="s">
        <v>273</v>
      </c>
      <c r="C282" s="51" t="n">
        <v>173106900</v>
      </c>
      <c r="D282" s="51" t="n">
        <f aca="false">D$23*C282</f>
        <v>560312.510493403</v>
      </c>
      <c r="E282" s="52" t="n">
        <v>37799000</v>
      </c>
      <c r="F282" s="51" t="n">
        <f aca="false">E282*F$23</f>
        <v>448337.325111094</v>
      </c>
      <c r="G282" s="51" t="n">
        <f aca="false">ROUND(D282+F282,0)</f>
        <v>1008650</v>
      </c>
      <c r="H282" s="53" t="n">
        <f aca="false">(SUMIF(town1755,A282,found1755)/2)</f>
        <v>2111166.04359899</v>
      </c>
      <c r="I282" s="54" t="n">
        <f aca="false">IF(H282=0,0,G282/H282)</f>
        <v>0.477769147082582</v>
      </c>
      <c r="J282" s="41" t="n">
        <f aca="false">ROUND(H282*maxloc,0)</f>
        <v>1741712</v>
      </c>
      <c r="K282" s="41" t="n">
        <f aca="false">MIN(G282,J282)</f>
        <v>1008650</v>
      </c>
      <c r="L282" s="55" t="n">
        <f aca="false">IF(H282&gt;0, ROUND((K282*100/H282), 2), 0)</f>
        <v>47.78</v>
      </c>
      <c r="M282" s="56"/>
      <c r="N282" s="57" t="n">
        <v>715490</v>
      </c>
      <c r="O282" s="58" t="n">
        <v>0.0389</v>
      </c>
      <c r="P282" s="41" t="n">
        <f aca="false">ROUND(N282*(1+O282),0)</f>
        <v>743323</v>
      </c>
      <c r="Q282" s="59" t="n">
        <f aca="false">IF(H282=0,0,P282*100/H282)</f>
        <v>35.2091206778234</v>
      </c>
      <c r="R282" s="59" t="n">
        <f aca="false">IF(L282&gt;Q282,L282-Q282,0)</f>
        <v>12.5708793221766</v>
      </c>
      <c r="S282" s="60" t="n">
        <f aca="false">IF(AND(R282&gt;$T$22,R282&lt;=$T$23),$S$22,IF(R282&gt;$T$23,$S$23,0))</f>
        <v>0.02</v>
      </c>
      <c r="T282" s="41" t="n">
        <f aca="false">ROUND(S282*N282,0)</f>
        <v>14310</v>
      </c>
      <c r="U282" s="41" t="n">
        <f aca="false">MAX(P282-K282,0)</f>
        <v>0</v>
      </c>
      <c r="V282" s="41" t="n">
        <f aca="false">MAX(U282*(V$23),0)</f>
        <v>0</v>
      </c>
      <c r="W282" s="41" t="n">
        <f aca="false">IF(AND(I282&gt;1.75,$W$23=1),MAX(K282-(P282+T282),0),0)</f>
        <v>0</v>
      </c>
      <c r="X282" s="53" t="n">
        <f aca="false">MIN(H282*[1]parameters!C$22,ROUND(P282+T282-V282+W282,0))</f>
        <v>757633</v>
      </c>
      <c r="Y282" s="55" t="n">
        <f aca="false">IF(H282=0,0,X282*100/H282)</f>
        <v>35.8869451456519</v>
      </c>
    </row>
    <row r="283" customFormat="false" ht="14.5" hidden="false" customHeight="false" outlineLevel="0" collapsed="false">
      <c r="A283" s="20" t="n">
        <v>256</v>
      </c>
      <c r="B283" s="20" t="s">
        <v>274</v>
      </c>
      <c r="C283" s="51" t="n">
        <v>189182200</v>
      </c>
      <c r="D283" s="51" t="n">
        <f aca="false">D$23*C283</f>
        <v>612345.05050154</v>
      </c>
      <c r="E283" s="52" t="n">
        <v>60372000</v>
      </c>
      <c r="F283" s="51" t="n">
        <f aca="false">E283*F$23</f>
        <v>716077.700246223</v>
      </c>
      <c r="G283" s="51" t="n">
        <f aca="false">ROUND(D283+F283,0)</f>
        <v>1328423</v>
      </c>
      <c r="H283" s="53" t="n">
        <f aca="false">(SUMIF(town1755,A283,found1755)/2)</f>
        <v>3504905.47271334</v>
      </c>
      <c r="I283" s="54" t="n">
        <f aca="false">IF(H283=0,0,G283/H283)</f>
        <v>0.379018210431676</v>
      </c>
      <c r="J283" s="41" t="n">
        <f aca="false">ROUND(H283*maxloc,0)</f>
        <v>2891547</v>
      </c>
      <c r="K283" s="41" t="n">
        <f aca="false">MIN(G283,J283)</f>
        <v>1328423</v>
      </c>
      <c r="L283" s="55" t="n">
        <f aca="false">IF(H283&gt;0, ROUND((K283*100/H283), 2), 0)</f>
        <v>37.9</v>
      </c>
      <c r="M283" s="56"/>
      <c r="N283" s="57" t="n">
        <v>1321630</v>
      </c>
      <c r="O283" s="58" t="n">
        <v>0.0429</v>
      </c>
      <c r="P283" s="41" t="n">
        <f aca="false">ROUND(N283*(1+O283),0)</f>
        <v>1378328</v>
      </c>
      <c r="Q283" s="59" t="n">
        <f aca="false">IF(H283=0,0,P283*100/H283)</f>
        <v>39.3256825535143</v>
      </c>
      <c r="R283" s="59" t="n">
        <f aca="false">IF(L283&gt;Q283,L283-Q283,0)</f>
        <v>0</v>
      </c>
      <c r="S283" s="60" t="n">
        <f aca="false">IF(AND(R283&gt;$T$22,R283&lt;=$T$23),$S$22,IF(R283&gt;$T$23,$S$23,0))</f>
        <v>0</v>
      </c>
      <c r="T283" s="41" t="n">
        <f aca="false">ROUND(S283*N283,0)</f>
        <v>0</v>
      </c>
      <c r="U283" s="41" t="n">
        <f aca="false">MAX(P283-K283,0)</f>
        <v>49905</v>
      </c>
      <c r="V283" s="41" t="n">
        <f aca="false">MAX(U283*(V$23),0)</f>
        <v>49905</v>
      </c>
      <c r="W283" s="41" t="n">
        <f aca="false">IF(AND(I283&gt;1.75,$W$23=1),MAX(K283-(P283+T283),0),0)</f>
        <v>0</v>
      </c>
      <c r="X283" s="53" t="n">
        <f aca="false">MIN(H283*[1]parameters!C$22,ROUND(P283+T283-V283+W283,0))</f>
        <v>1328423</v>
      </c>
      <c r="Y283" s="55" t="n">
        <f aca="false">IF(H283=0,0,X283*100/H283)</f>
        <v>37.9018210431676</v>
      </c>
    </row>
    <row r="284" customFormat="false" ht="14.5" hidden="false" customHeight="false" outlineLevel="0" collapsed="false">
      <c r="A284" s="20" t="n">
        <v>257</v>
      </c>
      <c r="B284" s="20" t="s">
        <v>275</v>
      </c>
      <c r="C284" s="51" t="n">
        <v>1250864000</v>
      </c>
      <c r="D284" s="51" t="n">
        <f aca="false">D$23*C284</f>
        <v>4048797.29303581</v>
      </c>
      <c r="E284" s="52" t="n">
        <v>434549000</v>
      </c>
      <c r="F284" s="51" t="n">
        <f aca="false">E284*F$23</f>
        <v>5154224.61678089</v>
      </c>
      <c r="G284" s="51" t="n">
        <f aca="false">ROUND(D284+F284,0)</f>
        <v>9203022</v>
      </c>
      <c r="H284" s="53" t="n">
        <f aca="false">(SUMIF(town1755,A284,found1755)/2)</f>
        <v>22331499.77541</v>
      </c>
      <c r="I284" s="54" t="n">
        <f aca="false">IF(H284=0,0,G284/H284)</f>
        <v>0.412109445964475</v>
      </c>
      <c r="J284" s="41" t="n">
        <f aca="false">ROUND(H284*maxloc,0)</f>
        <v>18423487</v>
      </c>
      <c r="K284" s="41" t="n">
        <f aca="false">MIN(G284,J284)</f>
        <v>9203022</v>
      </c>
      <c r="L284" s="55" t="n">
        <f aca="false">IF(H284&gt;0, ROUND((K284*100/H284), 2), 0)</f>
        <v>41.21</v>
      </c>
      <c r="M284" s="56"/>
      <c r="N284" s="57" t="n">
        <v>9214982</v>
      </c>
      <c r="O284" s="58" t="n">
        <v>0.0548</v>
      </c>
      <c r="P284" s="41" t="n">
        <f aca="false">ROUND(N284*(1+O284),0)</f>
        <v>9719963</v>
      </c>
      <c r="Q284" s="59" t="n">
        <f aca="false">IF(H284=0,0,P284*100/H284)</f>
        <v>43.5257958388581</v>
      </c>
      <c r="R284" s="59" t="n">
        <f aca="false">IF(L284&gt;Q284,L284-Q284,0)</f>
        <v>0</v>
      </c>
      <c r="S284" s="60" t="n">
        <f aca="false">IF(AND(R284&gt;$T$22,R284&lt;=$T$23),$S$22,IF(R284&gt;$T$23,$S$23,0))</f>
        <v>0</v>
      </c>
      <c r="T284" s="41" t="n">
        <f aca="false">ROUND(S284*N284,0)</f>
        <v>0</v>
      </c>
      <c r="U284" s="41" t="n">
        <f aca="false">MAX(P284-K284,0)</f>
        <v>516941</v>
      </c>
      <c r="V284" s="41" t="n">
        <f aca="false">MAX(U284*(V$23),0)</f>
        <v>516941</v>
      </c>
      <c r="W284" s="41" t="n">
        <f aca="false">IF(AND(I284&gt;1.75,$W$23=1),MAX(K284-(P284+T284),0),0)</f>
        <v>0</v>
      </c>
      <c r="X284" s="53" t="n">
        <f aca="false">MIN(H284*[1]parameters!C$22,ROUND(P284+T284-V284+W284,0))</f>
        <v>9203022</v>
      </c>
      <c r="Y284" s="55" t="n">
        <f aca="false">IF(H284=0,0,X284*100/H284)</f>
        <v>41.2109445964475</v>
      </c>
    </row>
    <row r="285" customFormat="false" ht="14.5" hidden="false" customHeight="false" outlineLevel="0" collapsed="false">
      <c r="A285" s="20" t="n">
        <v>258</v>
      </c>
      <c r="B285" s="20" t="s">
        <v>276</v>
      </c>
      <c r="C285" s="51" t="n">
        <v>7783083000</v>
      </c>
      <c r="D285" s="51" t="n">
        <f aca="false">D$23*C285</f>
        <v>25192287.39645</v>
      </c>
      <c r="E285" s="52" t="n">
        <v>1770413000</v>
      </c>
      <c r="F285" s="51" t="n">
        <f aca="false">E285*F$23</f>
        <v>20999027.1901878</v>
      </c>
      <c r="G285" s="51" t="n">
        <f aca="false">ROUND(D285+F285,0)</f>
        <v>46191315</v>
      </c>
      <c r="H285" s="53" t="n">
        <f aca="false">(SUMIF(town1755,A285,found1755)/2)</f>
        <v>78620937.6560305</v>
      </c>
      <c r="I285" s="54" t="n">
        <f aca="false">IF(H285=0,0,G285/H285)</f>
        <v>0.587519258573189</v>
      </c>
      <c r="J285" s="41" t="n">
        <f aca="false">ROUND(H285*maxloc,0)</f>
        <v>64862274</v>
      </c>
      <c r="K285" s="41" t="n">
        <f aca="false">MIN(G285,J285)</f>
        <v>46191315</v>
      </c>
      <c r="L285" s="55" t="n">
        <f aca="false">IF(H285&gt;0, ROUND((K285*100/H285), 2), 0)</f>
        <v>58.75</v>
      </c>
      <c r="M285" s="56"/>
      <c r="N285" s="57" t="n">
        <v>44719657</v>
      </c>
      <c r="O285" s="58" t="n">
        <v>0.045</v>
      </c>
      <c r="P285" s="41" t="n">
        <f aca="false">ROUND(N285*(1+O285),0)</f>
        <v>46732042</v>
      </c>
      <c r="Q285" s="59" t="n">
        <f aca="false">IF(H285=0,0,P285*100/H285)</f>
        <v>59.439690486082</v>
      </c>
      <c r="R285" s="59" t="n">
        <f aca="false">IF(L285&gt;Q285,L285-Q285,0)</f>
        <v>0</v>
      </c>
      <c r="S285" s="60" t="n">
        <f aca="false">IF(AND(R285&gt;$T$22,R285&lt;=$T$23),$S$22,IF(R285&gt;$T$23,$S$23,0))</f>
        <v>0</v>
      </c>
      <c r="T285" s="41" t="n">
        <f aca="false">ROUND(S285*N285,0)</f>
        <v>0</v>
      </c>
      <c r="U285" s="41" t="n">
        <f aca="false">MAX(P285-K285,0)</f>
        <v>540727</v>
      </c>
      <c r="V285" s="41" t="n">
        <f aca="false">MAX(U285*(V$23),0)</f>
        <v>540727</v>
      </c>
      <c r="W285" s="41" t="n">
        <f aca="false">IF(AND(I285&gt;1.75,$W$23=1),MAX(K285-(P285+T285),0),0)</f>
        <v>0</v>
      </c>
      <c r="X285" s="53" t="n">
        <f aca="false">MIN(H285*[1]parameters!C$22,ROUND(P285+T285-V285+W285,0))</f>
        <v>46191315</v>
      </c>
      <c r="Y285" s="55" t="n">
        <f aca="false">IF(H285=0,0,X285*100/H285)</f>
        <v>58.7519258573189</v>
      </c>
    </row>
    <row r="286" customFormat="false" ht="14.5" hidden="false" customHeight="false" outlineLevel="0" collapsed="false">
      <c r="A286" s="20" t="n">
        <v>259</v>
      </c>
      <c r="B286" s="20" t="s">
        <v>277</v>
      </c>
      <c r="C286" s="51" t="n">
        <v>2258891500</v>
      </c>
      <c r="D286" s="51" t="n">
        <f aca="false">D$23*C286</f>
        <v>7311581.26739725</v>
      </c>
      <c r="E286" s="52" t="n">
        <v>384208000</v>
      </c>
      <c r="F286" s="51" t="n">
        <f aca="false">E286*F$23</f>
        <v>4557125.50613199</v>
      </c>
      <c r="G286" s="51" t="n">
        <f aca="false">ROUND(D286+F286,0)</f>
        <v>11868707</v>
      </c>
      <c r="H286" s="53" t="n">
        <f aca="false">(SUMIF(town1755,A286,found1755)/2)</f>
        <v>12787169.4894384</v>
      </c>
      <c r="I286" s="54" t="n">
        <f aca="false">IF(H286=0,0,G286/H286)</f>
        <v>0.928173119923294</v>
      </c>
      <c r="J286" s="41" t="n">
        <f aca="false">ROUND(H286*maxloc,0)</f>
        <v>10549415</v>
      </c>
      <c r="K286" s="41" t="n">
        <f aca="false">MIN(G286,J286)</f>
        <v>10549415</v>
      </c>
      <c r="L286" s="55" t="n">
        <f aca="false">IF(H286&gt;0, ROUND((K286*100/H286), 2), 0)</f>
        <v>82.5</v>
      </c>
      <c r="M286" s="56"/>
      <c r="N286" s="57" t="n">
        <v>9780389</v>
      </c>
      <c r="O286" s="58" t="n">
        <v>0.0383</v>
      </c>
      <c r="P286" s="41" t="n">
        <f aca="false">ROUND(N286*(1+O286),0)</f>
        <v>10154978</v>
      </c>
      <c r="Q286" s="59" t="n">
        <f aca="false">IF(H286=0,0,P286*100/H286)</f>
        <v>79.4153702927574</v>
      </c>
      <c r="R286" s="59" t="n">
        <f aca="false">IF(L286&gt;Q286,L286-Q286,0)</f>
        <v>3.08462970724261</v>
      </c>
      <c r="S286" s="60" t="n">
        <f aca="false">IF(AND(R286&gt;$T$22,R286&lt;=$T$23),$S$22,IF(R286&gt;$T$23,$S$23,0))</f>
        <v>0.01</v>
      </c>
      <c r="T286" s="41" t="n">
        <f aca="false">ROUND(S286*N286,0)</f>
        <v>97804</v>
      </c>
      <c r="U286" s="41" t="n">
        <f aca="false">MAX(P286-K286,0)</f>
        <v>0</v>
      </c>
      <c r="V286" s="41" t="n">
        <f aca="false">MAX(U286*(V$23),0)</f>
        <v>0</v>
      </c>
      <c r="W286" s="41" t="n">
        <f aca="false">IF(AND(I286&gt;1.75,$W$23=1),MAX(K286-(P286+T286),0),0)</f>
        <v>0</v>
      </c>
      <c r="X286" s="53" t="n">
        <f aca="false">MIN(H286*[1]parameters!C$22,ROUND(P286+T286-V286+W286,0))</f>
        <v>10252782</v>
      </c>
      <c r="Y286" s="55" t="n">
        <f aca="false">IF(H286=0,0,X286*100/H286)</f>
        <v>80.1802307263411</v>
      </c>
    </row>
    <row r="287" customFormat="false" ht="14.5" hidden="false" customHeight="false" outlineLevel="0" collapsed="false">
      <c r="A287" s="20" t="n">
        <v>260</v>
      </c>
      <c r="B287" s="20" t="s">
        <v>278</v>
      </c>
      <c r="C287" s="51" t="n">
        <v>262006000</v>
      </c>
      <c r="D287" s="51" t="n">
        <f aca="false">D$23*C287</f>
        <v>848061.166968703</v>
      </c>
      <c r="E287" s="52" t="n">
        <v>28970000</v>
      </c>
      <c r="F287" s="51" t="n">
        <f aca="false">E287*F$23</f>
        <v>343615.765191365</v>
      </c>
      <c r="G287" s="51" t="n">
        <f aca="false">ROUND(D287+F287,0)</f>
        <v>1191677</v>
      </c>
      <c r="H287" s="53" t="n">
        <f aca="false">(SUMIF(town1755,A287,found1755)/2)</f>
        <v>1371734.95039459</v>
      </c>
      <c r="I287" s="54" t="n">
        <f aca="false">IF(H287=0,0,G287/H287)</f>
        <v>0.868737068817269</v>
      </c>
      <c r="J287" s="41" t="n">
        <f aca="false">ROUND(H287*maxloc,0)</f>
        <v>1131681</v>
      </c>
      <c r="K287" s="41" t="n">
        <f aca="false">MIN(G287,J287)</f>
        <v>1131681</v>
      </c>
      <c r="L287" s="55" t="n">
        <f aca="false">IF(H287&gt;0, ROUND((K287*100/H287), 2), 0)</f>
        <v>82.5</v>
      </c>
      <c r="M287" s="56"/>
      <c r="N287" s="57" t="n">
        <v>907243</v>
      </c>
      <c r="O287" s="58" t="n">
        <v>0.0426</v>
      </c>
      <c r="P287" s="41" t="n">
        <f aca="false">ROUND(N287*(1+O287),0)</f>
        <v>945892</v>
      </c>
      <c r="Q287" s="59" t="n">
        <f aca="false">IF(H287=0,0,P287*100/H287)</f>
        <v>68.9558868298796</v>
      </c>
      <c r="R287" s="59" t="n">
        <f aca="false">IF(L287&gt;Q287,L287-Q287,0)</f>
        <v>13.5441131701204</v>
      </c>
      <c r="S287" s="60" t="n">
        <f aca="false">IF(AND(R287&gt;$T$22,R287&lt;=$T$23),$S$22,IF(R287&gt;$T$23,$S$23,0))</f>
        <v>0.02</v>
      </c>
      <c r="T287" s="41" t="n">
        <f aca="false">ROUND(S287*N287,0)</f>
        <v>18145</v>
      </c>
      <c r="U287" s="41" t="n">
        <f aca="false">MAX(P287-K287,0)</f>
        <v>0</v>
      </c>
      <c r="V287" s="41" t="n">
        <f aca="false">MAX(U287*(V$23),0)</f>
        <v>0</v>
      </c>
      <c r="W287" s="41" t="n">
        <f aca="false">IF(AND(I287&gt;1.75,$W$23=1),MAX(K287-(P287+T287),0),0)</f>
        <v>0</v>
      </c>
      <c r="X287" s="53" t="n">
        <f aca="false">MIN(H287*[1]parameters!C$22,ROUND(P287+T287-V287+W287,0))</f>
        <v>964037</v>
      </c>
      <c r="Y287" s="55" t="n">
        <f aca="false">IF(H287=0,0,X287*100/H287)</f>
        <v>70.2786642363152</v>
      </c>
    </row>
    <row r="288" customFormat="false" ht="14.5" hidden="false" customHeight="false" outlineLevel="0" collapsed="false">
      <c r="A288" s="20" t="n">
        <v>261</v>
      </c>
      <c r="B288" s="20" t="s">
        <v>279</v>
      </c>
      <c r="C288" s="51" t="n">
        <v>5437055800</v>
      </c>
      <c r="D288" s="51" t="n">
        <f aca="false">D$23*C288</f>
        <v>17598665.2466812</v>
      </c>
      <c r="E288" s="52" t="n">
        <v>1189274000</v>
      </c>
      <c r="F288" s="51" t="n">
        <f aca="false">E288*F$23</f>
        <v>14106085.4515773</v>
      </c>
      <c r="G288" s="51" t="n">
        <f aca="false">ROUND(D288+F288,0)</f>
        <v>31704751</v>
      </c>
      <c r="H288" s="53" t="n">
        <f aca="false">(SUMIF(town1755,A288,found1755)/2)</f>
        <v>32810503.3157454</v>
      </c>
      <c r="I288" s="54" t="n">
        <f aca="false">IF(H288=0,0,G288/H288)</f>
        <v>0.966298831044914</v>
      </c>
      <c r="J288" s="41" t="n">
        <f aca="false">ROUND(H288*maxloc,0)</f>
        <v>27068665</v>
      </c>
      <c r="K288" s="41" t="n">
        <f aca="false">MIN(G288,J288)</f>
        <v>27068665</v>
      </c>
      <c r="L288" s="55" t="n">
        <f aca="false">IF(H288&gt;0, ROUND((K288*100/H288), 2), 0)</f>
        <v>82.5</v>
      </c>
      <c r="M288" s="56"/>
      <c r="N288" s="57" t="n">
        <v>26684634</v>
      </c>
      <c r="O288" s="58" t="n">
        <v>0.0357</v>
      </c>
      <c r="P288" s="41" t="n">
        <f aca="false">ROUND(N288*(1+O288),0)</f>
        <v>27637275</v>
      </c>
      <c r="Q288" s="59" t="n">
        <f aca="false">IF(H288=0,0,P288*100/H288)</f>
        <v>84.2330114050314</v>
      </c>
      <c r="R288" s="59" t="n">
        <f aca="false">IF(L288&gt;Q288,L288-Q288,0)</f>
        <v>0</v>
      </c>
      <c r="S288" s="60" t="n">
        <f aca="false">IF(AND(R288&gt;$T$22,R288&lt;=$T$23),$S$22,IF(R288&gt;$T$23,$S$23,0))</f>
        <v>0</v>
      </c>
      <c r="T288" s="41" t="n">
        <f aca="false">ROUND(S288*N288,0)</f>
        <v>0</v>
      </c>
      <c r="U288" s="41" t="n">
        <f aca="false">MAX(P288-K288,0)</f>
        <v>568610</v>
      </c>
      <c r="V288" s="41" t="n">
        <f aca="false">MAX(U288*(V$23),0)</f>
        <v>568610</v>
      </c>
      <c r="W288" s="41" t="n">
        <f aca="false">IF(AND(I288&gt;1.75,$W$23=1),MAX(K288-(P288+T288),0),0)</f>
        <v>0</v>
      </c>
      <c r="X288" s="53" t="n">
        <f aca="false">MIN(H288*[1]parameters!C$22,ROUND(P288+T288-V288+W288,0))</f>
        <v>27068665</v>
      </c>
      <c r="Y288" s="55" t="n">
        <f aca="false">IF(H288=0,0,X288*100/H288)</f>
        <v>82.4999992822728</v>
      </c>
    </row>
    <row r="289" customFormat="false" ht="14.5" hidden="false" customHeight="false" outlineLevel="0" collapsed="false">
      <c r="A289" s="20" t="n">
        <v>262</v>
      </c>
      <c r="B289" s="20" t="s">
        <v>280</v>
      </c>
      <c r="C289" s="51" t="n">
        <v>6097491800</v>
      </c>
      <c r="D289" s="51" t="n">
        <f aca="false">D$23*C289</f>
        <v>19736364.8599272</v>
      </c>
      <c r="E289" s="52" t="n">
        <v>1272860000</v>
      </c>
      <c r="F289" s="51" t="n">
        <f aca="false">E289*F$23</f>
        <v>15097506.4853808</v>
      </c>
      <c r="G289" s="51" t="n">
        <f aca="false">ROUND(D289+F289,0)</f>
        <v>34833871</v>
      </c>
      <c r="H289" s="53" t="n">
        <f aca="false">(SUMIF(town1755,A289,found1755)/2)</f>
        <v>49312371.4349806</v>
      </c>
      <c r="I289" s="54" t="n">
        <f aca="false">IF(H289=0,0,G289/H289)</f>
        <v>0.706392128107835</v>
      </c>
      <c r="J289" s="41" t="n">
        <f aca="false">ROUND(H289*maxloc,0)</f>
        <v>40682706</v>
      </c>
      <c r="K289" s="41" t="n">
        <f aca="false">MIN(G289,J289)</f>
        <v>34833871</v>
      </c>
      <c r="L289" s="55" t="n">
        <f aca="false">IF(H289&gt;0, ROUND((K289*100/H289), 2), 0)</f>
        <v>70.64</v>
      </c>
      <c r="M289" s="56"/>
      <c r="N289" s="57" t="n">
        <v>32464556</v>
      </c>
      <c r="O289" s="58" t="n">
        <v>0.0377</v>
      </c>
      <c r="P289" s="41" t="n">
        <f aca="false">ROUND(N289*(1+O289),0)</f>
        <v>33688470</v>
      </c>
      <c r="Q289" s="59" t="n">
        <f aca="false">IF(H289=0,0,P289*100/H289)</f>
        <v>68.3164670845711</v>
      </c>
      <c r="R289" s="59" t="n">
        <f aca="false">IF(L289&gt;Q289,L289-Q289,0)</f>
        <v>2.32353291542887</v>
      </c>
      <c r="S289" s="60" t="n">
        <f aca="false">IF(AND(R289&gt;$T$22,R289&lt;=$T$23),$S$22,IF(R289&gt;$T$23,$S$23,0))</f>
        <v>0</v>
      </c>
      <c r="T289" s="41" t="n">
        <f aca="false">ROUND(S289*N289,0)</f>
        <v>0</v>
      </c>
      <c r="U289" s="41" t="n">
        <f aca="false">MAX(P289-K289,0)</f>
        <v>0</v>
      </c>
      <c r="V289" s="41" t="n">
        <f aca="false">MAX(U289*(V$23),0)</f>
        <v>0</v>
      </c>
      <c r="W289" s="41" t="n">
        <f aca="false">IF(AND(I289&gt;1.75,$W$23=1),MAX(K289-(P289+T289),0),0)</f>
        <v>0</v>
      </c>
      <c r="X289" s="53" t="n">
        <f aca="false">MIN(H289*[1]parameters!C$22,ROUND(P289+T289-V289+W289,0))</f>
        <v>33688470</v>
      </c>
      <c r="Y289" s="55" t="n">
        <f aca="false">IF(H289=0,0,X289*100/H289)</f>
        <v>68.3164670845711</v>
      </c>
    </row>
    <row r="290" customFormat="false" ht="14.5" hidden="false" customHeight="false" outlineLevel="0" collapsed="false">
      <c r="A290" s="20" t="n">
        <v>263</v>
      </c>
      <c r="B290" s="20" t="s">
        <v>281</v>
      </c>
      <c r="C290" s="51" t="n">
        <v>82500500</v>
      </c>
      <c r="D290" s="51" t="n">
        <f aca="false">D$23*C290</f>
        <v>267037.66442563</v>
      </c>
      <c r="E290" s="52" t="n">
        <v>21471000</v>
      </c>
      <c r="F290" s="51" t="n">
        <f aca="false">E290*F$23</f>
        <v>254669.454415733</v>
      </c>
      <c r="G290" s="51" t="n">
        <f aca="false">ROUND(D290+F290,0)</f>
        <v>521707</v>
      </c>
      <c r="H290" s="53" t="n">
        <f aca="false">(SUMIF(town1755,A290,found1755)/2)</f>
        <v>863458.13208399</v>
      </c>
      <c r="I290" s="54" t="n">
        <f aca="false">IF(H290=0,0,G290/H290)</f>
        <v>0.604206481605356</v>
      </c>
      <c r="J290" s="41" t="n">
        <f aca="false">ROUND(H290*maxloc,0)</f>
        <v>712353</v>
      </c>
      <c r="K290" s="41" t="n">
        <f aca="false">MIN(G290,J290)</f>
        <v>521707</v>
      </c>
      <c r="L290" s="55" t="n">
        <f aca="false">IF(H290&gt;0, ROUND((K290*100/H290), 2), 0)</f>
        <v>60.42</v>
      </c>
      <c r="M290" s="56"/>
      <c r="N290" s="57" t="n">
        <v>571931</v>
      </c>
      <c r="O290" s="58" t="n">
        <v>0.0221</v>
      </c>
      <c r="P290" s="41" t="n">
        <f aca="false">ROUND(N290*(1+O290),0)</f>
        <v>584571</v>
      </c>
      <c r="Q290" s="59" t="n">
        <f aca="false">IF(H290=0,0,P290*100/H290)</f>
        <v>67.7011401339304</v>
      </c>
      <c r="R290" s="59" t="n">
        <f aca="false">IF(L290&gt;Q290,L290-Q290,0)</f>
        <v>0</v>
      </c>
      <c r="S290" s="60" t="n">
        <f aca="false">IF(AND(R290&gt;$T$22,R290&lt;=$T$23),$S$22,IF(R290&gt;$T$23,$S$23,0))</f>
        <v>0</v>
      </c>
      <c r="T290" s="41" t="n">
        <f aca="false">ROUND(S290*N290,0)</f>
        <v>0</v>
      </c>
      <c r="U290" s="41" t="n">
        <f aca="false">MAX(P290-K290,0)</f>
        <v>62864</v>
      </c>
      <c r="V290" s="41" t="n">
        <f aca="false">MAX(U290*(V$23),0)</f>
        <v>62864</v>
      </c>
      <c r="W290" s="41" t="n">
        <f aca="false">IF(AND(I290&gt;1.75,$W$23=1),MAX(K290-(P290+T290),0),0)</f>
        <v>0</v>
      </c>
      <c r="X290" s="53" t="n">
        <f aca="false">MIN(H290*[1]parameters!C$22,ROUND(P290+T290-V290+W290,0))</f>
        <v>521707</v>
      </c>
      <c r="Y290" s="55" t="n">
        <f aca="false">IF(H290=0,0,X290*100/H290)</f>
        <v>60.4206481605356</v>
      </c>
    </row>
    <row r="291" customFormat="false" ht="14.5" hidden="false" customHeight="false" outlineLevel="0" collapsed="false">
      <c r="A291" s="20" t="n">
        <v>264</v>
      </c>
      <c r="B291" s="20" t="s">
        <v>282</v>
      </c>
      <c r="C291" s="51" t="n">
        <v>5952520200</v>
      </c>
      <c r="D291" s="51" t="n">
        <f aca="false">D$23*C291</f>
        <v>19267120.7041701</v>
      </c>
      <c r="E291" s="52" t="n">
        <v>1823029000</v>
      </c>
      <c r="F291" s="51" t="n">
        <f aca="false">E291*F$23</f>
        <v>21623110.2796358</v>
      </c>
      <c r="G291" s="51" t="n">
        <f aca="false">ROUND(D291+F291,0)</f>
        <v>40890231</v>
      </c>
      <c r="H291" s="53" t="n">
        <f aca="false">(SUMIF(town1755,A291,found1755)/2)</f>
        <v>36178568.025969</v>
      </c>
      <c r="I291" s="54" t="n">
        <f aca="false">IF(H291=0,0,G291/H291)</f>
        <v>1.13023353966495</v>
      </c>
      <c r="J291" s="41" t="n">
        <f aca="false">ROUND(H291*maxloc,0)</f>
        <v>29847319</v>
      </c>
      <c r="K291" s="41" t="n">
        <f aca="false">MIN(G291,J291)</f>
        <v>29847319</v>
      </c>
      <c r="L291" s="55" t="n">
        <f aca="false">IF(H291&gt;0, ROUND((K291*100/H291), 2), 0)</f>
        <v>82.5</v>
      </c>
      <c r="M291" s="56"/>
      <c r="N291" s="57" t="n">
        <v>28428654</v>
      </c>
      <c r="O291" s="58" t="n">
        <v>0.0554</v>
      </c>
      <c r="P291" s="41" t="n">
        <f aca="false">ROUND(N291*(1+O291),0)</f>
        <v>30003601</v>
      </c>
      <c r="Q291" s="59" t="n">
        <f aca="false">IF(H291=0,0,P291*100/H291)</f>
        <v>82.9319750258313</v>
      </c>
      <c r="R291" s="59" t="n">
        <f aca="false">IF(L291&gt;Q291,L291-Q291,0)</f>
        <v>0</v>
      </c>
      <c r="S291" s="60" t="n">
        <f aca="false">IF(AND(R291&gt;$T$22,R291&lt;=$T$23),$S$22,IF(R291&gt;$T$23,$S$23,0))</f>
        <v>0</v>
      </c>
      <c r="T291" s="41" t="n">
        <f aca="false">ROUND(S291*N291,0)</f>
        <v>0</v>
      </c>
      <c r="U291" s="41" t="n">
        <f aca="false">MAX(P291-K291,0)</f>
        <v>156282</v>
      </c>
      <c r="V291" s="41" t="n">
        <f aca="false">MAX(U291*(V$23),0)</f>
        <v>156282</v>
      </c>
      <c r="W291" s="41" t="n">
        <f aca="false">IF(AND(I291&gt;1.75,$W$23=1),MAX(K291-(P291+T291),0),0)</f>
        <v>0</v>
      </c>
      <c r="X291" s="53" t="n">
        <f aca="false">MIN(H291*[1]parameters!C$22,ROUND(P291+T291-V291+W291,0))</f>
        <v>29847319</v>
      </c>
      <c r="Y291" s="55" t="n">
        <f aca="false">IF(H291=0,0,X291*100/H291)</f>
        <v>82.5000010464084</v>
      </c>
    </row>
    <row r="292" customFormat="false" ht="14.5" hidden="false" customHeight="false" outlineLevel="0" collapsed="false">
      <c r="A292" s="20" t="n">
        <v>265</v>
      </c>
      <c r="B292" s="20" t="s">
        <v>283</v>
      </c>
      <c r="C292" s="51" t="n">
        <v>2959677700</v>
      </c>
      <c r="D292" s="51" t="n">
        <f aca="false">D$23*C292</f>
        <v>9579886.43051399</v>
      </c>
      <c r="E292" s="52" t="n">
        <v>759541000</v>
      </c>
      <c r="F292" s="51" t="n">
        <f aca="false">E292*F$23</f>
        <v>9008983.84222349</v>
      </c>
      <c r="G292" s="51" t="n">
        <f aca="false">ROUND(D292+F292,0)</f>
        <v>18588870</v>
      </c>
      <c r="H292" s="53" t="n">
        <f aca="false">(SUMIF(town1755,A292,found1755)/2)</f>
        <v>28829091.1085988</v>
      </c>
      <c r="I292" s="54" t="n">
        <f aca="false">IF(H292=0,0,G292/H292)</f>
        <v>0.644795561884902</v>
      </c>
      <c r="J292" s="41" t="n">
        <f aca="false">ROUND(H292*maxloc,0)</f>
        <v>23784000</v>
      </c>
      <c r="K292" s="41" t="n">
        <f aca="false">MIN(G292,J292)</f>
        <v>18588870</v>
      </c>
      <c r="L292" s="55" t="n">
        <f aca="false">IF(H292&gt;0, ROUND((K292*100/H292), 2), 0)</f>
        <v>64.48</v>
      </c>
      <c r="M292" s="56"/>
      <c r="N292" s="57" t="n">
        <v>19616337</v>
      </c>
      <c r="O292" s="58" t="n">
        <v>0.0475</v>
      </c>
      <c r="P292" s="41" t="n">
        <f aca="false">ROUND(N292*(1+O292),0)</f>
        <v>20548113</v>
      </c>
      <c r="Q292" s="59" t="n">
        <f aca="false">IF(H292=0,0,P292*100/H292)</f>
        <v>71.2756185153237</v>
      </c>
      <c r="R292" s="59" t="n">
        <f aca="false">IF(L292&gt;Q292,L292-Q292,0)</f>
        <v>0</v>
      </c>
      <c r="S292" s="60" t="n">
        <f aca="false">IF(AND(R292&gt;$T$22,R292&lt;=$T$23),$S$22,IF(R292&gt;$T$23,$S$23,0))</f>
        <v>0</v>
      </c>
      <c r="T292" s="41" t="n">
        <f aca="false">ROUND(S292*N292,0)</f>
        <v>0</v>
      </c>
      <c r="U292" s="41" t="n">
        <f aca="false">MAX(P292-K292,0)</f>
        <v>1959243</v>
      </c>
      <c r="V292" s="41" t="n">
        <f aca="false">MAX(U292*(V$23),0)</f>
        <v>1959243</v>
      </c>
      <c r="W292" s="41" t="n">
        <f aca="false">IF(AND(I292&gt;1.75,$W$23=1),MAX(K292-(P292+T292),0),0)</f>
        <v>0</v>
      </c>
      <c r="X292" s="53" t="n">
        <f aca="false">MIN(H292*[1]parameters!C$22,ROUND(P292+T292-V292+W292,0))</f>
        <v>18588870</v>
      </c>
      <c r="Y292" s="55" t="n">
        <f aca="false">IF(H292=0,0,X292*100/H292)</f>
        <v>64.4795561884902</v>
      </c>
    </row>
    <row r="293" customFormat="false" ht="14.5" hidden="false" customHeight="false" outlineLevel="0" collapsed="false">
      <c r="A293" s="20" t="n">
        <v>266</v>
      </c>
      <c r="B293" s="20" t="s">
        <v>284</v>
      </c>
      <c r="C293" s="51" t="n">
        <v>4292191400</v>
      </c>
      <c r="D293" s="51" t="n">
        <f aca="false">D$23*C293</f>
        <v>13892967.5180608</v>
      </c>
      <c r="E293" s="52" t="n">
        <v>1652071000</v>
      </c>
      <c r="F293" s="51" t="n">
        <f aca="false">E293*F$23</f>
        <v>19595362.1268714</v>
      </c>
      <c r="G293" s="51" t="n">
        <f aca="false">ROUND(D293+F293,0)</f>
        <v>33488330</v>
      </c>
      <c r="H293" s="53" t="n">
        <f aca="false">(SUMIF(town1755,A293,found1755)/2)</f>
        <v>46282111.7663313</v>
      </c>
      <c r="I293" s="54" t="n">
        <f aca="false">IF(H293=0,0,G293/H293)</f>
        <v>0.723569619490907</v>
      </c>
      <c r="J293" s="41" t="n">
        <f aca="false">ROUND(H293*maxloc,0)</f>
        <v>38182742</v>
      </c>
      <c r="K293" s="41" t="n">
        <f aca="false">MIN(G293,J293)</f>
        <v>33488330</v>
      </c>
      <c r="L293" s="55" t="n">
        <f aca="false">IF(H293&gt;0, ROUND((K293*100/H293), 2), 0)</f>
        <v>72.36</v>
      </c>
      <c r="M293" s="56"/>
      <c r="N293" s="57" t="n">
        <v>34104990</v>
      </c>
      <c r="O293" s="58" t="n">
        <v>0.0427</v>
      </c>
      <c r="P293" s="41" t="n">
        <f aca="false">ROUND(N293*(1+O293),0)</f>
        <v>35561273</v>
      </c>
      <c r="Q293" s="59" t="n">
        <f aca="false">IF(H293=0,0,P293*100/H293)</f>
        <v>76.8358911095963</v>
      </c>
      <c r="R293" s="59" t="n">
        <f aca="false">IF(L293&gt;Q293,L293-Q293,0)</f>
        <v>0</v>
      </c>
      <c r="S293" s="60" t="n">
        <f aca="false">IF(AND(R293&gt;$T$22,R293&lt;=$T$23),$S$22,IF(R293&gt;$T$23,$S$23,0))</f>
        <v>0</v>
      </c>
      <c r="T293" s="41" t="n">
        <f aca="false">ROUND(S293*N293,0)</f>
        <v>0</v>
      </c>
      <c r="U293" s="41" t="n">
        <f aca="false">MAX(P293-K293,0)</f>
        <v>2072943</v>
      </c>
      <c r="V293" s="41" t="n">
        <f aca="false">MAX(U293*(V$23),0)</f>
        <v>2072943</v>
      </c>
      <c r="W293" s="41" t="n">
        <f aca="false">IF(AND(I293&gt;1.75,$W$23=1),MAX(K293-(P293+T293),0),0)</f>
        <v>0</v>
      </c>
      <c r="X293" s="53" t="n">
        <f aca="false">MIN(H293*[1]parameters!C$22,ROUND(P293+T293-V293+W293,0))</f>
        <v>33488330</v>
      </c>
      <c r="Y293" s="55" t="n">
        <f aca="false">IF(H293=0,0,X293*100/H293)</f>
        <v>72.3569619490907</v>
      </c>
    </row>
    <row r="294" customFormat="false" ht="14.5" hidden="false" customHeight="false" outlineLevel="0" collapsed="false">
      <c r="A294" s="20" t="n">
        <v>267</v>
      </c>
      <c r="B294" s="20" t="s">
        <v>285</v>
      </c>
      <c r="C294" s="51" t="n">
        <v>788173500</v>
      </c>
      <c r="D294" s="51" t="n">
        <f aca="false">D$23*C294</f>
        <v>2551160.42450863</v>
      </c>
      <c r="E294" s="52" t="n">
        <v>188328000</v>
      </c>
      <c r="F294" s="51" t="n">
        <f aca="false">E294*F$23</f>
        <v>2233775.27880426</v>
      </c>
      <c r="G294" s="51" t="n">
        <f aca="false">ROUND(D294+F294,0)</f>
        <v>4784936</v>
      </c>
      <c r="H294" s="53" t="n">
        <f aca="false">(SUMIF(town1755,A294,found1755)/2)</f>
        <v>4830855.68878051</v>
      </c>
      <c r="I294" s="54" t="n">
        <f aca="false">IF(H294=0,0,G294/H294)</f>
        <v>0.99049450206365</v>
      </c>
      <c r="J294" s="41" t="n">
        <f aca="false">ROUND(H294*maxloc,0)</f>
        <v>3985456</v>
      </c>
      <c r="K294" s="41" t="n">
        <f aca="false">MIN(G294,J294)</f>
        <v>3985456</v>
      </c>
      <c r="L294" s="55" t="n">
        <f aca="false">IF(H294&gt;0, ROUND((K294*100/H294), 2), 0)</f>
        <v>82.5</v>
      </c>
      <c r="M294" s="56"/>
      <c r="N294" s="57" t="n">
        <v>3962675</v>
      </c>
      <c r="O294" s="58" t="n">
        <v>0.0385</v>
      </c>
      <c r="P294" s="41" t="n">
        <f aca="false">ROUND(N294*(1+O294),0)</f>
        <v>4115238</v>
      </c>
      <c r="Q294" s="59" t="n">
        <f aca="false">IF(H294=0,0,P294*100/H294)</f>
        <v>85.1865231569119</v>
      </c>
      <c r="R294" s="59" t="n">
        <f aca="false">IF(L294&gt;Q294,L294-Q294,0)</f>
        <v>0</v>
      </c>
      <c r="S294" s="60" t="n">
        <f aca="false">IF(AND(R294&gt;$T$22,R294&lt;=$T$23),$S$22,IF(R294&gt;$T$23,$S$23,0))</f>
        <v>0</v>
      </c>
      <c r="T294" s="41" t="n">
        <f aca="false">ROUND(S294*N294,0)</f>
        <v>0</v>
      </c>
      <c r="U294" s="41" t="n">
        <f aca="false">MAX(P294-K294,0)</f>
        <v>129782</v>
      </c>
      <c r="V294" s="41" t="n">
        <f aca="false">MAX(U294*(V$23),0)</f>
        <v>129782</v>
      </c>
      <c r="W294" s="41" t="n">
        <f aca="false">IF(AND(I294&gt;1.75,$W$23=1),MAX(K294-(P294+T294),0),0)</f>
        <v>0</v>
      </c>
      <c r="X294" s="53" t="n">
        <f aca="false">MIN(H294*[1]parameters!C$22,ROUND(P294+T294-V294+W294,0))</f>
        <v>3985456</v>
      </c>
      <c r="Y294" s="55" t="n">
        <f aca="false">IF(H294=0,0,X294*100/H294)</f>
        <v>82.500001174866</v>
      </c>
    </row>
    <row r="295" customFormat="false" ht="14.5" hidden="false" customHeight="false" outlineLevel="0" collapsed="false">
      <c r="A295" s="20" t="n">
        <v>268</v>
      </c>
      <c r="B295" s="20" t="s">
        <v>286</v>
      </c>
      <c r="C295" s="51" t="n">
        <v>315346600</v>
      </c>
      <c r="D295" s="51" t="n">
        <f aca="false">D$23*C295</f>
        <v>1020714.05080652</v>
      </c>
      <c r="E295" s="52" t="n">
        <v>47828535.5</v>
      </c>
      <c r="F295" s="51" t="n">
        <f aca="false">E295*F$23</f>
        <v>567298.544142729</v>
      </c>
      <c r="G295" s="51" t="n">
        <f aca="false">ROUND(D295+F295,0)</f>
        <v>1588013</v>
      </c>
      <c r="H295" s="53" t="n">
        <f aca="false">(SUMIF(town1755,A295,found1755)/2)</f>
        <v>2383364.0120237</v>
      </c>
      <c r="I295" s="54" t="n">
        <f aca="false">IF(H295=0,0,G295/H295)</f>
        <v>0.66629058422831</v>
      </c>
      <c r="J295" s="41" t="n">
        <f aca="false">ROUND(H295*maxloc,0)</f>
        <v>1966275</v>
      </c>
      <c r="K295" s="41" t="n">
        <f aca="false">MIN(G295,J295)</f>
        <v>1588013</v>
      </c>
      <c r="L295" s="55" t="n">
        <f aca="false">IF(H295&gt;0, ROUND((K295*100/H295), 2), 0)</f>
        <v>66.63</v>
      </c>
      <c r="M295" s="56"/>
      <c r="N295" s="57" t="n">
        <v>1719064</v>
      </c>
      <c r="O295" s="58" t="n">
        <v>0.0432</v>
      </c>
      <c r="P295" s="41" t="n">
        <f aca="false">ROUND(N295*(1+O295),0)</f>
        <v>1793328</v>
      </c>
      <c r="Q295" s="59" t="n">
        <f aca="false">IF(H295=0,0,P295*100/H295)</f>
        <v>75.243562920013</v>
      </c>
      <c r="R295" s="59" t="n">
        <f aca="false">IF(L295&gt;Q295,L295-Q295,0)</f>
        <v>0</v>
      </c>
      <c r="S295" s="60" t="n">
        <f aca="false">IF(AND(R295&gt;$T$22,R295&lt;=$T$23),$S$22,IF(R295&gt;$T$23,$S$23,0))</f>
        <v>0</v>
      </c>
      <c r="T295" s="41" t="n">
        <f aca="false">ROUND(S295*N295,0)</f>
        <v>0</v>
      </c>
      <c r="U295" s="41" t="n">
        <f aca="false">MAX(P295-K295,0)</f>
        <v>205315</v>
      </c>
      <c r="V295" s="41" t="n">
        <f aca="false">MAX(U295*(V$23),0)</f>
        <v>205315</v>
      </c>
      <c r="W295" s="41" t="n">
        <f aca="false">IF(AND(I295&gt;1.75,$W$23=1),MAX(K295-(P295+T295),0),0)</f>
        <v>0</v>
      </c>
      <c r="X295" s="53" t="n">
        <f aca="false">MIN(H295*[1]parameters!C$22,ROUND(P295+T295-V295+W295,0))</f>
        <v>1588013</v>
      </c>
      <c r="Y295" s="55" t="n">
        <f aca="false">IF(H295=0,0,X295*100/H295)</f>
        <v>66.629058422831</v>
      </c>
    </row>
    <row r="296" customFormat="false" ht="14.5" hidden="false" customHeight="false" outlineLevel="0" collapsed="false">
      <c r="A296" s="20" t="n">
        <v>269</v>
      </c>
      <c r="B296" s="20" t="s">
        <v>287</v>
      </c>
      <c r="C296" s="51" t="n">
        <v>1468975200</v>
      </c>
      <c r="D296" s="51" t="n">
        <f aca="false">D$23*C296</f>
        <v>4754779.74687635</v>
      </c>
      <c r="E296" s="52" t="n">
        <v>1434070000</v>
      </c>
      <c r="F296" s="51" t="n">
        <f aca="false">E296*F$23</f>
        <v>17009632.7368996</v>
      </c>
      <c r="G296" s="51" t="n">
        <f aca="false">ROUND(D296+F296,0)</f>
        <v>21764412</v>
      </c>
      <c r="H296" s="53" t="n">
        <f aca="false">(SUMIF(town1755,A296,found1755)/2)</f>
        <v>11955577.0814938</v>
      </c>
      <c r="I296" s="54" t="n">
        <f aca="false">IF(H296=0,0,G296/H296)</f>
        <v>1.82044010520323</v>
      </c>
      <c r="J296" s="41" t="n">
        <f aca="false">ROUND(H296*maxloc,0)</f>
        <v>9863351</v>
      </c>
      <c r="K296" s="41" t="n">
        <f aca="false">MIN(G296,J296)</f>
        <v>9863351</v>
      </c>
      <c r="L296" s="55" t="n">
        <f aca="false">IF(H296&gt;0, ROUND((K296*100/H296), 2), 0)</f>
        <v>82.5</v>
      </c>
      <c r="M296" s="56"/>
      <c r="N296" s="57" t="n">
        <v>9642913</v>
      </c>
      <c r="O296" s="58" t="n">
        <v>0.0402</v>
      </c>
      <c r="P296" s="41" t="n">
        <f aca="false">ROUND(N296*(1+O296),0)</f>
        <v>10030558</v>
      </c>
      <c r="Q296" s="59" t="n">
        <f aca="false">IF(H296=0,0,P296*100/H296)</f>
        <v>83.8985682717601</v>
      </c>
      <c r="R296" s="59" t="n">
        <f aca="false">IF(L296&gt;Q296,L296-Q296,0)</f>
        <v>0</v>
      </c>
      <c r="S296" s="60" t="n">
        <f aca="false">IF(AND(R296&gt;$T$22,R296&lt;=$T$23),$S$22,IF(R296&gt;$T$23,$S$23,0))</f>
        <v>0</v>
      </c>
      <c r="T296" s="41" t="n">
        <f aca="false">ROUND(S296*N296,0)</f>
        <v>0</v>
      </c>
      <c r="U296" s="41" t="n">
        <f aca="false">MAX(P296-K296,0)</f>
        <v>167207</v>
      </c>
      <c r="V296" s="41" t="n">
        <f aca="false">MAX(U296*(V$23),0)</f>
        <v>167207</v>
      </c>
      <c r="W296" s="41" t="n">
        <f aca="false">IF(AND(I296&gt;1.75,$W$23=1),MAX(K296-(P296+T296),0),0)</f>
        <v>0</v>
      </c>
      <c r="X296" s="53" t="n">
        <f aca="false">MIN(H296*[1]parameters!C$22,ROUND(P296+T296-V296+W296,0))</f>
        <v>9863351</v>
      </c>
      <c r="Y296" s="55" t="n">
        <f aca="false">IF(H296=0,0,X296*100/H296)</f>
        <v>82.4999992285408</v>
      </c>
    </row>
    <row r="297" customFormat="false" ht="14.5" hidden="false" customHeight="false" outlineLevel="0" collapsed="false">
      <c r="A297" s="20" t="n">
        <v>270</v>
      </c>
      <c r="B297" s="20" t="s">
        <v>288</v>
      </c>
      <c r="C297" s="51" t="n">
        <v>847533600</v>
      </c>
      <c r="D297" s="51" t="n">
        <f aca="false">D$23*C297</f>
        <v>2743297.22930462</v>
      </c>
      <c r="E297" s="52" t="n">
        <v>265457000</v>
      </c>
      <c r="F297" s="51" t="n">
        <f aca="false">E297*F$23</f>
        <v>3148609.25717653</v>
      </c>
      <c r="G297" s="51" t="n">
        <f aca="false">ROUND(D297+F297,0)</f>
        <v>5891906</v>
      </c>
      <c r="H297" s="53" t="n">
        <f aca="false">(SUMIF(town1755,A297,found1755)/2)</f>
        <v>11231023.436803</v>
      </c>
      <c r="I297" s="54" t="n">
        <f aca="false">IF(H297=0,0,G297/H297)</f>
        <v>0.524609892691774</v>
      </c>
      <c r="J297" s="41" t="n">
        <f aca="false">ROUND(H297*maxloc,0)</f>
        <v>9265594</v>
      </c>
      <c r="K297" s="41" t="n">
        <f aca="false">MIN(G297,J297)</f>
        <v>5891906</v>
      </c>
      <c r="L297" s="55" t="n">
        <f aca="false">IF(H297&gt;0, ROUND((K297*100/H297), 2), 0)</f>
        <v>52.46</v>
      </c>
      <c r="M297" s="56"/>
      <c r="N297" s="57" t="n">
        <v>6239530</v>
      </c>
      <c r="O297" s="58" t="n">
        <v>0.0341</v>
      </c>
      <c r="P297" s="41" t="n">
        <f aca="false">ROUND(N297*(1+O297),0)</f>
        <v>6452298</v>
      </c>
      <c r="Q297" s="59" t="n">
        <f aca="false">IF(H297=0,0,P297*100/H297)</f>
        <v>57.4506681096974</v>
      </c>
      <c r="R297" s="59" t="n">
        <f aca="false">IF(L297&gt;Q297,L297-Q297,0)</f>
        <v>0</v>
      </c>
      <c r="S297" s="60" t="n">
        <f aca="false">IF(AND(R297&gt;$T$22,R297&lt;=$T$23),$S$22,IF(R297&gt;$T$23,$S$23,0))</f>
        <v>0</v>
      </c>
      <c r="T297" s="41" t="n">
        <f aca="false">ROUND(S297*N297,0)</f>
        <v>0</v>
      </c>
      <c r="U297" s="41" t="n">
        <f aca="false">MAX(P297-K297,0)</f>
        <v>560392</v>
      </c>
      <c r="V297" s="41" t="n">
        <f aca="false">MAX(U297*(V$23),0)</f>
        <v>560392</v>
      </c>
      <c r="W297" s="41" t="n">
        <f aca="false">IF(AND(I297&gt;1.75,$W$23=1),MAX(K297-(P297+T297),0),0)</f>
        <v>0</v>
      </c>
      <c r="X297" s="53" t="n">
        <f aca="false">MIN(H297*[1]parameters!C$22,ROUND(P297+T297-V297+W297,0))</f>
        <v>5891906</v>
      </c>
      <c r="Y297" s="55" t="n">
        <f aca="false">IF(H297=0,0,X297*100/H297)</f>
        <v>52.4609892691774</v>
      </c>
    </row>
    <row r="298" customFormat="false" ht="14.5" hidden="false" customHeight="false" outlineLevel="0" collapsed="false">
      <c r="A298" s="20" t="n">
        <v>271</v>
      </c>
      <c r="B298" s="20" t="s">
        <v>289</v>
      </c>
      <c r="C298" s="51" t="n">
        <v>7215094200</v>
      </c>
      <c r="D298" s="51" t="n">
        <f aca="false">D$23*C298</f>
        <v>23353820.9317387</v>
      </c>
      <c r="E298" s="52" t="n">
        <v>2891218000</v>
      </c>
      <c r="F298" s="51" t="n">
        <f aca="false">E298*F$23</f>
        <v>34292995.6991732</v>
      </c>
      <c r="G298" s="51" t="n">
        <f aca="false">ROUND(D298+F298,0)</f>
        <v>57646817</v>
      </c>
      <c r="H298" s="53" t="n">
        <f aca="false">(SUMIF(town1755,A298,found1755)/2)</f>
        <v>77754351.17</v>
      </c>
      <c r="I298" s="54" t="n">
        <f aca="false">IF(H298=0,0,G298/H298)</f>
        <v>0.741396669544095</v>
      </c>
      <c r="J298" s="41" t="n">
        <f aca="false">ROUND(H298*maxloc,0)</f>
        <v>64147340</v>
      </c>
      <c r="K298" s="41" t="n">
        <f aca="false">MIN(G298,J298)</f>
        <v>57646817</v>
      </c>
      <c r="L298" s="55" t="n">
        <f aca="false">IF(H298&gt;0, ROUND((K298*100/H298), 2), 0)</f>
        <v>74.14</v>
      </c>
      <c r="M298" s="56"/>
      <c r="N298" s="57" t="n">
        <v>57993834</v>
      </c>
      <c r="O298" s="58" t="n">
        <v>0.0394</v>
      </c>
      <c r="P298" s="41" t="n">
        <f aca="false">ROUND(N298*(1+O298),0)</f>
        <v>60278791</v>
      </c>
      <c r="Q298" s="59" t="n">
        <f aca="false">IF(H298=0,0,P298*100/H298)</f>
        <v>77.5246530810965</v>
      </c>
      <c r="R298" s="59" t="n">
        <f aca="false">IF(L298&gt;Q298,L298-Q298,0)</f>
        <v>0</v>
      </c>
      <c r="S298" s="60" t="n">
        <f aca="false">IF(AND(R298&gt;$T$22,R298&lt;=$T$23),$S$22,IF(R298&gt;$T$23,$S$23,0))</f>
        <v>0</v>
      </c>
      <c r="T298" s="41" t="n">
        <f aca="false">ROUND(S298*N298,0)</f>
        <v>0</v>
      </c>
      <c r="U298" s="41" t="n">
        <f aca="false">MAX(P298-K298,0)</f>
        <v>2631974</v>
      </c>
      <c r="V298" s="41" t="n">
        <f aca="false">MAX(U298*(V$23),0)</f>
        <v>2631974</v>
      </c>
      <c r="W298" s="41" t="n">
        <f aca="false">IF(AND(I298&gt;1.75,$W$23=1),MAX(K298-(P298+T298),0),0)</f>
        <v>0</v>
      </c>
      <c r="X298" s="53" t="n">
        <f aca="false">MIN(H298*[1]parameters!C$22,ROUND(P298+T298-V298+W298,0))</f>
        <v>57646817</v>
      </c>
      <c r="Y298" s="55" t="n">
        <f aca="false">IF(H298=0,0,X298*100/H298)</f>
        <v>74.1396669544095</v>
      </c>
    </row>
    <row r="299" customFormat="false" ht="14.5" hidden="false" customHeight="false" outlineLevel="0" collapsed="false">
      <c r="A299" s="20" t="n">
        <v>272</v>
      </c>
      <c r="B299" s="20" t="s">
        <v>290</v>
      </c>
      <c r="C299" s="51" t="n">
        <v>258085500</v>
      </c>
      <c r="D299" s="51" t="n">
        <f aca="false">D$23*C299</f>
        <v>835371.290381523</v>
      </c>
      <c r="E299" s="52" t="n">
        <v>63654000</v>
      </c>
      <c r="F299" s="51" t="n">
        <f aca="false">E299*F$23</f>
        <v>755005.79625444</v>
      </c>
      <c r="G299" s="51" t="n">
        <f aca="false">ROUND(D299+F299,0)</f>
        <v>1590377</v>
      </c>
      <c r="H299" s="53" t="n">
        <f aca="false">(SUMIF(town1755,A299,found1755)/2)</f>
        <v>2833614.90741891</v>
      </c>
      <c r="I299" s="54" t="n">
        <f aca="false">IF(H299=0,0,G299/H299)</f>
        <v>0.561253752525126</v>
      </c>
      <c r="J299" s="41" t="n">
        <f aca="false">ROUND(H299*maxloc,0)</f>
        <v>2337732</v>
      </c>
      <c r="K299" s="41" t="n">
        <f aca="false">MIN(G299,J299)</f>
        <v>1590377</v>
      </c>
      <c r="L299" s="55" t="n">
        <f aca="false">IF(H299&gt;0, ROUND((K299*100/H299), 2), 0)</f>
        <v>56.13</v>
      </c>
      <c r="M299" s="56"/>
      <c r="N299" s="57" t="n">
        <v>1659860</v>
      </c>
      <c r="O299" s="58" t="n">
        <v>0.0453</v>
      </c>
      <c r="P299" s="41" t="n">
        <f aca="false">ROUND(N299*(1+O299),0)</f>
        <v>1735052</v>
      </c>
      <c r="Q299" s="59" t="n">
        <f aca="false">IF(H299=0,0,P299*100/H299)</f>
        <v>61.2310443263594</v>
      </c>
      <c r="R299" s="59" t="n">
        <f aca="false">IF(L299&gt;Q299,L299-Q299,0)</f>
        <v>0</v>
      </c>
      <c r="S299" s="60" t="n">
        <f aca="false">IF(AND(R299&gt;$T$22,R299&lt;=$T$23),$S$22,IF(R299&gt;$T$23,$S$23,0))</f>
        <v>0</v>
      </c>
      <c r="T299" s="41" t="n">
        <f aca="false">ROUND(S299*N299,0)</f>
        <v>0</v>
      </c>
      <c r="U299" s="41" t="n">
        <f aca="false">MAX(P299-K299,0)</f>
        <v>144675</v>
      </c>
      <c r="V299" s="41" t="n">
        <f aca="false">MAX(U299*(V$23),0)</f>
        <v>144675</v>
      </c>
      <c r="W299" s="41" t="n">
        <f aca="false">IF(AND(I299&gt;1.75,$W$23=1),MAX(K299-(P299+T299),0),0)</f>
        <v>0</v>
      </c>
      <c r="X299" s="53" t="n">
        <f aca="false">MIN(H299*[1]parameters!C$22,ROUND(P299+T299-V299+W299,0))</f>
        <v>1590377</v>
      </c>
      <c r="Y299" s="55" t="n">
        <f aca="false">IF(H299=0,0,X299*100/H299)</f>
        <v>56.1253752525126</v>
      </c>
    </row>
    <row r="300" customFormat="false" ht="14.5" hidden="false" customHeight="false" outlineLevel="0" collapsed="false">
      <c r="A300" s="20" t="n">
        <v>273</v>
      </c>
      <c r="B300" s="20" t="s">
        <v>291</v>
      </c>
      <c r="C300" s="51" t="n">
        <v>2845873800</v>
      </c>
      <c r="D300" s="51" t="n">
        <f aca="false">D$23*C300</f>
        <v>9211525.90350472</v>
      </c>
      <c r="E300" s="52" t="n">
        <v>719659000</v>
      </c>
      <c r="F300" s="51" t="n">
        <f aca="false">E300*F$23</f>
        <v>8535939.86751303</v>
      </c>
      <c r="G300" s="51" t="n">
        <f aca="false">ROUND(D300+F300,0)</f>
        <v>17747466</v>
      </c>
      <c r="H300" s="53" t="n">
        <f aca="false">(SUMIF(town1755,A300,found1755)/2)</f>
        <v>35671878.4269259</v>
      </c>
      <c r="I300" s="54" t="n">
        <f aca="false">IF(H300=0,0,G300/H300)</f>
        <v>0.497519805029494</v>
      </c>
      <c r="J300" s="41" t="n">
        <f aca="false">ROUND(H300*maxloc,0)</f>
        <v>29429300</v>
      </c>
      <c r="K300" s="41" t="n">
        <f aca="false">MIN(G300,J300)</f>
        <v>17747466</v>
      </c>
      <c r="L300" s="55" t="n">
        <f aca="false">IF(H300&gt;0, ROUND((K300*100/H300), 2), 0)</f>
        <v>49.75</v>
      </c>
      <c r="M300" s="56"/>
      <c r="N300" s="57" t="n">
        <v>17574152</v>
      </c>
      <c r="O300" s="58" t="n">
        <v>0.0361</v>
      </c>
      <c r="P300" s="41" t="n">
        <f aca="false">ROUND(N300*(1+O300),0)</f>
        <v>18208579</v>
      </c>
      <c r="Q300" s="59" t="n">
        <f aca="false">IF(H300=0,0,P300*100/H300)</f>
        <v>51.0446318023324</v>
      </c>
      <c r="R300" s="59" t="n">
        <f aca="false">IF(L300&gt;Q300,L300-Q300,0)</f>
        <v>0</v>
      </c>
      <c r="S300" s="60" t="n">
        <f aca="false">IF(AND(R300&gt;$T$22,R300&lt;=$T$23),$S$22,IF(R300&gt;$T$23,$S$23,0))</f>
        <v>0</v>
      </c>
      <c r="T300" s="41" t="n">
        <f aca="false">ROUND(S300*N300,0)</f>
        <v>0</v>
      </c>
      <c r="U300" s="41" t="n">
        <f aca="false">MAX(P300-K300,0)</f>
        <v>461113</v>
      </c>
      <c r="V300" s="41" t="n">
        <f aca="false">MAX(U300*(V$23),0)</f>
        <v>461113</v>
      </c>
      <c r="W300" s="41" t="n">
        <f aca="false">IF(AND(I300&gt;1.75,$W$23=1),MAX(K300-(P300+T300),0),0)</f>
        <v>0</v>
      </c>
      <c r="X300" s="53" t="n">
        <f aca="false">MIN(H300*[1]parameters!C$22,ROUND(P300+T300-V300+W300,0))</f>
        <v>17747466</v>
      </c>
      <c r="Y300" s="55" t="n">
        <f aca="false">IF(H300=0,0,X300*100/H300)</f>
        <v>49.7519805029494</v>
      </c>
    </row>
    <row r="301" customFormat="false" ht="14.5" hidden="false" customHeight="false" outlineLevel="0" collapsed="false">
      <c r="A301" s="20" t="n">
        <v>274</v>
      </c>
      <c r="B301" s="20" t="s">
        <v>292</v>
      </c>
      <c r="C301" s="51" t="n">
        <v>22812899800</v>
      </c>
      <c r="D301" s="51" t="n">
        <f aca="false">D$23*C301</f>
        <v>73840806.7995699</v>
      </c>
      <c r="E301" s="52" t="n">
        <v>4758117000</v>
      </c>
      <c r="F301" s="51" t="n">
        <f aca="false">E301*F$23</f>
        <v>56436451.9787726</v>
      </c>
      <c r="G301" s="51" t="n">
        <f aca="false">ROUND(D301+F301,0)</f>
        <v>130277259</v>
      </c>
      <c r="H301" s="53" t="n">
        <f aca="false">(SUMIF(town1755,A301,found1755)/2)</f>
        <v>92273702.113</v>
      </c>
      <c r="I301" s="54" t="n">
        <f aca="false">IF(H301=0,0,G301/H301)</f>
        <v>1.41185685646881</v>
      </c>
      <c r="J301" s="41" t="n">
        <f aca="false">ROUND(H301*maxloc,0)</f>
        <v>76125804</v>
      </c>
      <c r="K301" s="41" t="n">
        <f aca="false">MIN(G301,J301)</f>
        <v>76125804</v>
      </c>
      <c r="L301" s="55" t="n">
        <f aca="false">IF(H301&gt;0, ROUND((K301*100/H301), 2), 0)</f>
        <v>82.5</v>
      </c>
      <c r="M301" s="56"/>
      <c r="N301" s="57" t="n">
        <v>71896983</v>
      </c>
      <c r="O301" s="58" t="n">
        <v>0.0806</v>
      </c>
      <c r="P301" s="41" t="n">
        <f aca="false">ROUND(N301*(1+O301),0)</f>
        <v>77691880</v>
      </c>
      <c r="Q301" s="59" t="n">
        <f aca="false">IF(H301=0,0,P301*100/H301)</f>
        <v>84.197207027477</v>
      </c>
      <c r="R301" s="59" t="n">
        <f aca="false">IF(L301&gt;Q301,L301-Q301,0)</f>
        <v>0</v>
      </c>
      <c r="S301" s="60" t="n">
        <f aca="false">IF(AND(R301&gt;$T$22,R301&lt;=$T$23),$S$22,IF(R301&gt;$T$23,$S$23,0))</f>
        <v>0</v>
      </c>
      <c r="T301" s="41" t="n">
        <f aca="false">ROUND(S301*N301,0)</f>
        <v>0</v>
      </c>
      <c r="U301" s="41" t="n">
        <f aca="false">MAX(P301-K301,0)</f>
        <v>1566076</v>
      </c>
      <c r="V301" s="41" t="n">
        <f aca="false">MAX(U301*(V$23),0)</f>
        <v>1566076</v>
      </c>
      <c r="W301" s="41" t="n">
        <f aca="false">IF(AND(I301&gt;1.75,$W$23=1),MAX(K301-(P301+T301),0),0)</f>
        <v>0</v>
      </c>
      <c r="X301" s="53" t="n">
        <f aca="false">MIN(H301*[1]parameters!C$22,ROUND(P301+T301-V301+W301,0))</f>
        <v>76125804</v>
      </c>
      <c r="Y301" s="55" t="n">
        <f aca="false">IF(H301=0,0,X301*100/H301)</f>
        <v>82.4999997364092</v>
      </c>
    </row>
    <row r="302" customFormat="false" ht="14.5" hidden="false" customHeight="false" outlineLevel="0" collapsed="false">
      <c r="A302" s="20" t="n">
        <v>275</v>
      </c>
      <c r="B302" s="20" t="s">
        <v>293</v>
      </c>
      <c r="C302" s="51" t="n">
        <v>940959000</v>
      </c>
      <c r="D302" s="51" t="n">
        <f aca="false">D$23*C302</f>
        <v>3045696.61614507</v>
      </c>
      <c r="E302" s="52" t="n">
        <v>340974000</v>
      </c>
      <c r="F302" s="51" t="n">
        <f aca="false">E302*F$23</f>
        <v>4044323.15914258</v>
      </c>
      <c r="G302" s="51" t="n">
        <f aca="false">ROUND(D302+F302,0)</f>
        <v>7090020</v>
      </c>
      <c r="H302" s="53" t="n">
        <f aca="false">(SUMIF(town1755,A302,found1755)/2)</f>
        <v>10553922.6752678</v>
      </c>
      <c r="I302" s="54" t="n">
        <f aca="false">IF(H302=0,0,G302/H302)</f>
        <v>0.671790027097211</v>
      </c>
      <c r="J302" s="41" t="n">
        <f aca="false">ROUND(H302*maxloc,0)</f>
        <v>8706986</v>
      </c>
      <c r="K302" s="41" t="n">
        <f aca="false">MIN(G302,J302)</f>
        <v>7090020</v>
      </c>
      <c r="L302" s="55" t="n">
        <f aca="false">IF(H302&gt;0, ROUND((K302*100/H302), 2), 0)</f>
        <v>67.18</v>
      </c>
      <c r="M302" s="56"/>
      <c r="N302" s="57" t="n">
        <v>7201435</v>
      </c>
      <c r="O302" s="58" t="n">
        <v>0.044</v>
      </c>
      <c r="P302" s="41" t="n">
        <f aca="false">ROUND(N302*(1+O302),0)</f>
        <v>7518298</v>
      </c>
      <c r="Q302" s="59" t="n">
        <f aca="false">IF(H302=0,0,P302*100/H302)</f>
        <v>71.2370009837054</v>
      </c>
      <c r="R302" s="59" t="n">
        <f aca="false">IF(L302&gt;Q302,L302-Q302,0)</f>
        <v>0</v>
      </c>
      <c r="S302" s="60" t="n">
        <f aca="false">IF(AND(R302&gt;$T$22,R302&lt;=$T$23),$S$22,IF(R302&gt;$T$23,$S$23,0))</f>
        <v>0</v>
      </c>
      <c r="T302" s="41" t="n">
        <f aca="false">ROUND(S302*N302,0)</f>
        <v>0</v>
      </c>
      <c r="U302" s="41" t="n">
        <f aca="false">MAX(P302-K302,0)</f>
        <v>428278</v>
      </c>
      <c r="V302" s="41" t="n">
        <f aca="false">MAX(U302*(V$23),0)</f>
        <v>428278</v>
      </c>
      <c r="W302" s="41" t="n">
        <f aca="false">IF(AND(I302&gt;1.75,$W$23=1),MAX(K302-(P302+T302),0),0)</f>
        <v>0</v>
      </c>
      <c r="X302" s="53" t="n">
        <f aca="false">MIN(H302*[1]parameters!C$22,ROUND(P302+T302-V302+W302,0))</f>
        <v>7090020</v>
      </c>
      <c r="Y302" s="55" t="n">
        <f aca="false">IF(H302=0,0,X302*100/H302)</f>
        <v>67.1790027097211</v>
      </c>
    </row>
    <row r="303" customFormat="false" ht="14.5" hidden="false" customHeight="false" outlineLevel="0" collapsed="false">
      <c r="A303" s="20" t="n">
        <v>276</v>
      </c>
      <c r="B303" s="20" t="s">
        <v>294</v>
      </c>
      <c r="C303" s="51" t="n">
        <v>3033118400</v>
      </c>
      <c r="D303" s="51" t="n">
        <f aca="false">D$23*C303</f>
        <v>9817599.32924531</v>
      </c>
      <c r="E303" s="52" t="n">
        <v>1609518000</v>
      </c>
      <c r="F303" s="51" t="n">
        <f aca="false">E303*F$23</f>
        <v>19090637.1818873</v>
      </c>
      <c r="G303" s="51" t="n">
        <f aca="false">ROUND(D303+F303,0)</f>
        <v>28908237</v>
      </c>
      <c r="H303" s="53" t="n">
        <f aca="false">(SUMIF(town1755,A303,found1755)/2)</f>
        <v>21851961.9042756</v>
      </c>
      <c r="I303" s="54" t="n">
        <f aca="false">IF(H303=0,0,G303/H303)</f>
        <v>1.32291265775746</v>
      </c>
      <c r="J303" s="41" t="n">
        <f aca="false">ROUND(H303*maxloc,0)</f>
        <v>18027869</v>
      </c>
      <c r="K303" s="41" t="n">
        <f aca="false">MIN(G303,J303)</f>
        <v>18027869</v>
      </c>
      <c r="L303" s="55" t="n">
        <f aca="false">IF(H303&gt;0, ROUND((K303*100/H303), 2), 0)</f>
        <v>82.5</v>
      </c>
      <c r="M303" s="56"/>
      <c r="N303" s="57" t="n">
        <v>16980669</v>
      </c>
      <c r="O303" s="58" t="n">
        <v>0.0416</v>
      </c>
      <c r="P303" s="41" t="n">
        <f aca="false">ROUND(N303*(1+O303),0)</f>
        <v>17687065</v>
      </c>
      <c r="Q303" s="59" t="n">
        <f aca="false">IF(H303=0,0,P303*100/H303)</f>
        <v>80.9403982922893</v>
      </c>
      <c r="R303" s="59" t="n">
        <f aca="false">IF(L303&gt;Q303,L303-Q303,0)</f>
        <v>1.55960170771068</v>
      </c>
      <c r="S303" s="60" t="n">
        <f aca="false">IF(AND(R303&gt;$T$22,R303&lt;=$T$23),$S$22,IF(R303&gt;$T$23,$S$23,0))</f>
        <v>0</v>
      </c>
      <c r="T303" s="41" t="n">
        <f aca="false">ROUND(S303*N303,0)</f>
        <v>0</v>
      </c>
      <c r="U303" s="41" t="n">
        <f aca="false">MAX(P303-K303,0)</f>
        <v>0</v>
      </c>
      <c r="V303" s="41" t="n">
        <f aca="false">MAX(U303*(V$23),0)</f>
        <v>0</v>
      </c>
      <c r="W303" s="41" t="n">
        <f aca="false">IF(AND(I303&gt;1.75,$W$23=1),MAX(K303-(P303+T303),0),0)</f>
        <v>0</v>
      </c>
      <c r="X303" s="53" t="n">
        <f aca="false">MIN(H303*[1]parameters!C$22,ROUND(P303+T303-V303+W303,0))</f>
        <v>17687065</v>
      </c>
      <c r="Y303" s="55" t="n">
        <f aca="false">IF(H303=0,0,X303*100/H303)</f>
        <v>80.9403982922893</v>
      </c>
    </row>
    <row r="304" customFormat="false" ht="14.5" hidden="false" customHeight="false" outlineLevel="0" collapsed="false">
      <c r="A304" s="20" t="n">
        <v>277</v>
      </c>
      <c r="B304" s="20" t="s">
        <v>295</v>
      </c>
      <c r="C304" s="51" t="n">
        <v>1422813300</v>
      </c>
      <c r="D304" s="51" t="n">
        <f aca="false">D$23*C304</f>
        <v>4605362.88320341</v>
      </c>
      <c r="E304" s="52" t="n">
        <v>433215000</v>
      </c>
      <c r="F304" s="51" t="n">
        <f aca="false">E304*F$23</f>
        <v>5138401.92327846</v>
      </c>
      <c r="G304" s="51" t="n">
        <f aca="false">ROUND(D304+F304,0)</f>
        <v>9743765</v>
      </c>
      <c r="H304" s="53" t="n">
        <f aca="false">(SUMIF(town1755,A304,found1755)/2)</f>
        <v>46174208.0389393</v>
      </c>
      <c r="I304" s="54" t="n">
        <f aca="false">IF(H304=0,0,G304/H304)</f>
        <v>0.21102181095955</v>
      </c>
      <c r="J304" s="41" t="n">
        <f aca="false">ROUND(H304*maxloc,0)</f>
        <v>38093722</v>
      </c>
      <c r="K304" s="41" t="n">
        <f aca="false">MIN(G304,J304)</f>
        <v>9743765</v>
      </c>
      <c r="L304" s="55" t="n">
        <f aca="false">IF(H304&gt;0, ROUND((K304*100/H304), 2), 0)</f>
        <v>21.1</v>
      </c>
      <c r="M304" s="56"/>
      <c r="N304" s="57" t="n">
        <v>10113381</v>
      </c>
      <c r="O304" s="58" t="n">
        <v>0.0558</v>
      </c>
      <c r="P304" s="41" t="n">
        <f aca="false">ROUND(N304*(1+O304),0)</f>
        <v>10677708</v>
      </c>
      <c r="Q304" s="59" t="n">
        <f aca="false">IF(H304=0,0,P304*100/H304)</f>
        <v>23.1248319213084</v>
      </c>
      <c r="R304" s="59" t="n">
        <f aca="false">IF(L304&gt;Q304,L304-Q304,0)</f>
        <v>0</v>
      </c>
      <c r="S304" s="60" t="n">
        <f aca="false">IF(AND(R304&gt;$T$22,R304&lt;=$T$23),$S$22,IF(R304&gt;$T$23,$S$23,0))</f>
        <v>0</v>
      </c>
      <c r="T304" s="41" t="n">
        <f aca="false">ROUND(S304*N304,0)</f>
        <v>0</v>
      </c>
      <c r="U304" s="41" t="n">
        <f aca="false">MAX(P304-K304,0)</f>
        <v>933943</v>
      </c>
      <c r="V304" s="41" t="n">
        <f aca="false">MAX(U304*(V$23),0)</f>
        <v>933943</v>
      </c>
      <c r="W304" s="41" t="n">
        <f aca="false">IF(AND(I304&gt;1.75,$W$23=1),MAX(K304-(P304+T304),0),0)</f>
        <v>0</v>
      </c>
      <c r="X304" s="53" t="n">
        <f aca="false">MIN(H304*[1]parameters!C$22,ROUND(P304+T304-V304+W304,0))</f>
        <v>9743765</v>
      </c>
      <c r="Y304" s="55" t="n">
        <f aca="false">IF(H304=0,0,X304*100/H304)</f>
        <v>21.102181095955</v>
      </c>
    </row>
    <row r="305" customFormat="false" ht="14.5" hidden="false" customHeight="false" outlineLevel="0" collapsed="false">
      <c r="A305" s="20" t="n">
        <v>278</v>
      </c>
      <c r="B305" s="20" t="s">
        <v>296</v>
      </c>
      <c r="C305" s="51" t="n">
        <v>1917250100</v>
      </c>
      <c r="D305" s="51" t="n">
        <f aca="false">D$23*C305</f>
        <v>6205756.19328131</v>
      </c>
      <c r="E305" s="52" t="n">
        <v>699816000</v>
      </c>
      <c r="F305" s="51" t="n">
        <f aca="false">E305*F$23</f>
        <v>8300580.26693684</v>
      </c>
      <c r="G305" s="51" t="n">
        <f aca="false">ROUND(D305+F305,0)</f>
        <v>14506336</v>
      </c>
      <c r="H305" s="53" t="n">
        <f aca="false">(SUMIF(town1755,A305,found1755)/2)</f>
        <v>26078106.46</v>
      </c>
      <c r="I305" s="54" t="n">
        <f aca="false">IF(H305=0,0,G305/H305)</f>
        <v>0.55626492752649</v>
      </c>
      <c r="J305" s="41" t="n">
        <f aca="false">ROUND(H305*maxloc,0)</f>
        <v>21514438</v>
      </c>
      <c r="K305" s="41" t="n">
        <f aca="false">MIN(G305,J305)</f>
        <v>14506336</v>
      </c>
      <c r="L305" s="55" t="n">
        <f aca="false">IF(H305&gt;0, ROUND((K305*100/H305), 2), 0)</f>
        <v>55.63</v>
      </c>
      <c r="M305" s="56"/>
      <c r="N305" s="57" t="n">
        <v>15249839</v>
      </c>
      <c r="O305" s="58" t="n">
        <v>0.0349</v>
      </c>
      <c r="P305" s="41" t="n">
        <f aca="false">ROUND(N305*(1+O305),0)</f>
        <v>15782058</v>
      </c>
      <c r="Q305" s="59" t="n">
        <f aca="false">IF(H305=0,0,P305*100/H305)</f>
        <v>60.5184200172178</v>
      </c>
      <c r="R305" s="59" t="n">
        <f aca="false">IF(L305&gt;Q305,L305-Q305,0)</f>
        <v>0</v>
      </c>
      <c r="S305" s="60" t="n">
        <f aca="false">IF(AND(R305&gt;$T$22,R305&lt;=$T$23),$S$22,IF(R305&gt;$T$23,$S$23,0))</f>
        <v>0</v>
      </c>
      <c r="T305" s="41" t="n">
        <f aca="false">ROUND(S305*N305,0)</f>
        <v>0</v>
      </c>
      <c r="U305" s="41" t="n">
        <f aca="false">MAX(P305-K305,0)</f>
        <v>1275722</v>
      </c>
      <c r="V305" s="41" t="n">
        <f aca="false">MAX(U305*(V$23),0)</f>
        <v>1275722</v>
      </c>
      <c r="W305" s="41" t="n">
        <f aca="false">IF(AND(I305&gt;1.75,$W$23=1),MAX(K305-(P305+T305),0),0)</f>
        <v>0</v>
      </c>
      <c r="X305" s="53" t="n">
        <f aca="false">MIN(H305*[1]parameters!C$22,ROUND(P305+T305-V305+W305,0))</f>
        <v>14506336</v>
      </c>
      <c r="Y305" s="55" t="n">
        <f aca="false">IF(H305=0,0,X305*100/H305)</f>
        <v>55.626492752649</v>
      </c>
    </row>
    <row r="306" customFormat="false" ht="14.5" hidden="false" customHeight="false" outlineLevel="0" collapsed="false">
      <c r="A306" s="20" t="n">
        <v>279</v>
      </c>
      <c r="B306" s="20" t="s">
        <v>297</v>
      </c>
      <c r="C306" s="51" t="n">
        <v>1295630000</v>
      </c>
      <c r="D306" s="51" t="n">
        <f aca="false">D$23*C306</f>
        <v>4193695.90681</v>
      </c>
      <c r="E306" s="52" t="n">
        <v>432271000</v>
      </c>
      <c r="F306" s="51" t="n">
        <f aca="false">E306*F$23</f>
        <v>5127205.05471303</v>
      </c>
      <c r="G306" s="51" t="n">
        <f aca="false">ROUND(D306+F306,0)</f>
        <v>9320901</v>
      </c>
      <c r="H306" s="53" t="n">
        <f aca="false">(SUMIF(town1755,A306,found1755)/2)</f>
        <v>15700995.5150831</v>
      </c>
      <c r="I306" s="54" t="n">
        <f aca="false">IF(H306=0,0,G306/H306)</f>
        <v>0.593650319245422</v>
      </c>
      <c r="J306" s="41" t="n">
        <f aca="false">ROUND(H306*maxloc,0)</f>
        <v>12953321</v>
      </c>
      <c r="K306" s="41" t="n">
        <f aca="false">MIN(G306,J306)</f>
        <v>9320901</v>
      </c>
      <c r="L306" s="55" t="n">
        <f aca="false">IF(H306&gt;0, ROUND((K306*100/H306), 2), 0)</f>
        <v>59.37</v>
      </c>
      <c r="M306" s="56"/>
      <c r="N306" s="57" t="n">
        <v>10057190</v>
      </c>
      <c r="O306" s="58" t="n">
        <v>0.0339</v>
      </c>
      <c r="P306" s="41" t="n">
        <f aca="false">ROUND(N306*(1+O306),0)</f>
        <v>10398129</v>
      </c>
      <c r="Q306" s="59" t="n">
        <f aca="false">IF(H306=0,0,P306*100/H306)</f>
        <v>66.2259217258619</v>
      </c>
      <c r="R306" s="59" t="n">
        <f aca="false">IF(L306&gt;Q306,L306-Q306,0)</f>
        <v>0</v>
      </c>
      <c r="S306" s="60" t="n">
        <f aca="false">IF(AND(R306&gt;$T$22,R306&lt;=$T$23),$S$22,IF(R306&gt;$T$23,$S$23,0))</f>
        <v>0</v>
      </c>
      <c r="T306" s="41" t="n">
        <f aca="false">ROUND(S306*N306,0)</f>
        <v>0</v>
      </c>
      <c r="U306" s="41" t="n">
        <f aca="false">MAX(P306-K306,0)</f>
        <v>1077228</v>
      </c>
      <c r="V306" s="41" t="n">
        <f aca="false">MAX(U306*(V$23),0)</f>
        <v>1077228</v>
      </c>
      <c r="W306" s="41" t="n">
        <f aca="false">IF(AND(I306&gt;1.75,$W$23=1),MAX(K306-(P306+T306),0),0)</f>
        <v>0</v>
      </c>
      <c r="X306" s="53" t="n">
        <f aca="false">MIN(H306*[1]parameters!C$22,ROUND(P306+T306-V306+W306,0))</f>
        <v>9320901</v>
      </c>
      <c r="Y306" s="55" t="n">
        <f aca="false">IF(H306=0,0,X306*100/H306)</f>
        <v>59.3650319245422</v>
      </c>
    </row>
    <row r="307" customFormat="false" ht="14.5" hidden="false" customHeight="false" outlineLevel="0" collapsed="false">
      <c r="A307" s="20" t="n">
        <v>280</v>
      </c>
      <c r="B307" s="20" t="s">
        <v>298</v>
      </c>
      <c r="C307" s="51" t="n">
        <v>1407446100</v>
      </c>
      <c r="D307" s="51" t="n">
        <f aca="false">D$23*C307</f>
        <v>4555622.32167031</v>
      </c>
      <c r="E307" s="52" t="n">
        <v>401399000</v>
      </c>
      <c r="F307" s="51" t="n">
        <f aca="false">E307*F$23</f>
        <v>4761029.49713665</v>
      </c>
      <c r="G307" s="51" t="n">
        <f aca="false">ROUND(D307+F307,0)</f>
        <v>9316652</v>
      </c>
      <c r="H307" s="53" t="n">
        <f aca="false">(SUMIF(town1755,A307,found1755)/2)</f>
        <v>22729470.5929945</v>
      </c>
      <c r="I307" s="54" t="n">
        <f aca="false">IF(H307=0,0,G307/H307)</f>
        <v>0.409893048845207</v>
      </c>
      <c r="J307" s="41" t="n">
        <f aca="false">ROUND(H307*maxloc,0)</f>
        <v>18751813</v>
      </c>
      <c r="K307" s="41" t="n">
        <f aca="false">MIN(G307,J307)</f>
        <v>9316652</v>
      </c>
      <c r="L307" s="55" t="n">
        <f aca="false">IF(H307&gt;0, ROUND((K307*100/H307), 2), 0)</f>
        <v>40.99</v>
      </c>
      <c r="M307" s="56"/>
      <c r="N307" s="57" t="n">
        <v>9695363</v>
      </c>
      <c r="O307" s="58" t="n">
        <v>0.0332</v>
      </c>
      <c r="P307" s="41" t="n">
        <f aca="false">ROUND(N307*(1+O307),0)</f>
        <v>10017249</v>
      </c>
      <c r="Q307" s="59" t="n">
        <f aca="false">IF(H307=0,0,P307*100/H307)</f>
        <v>44.0716336045567</v>
      </c>
      <c r="R307" s="59" t="n">
        <f aca="false">IF(L307&gt;Q307,L307-Q307,0)</f>
        <v>0</v>
      </c>
      <c r="S307" s="60" t="n">
        <f aca="false">IF(AND(R307&gt;$T$22,R307&lt;=$T$23),$S$22,IF(R307&gt;$T$23,$S$23,0))</f>
        <v>0</v>
      </c>
      <c r="T307" s="41" t="n">
        <f aca="false">ROUND(S307*N307,0)</f>
        <v>0</v>
      </c>
      <c r="U307" s="41" t="n">
        <f aca="false">MAX(P307-K307,0)</f>
        <v>700597</v>
      </c>
      <c r="V307" s="41" t="n">
        <f aca="false">MAX(U307*(V$23),0)</f>
        <v>700597</v>
      </c>
      <c r="W307" s="41" t="n">
        <f aca="false">IF(AND(I307&gt;1.75,$W$23=1),MAX(K307-(P307+T307),0),0)</f>
        <v>0</v>
      </c>
      <c r="X307" s="53" t="n">
        <f aca="false">MIN(H307*[1]parameters!C$22,ROUND(P307+T307-V307+W307,0))</f>
        <v>9316652</v>
      </c>
      <c r="Y307" s="55" t="n">
        <f aca="false">IF(H307=0,0,X307*100/H307)</f>
        <v>40.9893048845207</v>
      </c>
    </row>
    <row r="308" customFormat="false" ht="14.5" hidden="false" customHeight="false" outlineLevel="0" collapsed="false">
      <c r="A308" s="20" t="n">
        <v>281</v>
      </c>
      <c r="B308" s="20" t="s">
        <v>299</v>
      </c>
      <c r="C308" s="51" t="n">
        <v>11356806000</v>
      </c>
      <c r="D308" s="51" t="n">
        <f aca="false">D$23*C308</f>
        <v>36759715.9965694</v>
      </c>
      <c r="E308" s="52" t="n">
        <v>2966689000</v>
      </c>
      <c r="F308" s="51" t="n">
        <f aca="false">E308*F$23</f>
        <v>35188163.9910185</v>
      </c>
      <c r="G308" s="51" t="n">
        <f aca="false">ROUND(D308+F308,0)</f>
        <v>71947880</v>
      </c>
      <c r="H308" s="53" t="n">
        <f aca="false">(SUMIF(town1755,A308,found1755)/2)</f>
        <v>557622637.53</v>
      </c>
      <c r="I308" s="54" t="n">
        <f aca="false">IF(H308=0,0,G308/H308)</f>
        <v>0.12902611041527</v>
      </c>
      <c r="J308" s="41" t="n">
        <f aca="false">ROUND(H308*maxloc,0)</f>
        <v>460038676</v>
      </c>
      <c r="K308" s="41" t="n">
        <f aca="false">MIN(G308,J308)</f>
        <v>71947880</v>
      </c>
      <c r="L308" s="55" t="n">
        <f aca="false">IF(H308&gt;0, ROUND((K308*100/H308), 2), 0)</f>
        <v>12.9</v>
      </c>
      <c r="M308" s="56"/>
      <c r="N308" s="57" t="n">
        <v>48026085</v>
      </c>
      <c r="O308" s="58" t="n">
        <v>0.0624</v>
      </c>
      <c r="P308" s="41" t="n">
        <f aca="false">ROUND(N308*(1+O308),0)</f>
        <v>51022913</v>
      </c>
      <c r="Q308" s="59" t="n">
        <f aca="false">IF(H308=0,0,P308*100/H308)</f>
        <v>9.15007920517843</v>
      </c>
      <c r="R308" s="59" t="n">
        <f aca="false">IF(L308&gt;Q308,L308-Q308,0)</f>
        <v>3.74992079482157</v>
      </c>
      <c r="S308" s="60" t="n">
        <f aca="false">IF(AND(R308&gt;$T$22,R308&lt;=$T$23),$S$22,IF(R308&gt;$T$23,$S$23,0))</f>
        <v>0.01</v>
      </c>
      <c r="T308" s="41" t="n">
        <f aca="false">ROUND(S308*N308,0)</f>
        <v>480261</v>
      </c>
      <c r="U308" s="41" t="n">
        <f aca="false">MAX(P308-K308,0)</f>
        <v>0</v>
      </c>
      <c r="V308" s="41" t="n">
        <f aca="false">MAX(U308*(V$23),0)</f>
        <v>0</v>
      </c>
      <c r="W308" s="41" t="n">
        <f aca="false">IF(AND(I308&gt;1.75,$W$23=1),MAX(K308-(P308+T308),0),0)</f>
        <v>0</v>
      </c>
      <c r="X308" s="53" t="n">
        <f aca="false">MIN(H308*[1]parameters!C$22,ROUND(P308+T308-V308+W308,0))</f>
        <v>51503174</v>
      </c>
      <c r="Y308" s="55" t="n">
        <f aca="false">IF(H308=0,0,X308*100/H308)</f>
        <v>9.23620573012141</v>
      </c>
    </row>
    <row r="309" customFormat="false" ht="14.5" hidden="false" customHeight="false" outlineLevel="0" collapsed="false">
      <c r="A309" s="20" t="n">
        <v>282</v>
      </c>
      <c r="B309" s="20" t="s">
        <v>300</v>
      </c>
      <c r="C309" s="51" t="n">
        <v>1439088200</v>
      </c>
      <c r="D309" s="51" t="n">
        <f aca="false">D$23*C309</f>
        <v>4658041.4886029</v>
      </c>
      <c r="E309" s="52" t="n">
        <v>487890000</v>
      </c>
      <c r="F309" s="51" t="n">
        <f aca="false">E309*F$23</f>
        <v>5786906.99617587</v>
      </c>
      <c r="G309" s="51" t="n">
        <f aca="false">ROUND(D309+F309,0)</f>
        <v>10444948</v>
      </c>
      <c r="H309" s="53" t="n">
        <f aca="false">(SUMIF(town1755,A309,found1755)/2)</f>
        <v>13096360.6375965</v>
      </c>
      <c r="I309" s="54" t="n">
        <f aca="false">IF(H309=0,0,G309/H309)</f>
        <v>0.797545844149637</v>
      </c>
      <c r="J309" s="41" t="n">
        <f aca="false">ROUND(H309*maxloc,0)</f>
        <v>10804498</v>
      </c>
      <c r="K309" s="41" t="n">
        <f aca="false">MIN(G309,J309)</f>
        <v>10444948</v>
      </c>
      <c r="L309" s="55" t="n">
        <f aca="false">IF(H309&gt;0, ROUND((K309*100/H309), 2), 0)</f>
        <v>79.75</v>
      </c>
      <c r="M309" s="56"/>
      <c r="N309" s="57" t="n">
        <v>10317629</v>
      </c>
      <c r="O309" s="58" t="n">
        <v>0.0429</v>
      </c>
      <c r="P309" s="41" t="n">
        <f aca="false">ROUND(N309*(1+O309),0)</f>
        <v>10760255</v>
      </c>
      <c r="Q309" s="59" t="n">
        <f aca="false">IF(H309=0,0,P309*100/H309)</f>
        <v>82.1621769418129</v>
      </c>
      <c r="R309" s="59" t="n">
        <f aca="false">IF(L309&gt;Q309,L309-Q309,0)</f>
        <v>0</v>
      </c>
      <c r="S309" s="60" t="n">
        <f aca="false">IF(AND(R309&gt;$T$22,R309&lt;=$T$23),$S$22,IF(R309&gt;$T$23,$S$23,0))</f>
        <v>0</v>
      </c>
      <c r="T309" s="41" t="n">
        <f aca="false">ROUND(S309*N309,0)</f>
        <v>0</v>
      </c>
      <c r="U309" s="41" t="n">
        <f aca="false">MAX(P309-K309,0)</f>
        <v>315307</v>
      </c>
      <c r="V309" s="41" t="n">
        <f aca="false">MAX(U309*(V$23),0)</f>
        <v>315307</v>
      </c>
      <c r="W309" s="41" t="n">
        <f aca="false">IF(AND(I309&gt;1.75,$W$23=1),MAX(K309-(P309+T309),0),0)</f>
        <v>0</v>
      </c>
      <c r="X309" s="53" t="n">
        <f aca="false">MIN(H309*[1]parameters!C$22,ROUND(P309+T309-V309+W309,0))</f>
        <v>10444948</v>
      </c>
      <c r="Y309" s="55" t="n">
        <f aca="false">IF(H309=0,0,X309*100/H309)</f>
        <v>79.7545844149637</v>
      </c>
    </row>
    <row r="310" customFormat="false" ht="14.5" hidden="false" customHeight="false" outlineLevel="0" collapsed="false">
      <c r="A310" s="20" t="n">
        <v>283</v>
      </c>
      <c r="B310" s="20" t="s">
        <v>301</v>
      </c>
      <c r="C310" s="51" t="n">
        <v>1037162900</v>
      </c>
      <c r="D310" s="51" t="n">
        <f aca="false">D$23*C310</f>
        <v>3357089.45333559</v>
      </c>
      <c r="E310" s="52" t="n">
        <v>136665000</v>
      </c>
      <c r="F310" s="51" t="n">
        <f aca="false">E310*F$23</f>
        <v>1620995.80772792</v>
      </c>
      <c r="G310" s="51" t="n">
        <f aca="false">ROUND(D310+F310,0)</f>
        <v>4978085</v>
      </c>
      <c r="H310" s="53" t="n">
        <f aca="false">(SUMIF(town1755,A310,found1755)/2)</f>
        <v>2052919.68604848</v>
      </c>
      <c r="I310" s="54" t="n">
        <f aca="false">IF(H310=0,0,G310/H310)</f>
        <v>2.42488054151888</v>
      </c>
      <c r="J310" s="41" t="n">
        <f aca="false">ROUND(H310*maxloc,0)</f>
        <v>1693659</v>
      </c>
      <c r="K310" s="41" t="n">
        <f aca="false">MIN(G310,J310)</f>
        <v>1693659</v>
      </c>
      <c r="L310" s="55" t="n">
        <f aca="false">IF(H310&gt;0, ROUND((K310*100/H310), 2), 0)</f>
        <v>82.5</v>
      </c>
      <c r="M310" s="56"/>
      <c r="N310" s="57" t="n">
        <v>1569211</v>
      </c>
      <c r="O310" s="58" t="n">
        <v>0.0286</v>
      </c>
      <c r="P310" s="41" t="n">
        <f aca="false">ROUND(N310*(1+O310),0)</f>
        <v>1614090</v>
      </c>
      <c r="Q310" s="59" t="n">
        <f aca="false">IF(H310=0,0,P310*100/H310)</f>
        <v>78.624118175166</v>
      </c>
      <c r="R310" s="59" t="n">
        <f aca="false">IF(L310&gt;Q310,L310-Q310,0)</f>
        <v>3.87588182483402</v>
      </c>
      <c r="S310" s="60" t="n">
        <f aca="false">IF(AND(R310&gt;$T$22,R310&lt;=$T$23),$S$22,IF(R310&gt;$T$23,$S$23,0))</f>
        <v>0.01</v>
      </c>
      <c r="T310" s="41" t="n">
        <f aca="false">ROUND(S310*N310,0)</f>
        <v>15692</v>
      </c>
      <c r="U310" s="41" t="n">
        <f aca="false">MAX(P310-K310,0)</f>
        <v>0</v>
      </c>
      <c r="V310" s="41" t="n">
        <f aca="false">MAX(U310*(V$23),0)</f>
        <v>0</v>
      </c>
      <c r="W310" s="41" t="n">
        <f aca="false">IF(AND(I310&gt;1.75,$W$23=1),MAX(K310-(P310+T310),0),0)</f>
        <v>63877</v>
      </c>
      <c r="X310" s="53" t="n">
        <f aca="false">MIN(H310*[1]parameters!C$22,ROUND(P310+T310-V310+W310,0))</f>
        <v>1693659</v>
      </c>
      <c r="Y310" s="55" t="n">
        <f aca="false">IF(H310=0,0,X310*100/H310)</f>
        <v>82.5000126166654</v>
      </c>
    </row>
    <row r="311" customFormat="false" ht="14.5" hidden="false" customHeight="false" outlineLevel="0" collapsed="false">
      <c r="A311" s="20" t="n">
        <v>284</v>
      </c>
      <c r="B311" s="20" t="s">
        <v>302</v>
      </c>
      <c r="C311" s="51" t="n">
        <v>5178336700</v>
      </c>
      <c r="D311" s="51" t="n">
        <f aca="false">D$23*C311</f>
        <v>16761243.1194662</v>
      </c>
      <c r="E311" s="52" t="n">
        <v>1361783000</v>
      </c>
      <c r="F311" s="51" t="n">
        <f aca="false">E311*F$23</f>
        <v>16152230.1542835</v>
      </c>
      <c r="G311" s="51" t="n">
        <f aca="false">ROUND(D311+F311,0)</f>
        <v>32913473</v>
      </c>
      <c r="H311" s="53" t="n">
        <f aca="false">(SUMIF(town1755,A311,found1755)/2)</f>
        <v>34900339.0253377</v>
      </c>
      <c r="I311" s="54" t="n">
        <f aca="false">IF(H311=0,0,G311/H311)</f>
        <v>0.943070294420485</v>
      </c>
      <c r="J311" s="41" t="n">
        <f aca="false">ROUND(H311*maxloc,0)</f>
        <v>28792780</v>
      </c>
      <c r="K311" s="41" t="n">
        <f aca="false">MIN(G311,J311)</f>
        <v>28792780</v>
      </c>
      <c r="L311" s="55" t="n">
        <f aca="false">IF(H311&gt;0, ROUND((K311*100/H311), 2), 0)</f>
        <v>82.5</v>
      </c>
      <c r="M311" s="56"/>
      <c r="N311" s="57" t="n">
        <v>26152647</v>
      </c>
      <c r="O311" s="58" t="n">
        <v>0.0384</v>
      </c>
      <c r="P311" s="41" t="n">
        <f aca="false">ROUND(N311*(1+O311),0)</f>
        <v>27156909</v>
      </c>
      <c r="Q311" s="59" t="n">
        <f aca="false">IF(H311=0,0,P311*100/H311)</f>
        <v>77.8127369487271</v>
      </c>
      <c r="R311" s="59" t="n">
        <f aca="false">IF(L311&gt;Q311,L311-Q311,0)</f>
        <v>4.68726305127291</v>
      </c>
      <c r="S311" s="60" t="n">
        <f aca="false">IF(AND(R311&gt;$T$22,R311&lt;=$T$23),$S$22,IF(R311&gt;$T$23,$S$23,0))</f>
        <v>0.01</v>
      </c>
      <c r="T311" s="41" t="n">
        <f aca="false">ROUND(S311*N311,0)</f>
        <v>261526</v>
      </c>
      <c r="U311" s="41" t="n">
        <f aca="false">MAX(P311-K311,0)</f>
        <v>0</v>
      </c>
      <c r="V311" s="41" t="n">
        <f aca="false">MAX(U311*(V$23),0)</f>
        <v>0</v>
      </c>
      <c r="W311" s="41" t="n">
        <f aca="false">IF(AND(I311&gt;1.75,$W$23=1),MAX(K311-(P311+T311),0),0)</f>
        <v>0</v>
      </c>
      <c r="X311" s="53" t="n">
        <f aca="false">MIN(H311*[1]parameters!C$22,ROUND(P311+T311-V311+W311,0))</f>
        <v>27418435</v>
      </c>
      <c r="Y311" s="55" t="n">
        <f aca="false">IF(H311=0,0,X311*100/H311)</f>
        <v>78.562087835577</v>
      </c>
    </row>
    <row r="312" customFormat="false" ht="14.5" hidden="false" customHeight="false" outlineLevel="0" collapsed="false">
      <c r="A312" s="20" t="n">
        <v>285</v>
      </c>
      <c r="B312" s="20" t="s">
        <v>303</v>
      </c>
      <c r="C312" s="51" t="n">
        <v>5187577900</v>
      </c>
      <c r="D312" s="51" t="n">
        <f aca="false">D$23*C312</f>
        <v>16791155.0407817</v>
      </c>
      <c r="E312" s="52" t="n">
        <v>1209344000</v>
      </c>
      <c r="F312" s="51" t="n">
        <f aca="false">E312*F$23</f>
        <v>14344137.5194886</v>
      </c>
      <c r="G312" s="51" t="n">
        <f aca="false">ROUND(D312+F312,0)</f>
        <v>31135293</v>
      </c>
      <c r="H312" s="53" t="n">
        <f aca="false">(SUMIF(town1755,A312,found1755)/2)</f>
        <v>63337219.0787429</v>
      </c>
      <c r="I312" s="54" t="n">
        <f aca="false">IF(H312=0,0,G312/H312)</f>
        <v>0.491579729152484</v>
      </c>
      <c r="J312" s="41" t="n">
        <f aca="false">ROUND(H312*maxloc,0)</f>
        <v>52253206</v>
      </c>
      <c r="K312" s="41" t="n">
        <f aca="false">MIN(G312,J312)</f>
        <v>31135293</v>
      </c>
      <c r="L312" s="55" t="n">
        <f aca="false">IF(H312&gt;0, ROUND((K312*100/H312), 2), 0)</f>
        <v>49.16</v>
      </c>
      <c r="M312" s="56"/>
      <c r="N312" s="57" t="n">
        <v>32046992</v>
      </c>
      <c r="O312" s="58" t="n">
        <v>0.0328</v>
      </c>
      <c r="P312" s="41" t="n">
        <f aca="false">ROUND(N312*(1+O312),0)</f>
        <v>33098133</v>
      </c>
      <c r="Q312" s="59" t="n">
        <f aca="false">IF(H312=0,0,P312*100/H312)</f>
        <v>52.257003830325</v>
      </c>
      <c r="R312" s="59" t="n">
        <f aca="false">IF(L312&gt;Q312,L312-Q312,0)</f>
        <v>0</v>
      </c>
      <c r="S312" s="60" t="n">
        <f aca="false">IF(AND(R312&gt;$T$22,R312&lt;=$T$23),$S$22,IF(R312&gt;$T$23,$S$23,0))</f>
        <v>0</v>
      </c>
      <c r="T312" s="41" t="n">
        <f aca="false">ROUND(S312*N312,0)</f>
        <v>0</v>
      </c>
      <c r="U312" s="41" t="n">
        <f aca="false">MAX(P312-K312,0)</f>
        <v>1962840</v>
      </c>
      <c r="V312" s="41" t="n">
        <f aca="false">MAX(U312*(V$23),0)</f>
        <v>1962840</v>
      </c>
      <c r="W312" s="41" t="n">
        <f aca="false">IF(AND(I312&gt;1.75,$W$23=1),MAX(K312-(P312+T312),0),0)</f>
        <v>0</v>
      </c>
      <c r="X312" s="53" t="n">
        <f aca="false">MIN(H312*[1]parameters!C$22,ROUND(P312+T312-V312+W312,0))</f>
        <v>31135293</v>
      </c>
      <c r="Y312" s="55" t="n">
        <f aca="false">IF(H312=0,0,X312*100/H312)</f>
        <v>49.1579729152484</v>
      </c>
    </row>
    <row r="313" customFormat="false" ht="14.5" hidden="false" customHeight="false" outlineLevel="0" collapsed="false">
      <c r="A313" s="20" t="n">
        <v>286</v>
      </c>
      <c r="B313" s="20" t="s">
        <v>304</v>
      </c>
      <c r="C313" s="51" t="n">
        <v>1594927000</v>
      </c>
      <c r="D313" s="51" t="n">
        <f aca="false">D$23*C313</f>
        <v>5162460.60338272</v>
      </c>
      <c r="E313" s="52" t="n">
        <v>681975000</v>
      </c>
      <c r="F313" s="51" t="n">
        <f aca="false">E313*F$23</f>
        <v>8088966.56770387</v>
      </c>
      <c r="G313" s="51" t="n">
        <f aca="false">ROUND(D313+F313,0)</f>
        <v>13251427</v>
      </c>
      <c r="H313" s="53" t="n">
        <f aca="false">(SUMIF(town1755,A313,found1755)/2)</f>
        <v>15042919.2023627</v>
      </c>
      <c r="I313" s="54" t="n">
        <f aca="false">IF(H313=0,0,G313/H313)</f>
        <v>0.88090794225091</v>
      </c>
      <c r="J313" s="41" t="n">
        <f aca="false">ROUND(H313*maxloc,0)</f>
        <v>12410408</v>
      </c>
      <c r="K313" s="41" t="n">
        <f aca="false">MIN(G313,J313)</f>
        <v>12410408</v>
      </c>
      <c r="L313" s="55" t="n">
        <f aca="false">IF(H313&gt;0, ROUND((K313*100/H313), 2), 0)</f>
        <v>82.5</v>
      </c>
      <c r="M313" s="56"/>
      <c r="N313" s="57" t="n">
        <v>11943013</v>
      </c>
      <c r="O313" s="58" t="n">
        <v>0.0352</v>
      </c>
      <c r="P313" s="41" t="n">
        <f aca="false">ROUND(N313*(1+O313),0)</f>
        <v>12363407</v>
      </c>
      <c r="Q313" s="59" t="n">
        <f aca="false">IF(H313=0,0,P313*100/H313)</f>
        <v>82.1875517223956</v>
      </c>
      <c r="R313" s="59" t="n">
        <f aca="false">IF(L313&gt;Q313,L313-Q313,0)</f>
        <v>0.312448277604418</v>
      </c>
      <c r="S313" s="60" t="n">
        <f aca="false">IF(AND(R313&gt;$T$22,R313&lt;=$T$23),$S$22,IF(R313&gt;$T$23,$S$23,0))</f>
        <v>0</v>
      </c>
      <c r="T313" s="41" t="n">
        <f aca="false">ROUND(S313*N313,0)</f>
        <v>0</v>
      </c>
      <c r="U313" s="41" t="n">
        <f aca="false">MAX(P313-K313,0)</f>
        <v>0</v>
      </c>
      <c r="V313" s="41" t="n">
        <f aca="false">MAX(U313*(V$23),0)</f>
        <v>0</v>
      </c>
      <c r="W313" s="41" t="n">
        <f aca="false">IF(AND(I313&gt;1.75,$W$23=1),MAX(K313-(P313+T313),0),0)</f>
        <v>0</v>
      </c>
      <c r="X313" s="53" t="n">
        <f aca="false">MIN(H313*[1]parameters!C$22,ROUND(P313+T313-V313+W313,0))</f>
        <v>12363407</v>
      </c>
      <c r="Y313" s="55" t="n">
        <f aca="false">IF(H313=0,0,X313*100/H313)</f>
        <v>82.1875517223956</v>
      </c>
    </row>
    <row r="314" customFormat="false" ht="14.5" hidden="false" customHeight="false" outlineLevel="0" collapsed="false">
      <c r="A314" s="20" t="n">
        <v>287</v>
      </c>
      <c r="B314" s="20" t="s">
        <v>305</v>
      </c>
      <c r="C314" s="51" t="n">
        <v>1540777200</v>
      </c>
      <c r="D314" s="51" t="n">
        <f aca="false">D$23*C314</f>
        <v>4987188.50053346</v>
      </c>
      <c r="E314" s="52" t="n">
        <v>566771000</v>
      </c>
      <c r="F314" s="51" t="n">
        <f aca="false">E314*F$23</f>
        <v>6722521.60349586</v>
      </c>
      <c r="G314" s="51" t="n">
        <f aca="false">ROUND(D314+F314,0)</f>
        <v>11709710</v>
      </c>
      <c r="H314" s="53" t="n">
        <f aca="false">(SUMIF(town1755,A314,found1755)/2)</f>
        <v>24036939.6166854</v>
      </c>
      <c r="I314" s="54" t="n">
        <f aca="false">IF(H314=0,0,G314/H314)</f>
        <v>0.48715477871699</v>
      </c>
      <c r="J314" s="41" t="n">
        <f aca="false">ROUND(H314*maxloc,0)</f>
        <v>19830475</v>
      </c>
      <c r="K314" s="41" t="n">
        <f aca="false">MIN(G314,J314)</f>
        <v>11709710</v>
      </c>
      <c r="L314" s="55" t="n">
        <f aca="false">IF(H314&gt;0, ROUND((K314*100/H314), 2), 0)</f>
        <v>48.72</v>
      </c>
      <c r="M314" s="56"/>
      <c r="N314" s="57" t="n">
        <v>12535883</v>
      </c>
      <c r="O314" s="58" t="n">
        <v>0.0475</v>
      </c>
      <c r="P314" s="41" t="n">
        <f aca="false">ROUND(N314*(1+O314),0)</f>
        <v>13131337</v>
      </c>
      <c r="Q314" s="59" t="n">
        <f aca="false">IF(H314=0,0,P314*100/H314)</f>
        <v>54.6298206402483</v>
      </c>
      <c r="R314" s="59" t="n">
        <f aca="false">IF(L314&gt;Q314,L314-Q314,0)</f>
        <v>0</v>
      </c>
      <c r="S314" s="60" t="n">
        <f aca="false">IF(AND(R314&gt;$T$22,R314&lt;=$T$23),$S$22,IF(R314&gt;$T$23,$S$23,0))</f>
        <v>0</v>
      </c>
      <c r="T314" s="41" t="n">
        <f aca="false">ROUND(S314*N314,0)</f>
        <v>0</v>
      </c>
      <c r="U314" s="41" t="n">
        <f aca="false">MAX(P314-K314,0)</f>
        <v>1421627</v>
      </c>
      <c r="V314" s="41" t="n">
        <f aca="false">MAX(U314*(V$23),0)</f>
        <v>1421627</v>
      </c>
      <c r="W314" s="41" t="n">
        <f aca="false">IF(AND(I314&gt;1.75,$W$23=1),MAX(K314-(P314+T314),0),0)</f>
        <v>0</v>
      </c>
      <c r="X314" s="53" t="n">
        <f aca="false">MIN(H314*[1]parameters!C$22,ROUND(P314+T314-V314+W314,0))</f>
        <v>11709710</v>
      </c>
      <c r="Y314" s="55" t="n">
        <f aca="false">IF(H314=0,0,X314*100/H314)</f>
        <v>48.715477871699</v>
      </c>
    </row>
    <row r="315" customFormat="false" ht="14.5" hidden="false" customHeight="false" outlineLevel="0" collapsed="false">
      <c r="A315" s="20" t="n">
        <v>288</v>
      </c>
      <c r="B315" s="20" t="s">
        <v>306</v>
      </c>
      <c r="C315" s="51" t="n">
        <v>5513521800</v>
      </c>
      <c r="D315" s="51" t="n">
        <f aca="false">D$23*C315</f>
        <v>17846170.4381403</v>
      </c>
      <c r="E315" s="52" t="n">
        <v>2949482000</v>
      </c>
      <c r="F315" s="51" t="n">
        <f aca="false">E315*F$23</f>
        <v>34984070.2225805</v>
      </c>
      <c r="G315" s="51" t="n">
        <f aca="false">ROUND(D315+F315,0)</f>
        <v>52830241</v>
      </c>
      <c r="H315" s="53" t="n">
        <f aca="false">(SUMIF(town1755,A315,found1755)/2)</f>
        <v>47334912.4326924</v>
      </c>
      <c r="I315" s="54" t="n">
        <f aca="false">IF(H315=0,0,G315/H315)</f>
        <v>1.11609461779657</v>
      </c>
      <c r="J315" s="41" t="n">
        <f aca="false">ROUND(H315*maxloc,0)</f>
        <v>39051303</v>
      </c>
      <c r="K315" s="41" t="n">
        <f aca="false">MIN(G315,J315)</f>
        <v>39051303</v>
      </c>
      <c r="L315" s="55" t="n">
        <f aca="false">IF(H315&gt;0, ROUND((K315*100/H315), 2), 0)</f>
        <v>82.5</v>
      </c>
      <c r="M315" s="56"/>
      <c r="N315" s="57" t="n">
        <v>37201981</v>
      </c>
      <c r="O315" s="58" t="n">
        <v>0.0306</v>
      </c>
      <c r="P315" s="41" t="n">
        <f aca="false">ROUND(N315*(1+O315),0)</f>
        <v>38340362</v>
      </c>
      <c r="Q315" s="59" t="n">
        <f aca="false">IF(H315=0,0,P315*100/H315)</f>
        <v>80.9980625917875</v>
      </c>
      <c r="R315" s="59" t="n">
        <f aca="false">IF(L315&gt;Q315,L315-Q315,0)</f>
        <v>1.50193740821247</v>
      </c>
      <c r="S315" s="60" t="n">
        <f aca="false">IF(AND(R315&gt;$T$22,R315&lt;=$T$23),$S$22,IF(R315&gt;$T$23,$S$23,0))</f>
        <v>0</v>
      </c>
      <c r="T315" s="41" t="n">
        <f aca="false">ROUND(S315*N315,0)</f>
        <v>0</v>
      </c>
      <c r="U315" s="41" t="n">
        <f aca="false">MAX(P315-K315,0)</f>
        <v>0</v>
      </c>
      <c r="V315" s="41" t="n">
        <f aca="false">MAX(U315*(V$23),0)</f>
        <v>0</v>
      </c>
      <c r="W315" s="41" t="n">
        <f aca="false">IF(AND(I315&gt;1.75,$W$23=1),MAX(K315-(P315+T315),0),0)</f>
        <v>0</v>
      </c>
      <c r="X315" s="53" t="n">
        <f aca="false">MIN(H315*[1]parameters!C$22,ROUND(P315+T315-V315+W315,0))</f>
        <v>38340362</v>
      </c>
      <c r="Y315" s="55" t="n">
        <f aca="false">IF(H315=0,0,X315*100/H315)</f>
        <v>80.9980625917875</v>
      </c>
    </row>
    <row r="316" customFormat="false" ht="14.5" hidden="false" customHeight="false" outlineLevel="0" collapsed="false">
      <c r="A316" s="20" t="n">
        <v>289</v>
      </c>
      <c r="B316" s="20" t="s">
        <v>307</v>
      </c>
      <c r="C316" s="51" t="n">
        <v>458245200</v>
      </c>
      <c r="D316" s="51" t="n">
        <f aca="false">D$23*C316</f>
        <v>1483248.31900722</v>
      </c>
      <c r="E316" s="52" t="n">
        <v>218466000</v>
      </c>
      <c r="F316" s="51" t="n">
        <f aca="false">E316*F$23</f>
        <v>2591244.79662743</v>
      </c>
      <c r="G316" s="51" t="n">
        <f aca="false">ROUND(D316+F316,0)</f>
        <v>4074493</v>
      </c>
      <c r="H316" s="53" t="n">
        <f aca="false">(SUMIF(town1755,A316,found1755)/2)</f>
        <v>4037979.92712159</v>
      </c>
      <c r="I316" s="54" t="n">
        <f aca="false">IF(H316=0,0,G316/H316)</f>
        <v>1.00904241069481</v>
      </c>
      <c r="J316" s="41" t="n">
        <f aca="false">ROUND(H316*maxloc,0)</f>
        <v>3331333</v>
      </c>
      <c r="K316" s="41" t="n">
        <f aca="false">MIN(G316,J316)</f>
        <v>3331333</v>
      </c>
      <c r="L316" s="55" t="n">
        <f aca="false">IF(H316&gt;0, ROUND((K316*100/H316), 2), 0)</f>
        <v>82.5</v>
      </c>
      <c r="M316" s="56"/>
      <c r="N316" s="57" t="n">
        <v>3116606</v>
      </c>
      <c r="O316" s="58" t="n">
        <v>0.0469</v>
      </c>
      <c r="P316" s="41" t="n">
        <f aca="false">ROUND(N316*(1+O316),0)</f>
        <v>3262775</v>
      </c>
      <c r="Q316" s="59" t="n">
        <f aca="false">IF(H316=0,0,P316*100/H316)</f>
        <v>80.8021599633315</v>
      </c>
      <c r="R316" s="59" t="n">
        <f aca="false">IF(L316&gt;Q316,L316-Q316,0)</f>
        <v>1.69784003666854</v>
      </c>
      <c r="S316" s="60" t="n">
        <f aca="false">IF(AND(R316&gt;$T$22,R316&lt;=$T$23),$S$22,IF(R316&gt;$T$23,$S$23,0))</f>
        <v>0</v>
      </c>
      <c r="T316" s="41" t="n">
        <f aca="false">ROUND(S316*N316,0)</f>
        <v>0</v>
      </c>
      <c r="U316" s="41" t="n">
        <f aca="false">MAX(P316-K316,0)</f>
        <v>0</v>
      </c>
      <c r="V316" s="41" t="n">
        <f aca="false">MAX(U316*(V$23),0)</f>
        <v>0</v>
      </c>
      <c r="W316" s="41" t="n">
        <f aca="false">IF(AND(I316&gt;1.75,$W$23=1),MAX(K316-(P316+T316),0),0)</f>
        <v>0</v>
      </c>
      <c r="X316" s="53" t="n">
        <f aca="false">MIN(H316*[1]parameters!C$22,ROUND(P316+T316-V316+W316,0))</f>
        <v>3262775</v>
      </c>
      <c r="Y316" s="55" t="n">
        <f aca="false">IF(H316=0,0,X316*100/H316)</f>
        <v>80.8021599633315</v>
      </c>
    </row>
    <row r="317" customFormat="false" ht="14.5" hidden="false" customHeight="false" outlineLevel="0" collapsed="false">
      <c r="A317" s="20" t="n">
        <v>290</v>
      </c>
      <c r="B317" s="20" t="s">
        <v>308</v>
      </c>
      <c r="C317" s="51" t="n">
        <v>1838850200</v>
      </c>
      <c r="D317" s="51" t="n">
        <f aca="false">D$23*C317</f>
        <v>5951991.35322333</v>
      </c>
      <c r="E317" s="52" t="n">
        <v>632811000</v>
      </c>
      <c r="F317" s="51" t="n">
        <f aca="false">E317*F$23</f>
        <v>7505827.95949302</v>
      </c>
      <c r="G317" s="51" t="n">
        <f aca="false">ROUND(D317+F317,0)</f>
        <v>13457819</v>
      </c>
      <c r="H317" s="53" t="n">
        <f aca="false">(SUMIF(town1755,A317,found1755)/2)</f>
        <v>18616425.3707185</v>
      </c>
      <c r="I317" s="54" t="n">
        <f aca="false">IF(H317=0,0,G317/H317)</f>
        <v>0.722900273925175</v>
      </c>
      <c r="J317" s="41" t="n">
        <f aca="false">ROUND(H317*maxloc,0)</f>
        <v>15358551</v>
      </c>
      <c r="K317" s="41" t="n">
        <f aca="false">MIN(G317,J317)</f>
        <v>13457819</v>
      </c>
      <c r="L317" s="55" t="n">
        <f aca="false">IF(H317&gt;0, ROUND((K317*100/H317), 2), 0)</f>
        <v>72.29</v>
      </c>
      <c r="M317" s="56"/>
      <c r="N317" s="57" t="n">
        <v>14323278</v>
      </c>
      <c r="O317" s="58" t="n">
        <v>0.0273</v>
      </c>
      <c r="P317" s="41" t="n">
        <f aca="false">ROUND(N317*(1+O317),0)</f>
        <v>14714303</v>
      </c>
      <c r="Q317" s="59" t="n">
        <f aca="false">IF(H317=0,0,P317*100/H317)</f>
        <v>79.0393574866627</v>
      </c>
      <c r="R317" s="59" t="n">
        <f aca="false">IF(L317&gt;Q317,L317-Q317,0)</f>
        <v>0</v>
      </c>
      <c r="S317" s="60" t="n">
        <f aca="false">IF(AND(R317&gt;$T$22,R317&lt;=$T$23),$S$22,IF(R317&gt;$T$23,$S$23,0))</f>
        <v>0</v>
      </c>
      <c r="T317" s="41" t="n">
        <f aca="false">ROUND(S317*N317,0)</f>
        <v>0</v>
      </c>
      <c r="U317" s="41" t="n">
        <f aca="false">MAX(P317-K317,0)</f>
        <v>1256484</v>
      </c>
      <c r="V317" s="41" t="n">
        <f aca="false">MAX(U317*(V$23),0)</f>
        <v>1256484</v>
      </c>
      <c r="W317" s="41" t="n">
        <f aca="false">IF(AND(I317&gt;1.75,$W$23=1),MAX(K317-(P317+T317),0),0)</f>
        <v>0</v>
      </c>
      <c r="X317" s="53" t="n">
        <f aca="false">MIN(H317*[1]parameters!C$22,ROUND(P317+T317-V317+W317,0))</f>
        <v>13457819</v>
      </c>
      <c r="Y317" s="55" t="n">
        <f aca="false">IF(H317=0,0,X317*100/H317)</f>
        <v>72.2900273925175</v>
      </c>
    </row>
    <row r="318" customFormat="false" ht="14.5" hidden="false" customHeight="false" outlineLevel="0" collapsed="false">
      <c r="A318" s="20" t="n">
        <v>291</v>
      </c>
      <c r="B318" s="20" t="s">
        <v>309</v>
      </c>
      <c r="C318" s="51" t="n">
        <v>4007032500</v>
      </c>
      <c r="D318" s="51" t="n">
        <f aca="false">D$23*C318</f>
        <v>12969965.0314555</v>
      </c>
      <c r="E318" s="52" t="n">
        <v>1425100000</v>
      </c>
      <c r="F318" s="51" t="n">
        <f aca="false">E318*F$23</f>
        <v>16903238.7633488</v>
      </c>
      <c r="G318" s="51" t="n">
        <f aca="false">ROUND(D318+F318,0)</f>
        <v>29873204</v>
      </c>
      <c r="H318" s="53" t="n">
        <f aca="false">(SUMIF(town1755,A318,found1755)/2)</f>
        <v>27427969.9664819</v>
      </c>
      <c r="I318" s="54" t="n">
        <f aca="false">IF(H318=0,0,G318/H318)</f>
        <v>1.08915111240483</v>
      </c>
      <c r="J318" s="41" t="n">
        <f aca="false">ROUND(H318*maxloc,0)</f>
        <v>22628075</v>
      </c>
      <c r="K318" s="41" t="n">
        <f aca="false">MIN(G318,J318)</f>
        <v>22628075</v>
      </c>
      <c r="L318" s="55" t="n">
        <f aca="false">IF(H318&gt;0, ROUND((K318*100/H318), 2), 0)</f>
        <v>82.5</v>
      </c>
      <c r="M318" s="56"/>
      <c r="N318" s="57" t="n">
        <v>21357930</v>
      </c>
      <c r="O318" s="58" t="n">
        <v>0.0295</v>
      </c>
      <c r="P318" s="41" t="n">
        <f aca="false">ROUND(N318*(1+O318),0)</f>
        <v>21987989</v>
      </c>
      <c r="Q318" s="59" t="n">
        <f aca="false">IF(H318=0,0,P318*100/H318)</f>
        <v>80.1663011402966</v>
      </c>
      <c r="R318" s="59" t="n">
        <f aca="false">IF(L318&gt;Q318,L318-Q318,0)</f>
        <v>2.3336988597034</v>
      </c>
      <c r="S318" s="60" t="n">
        <f aca="false">IF(AND(R318&gt;$T$22,R318&lt;=$T$23),$S$22,IF(R318&gt;$T$23,$S$23,0))</f>
        <v>0</v>
      </c>
      <c r="T318" s="41" t="n">
        <f aca="false">ROUND(S318*N318,0)</f>
        <v>0</v>
      </c>
      <c r="U318" s="41" t="n">
        <f aca="false">MAX(P318-K318,0)</f>
        <v>0</v>
      </c>
      <c r="V318" s="41" t="n">
        <f aca="false">MAX(U318*(V$23),0)</f>
        <v>0</v>
      </c>
      <c r="W318" s="41" t="n">
        <f aca="false">IF(AND(I318&gt;1.75,$W$23=1),MAX(K318-(P318+T318),0),0)</f>
        <v>0</v>
      </c>
      <c r="X318" s="53" t="n">
        <f aca="false">MIN(H318*[1]parameters!C$22,ROUND(P318+T318-V318+W318,0))</f>
        <v>21987989</v>
      </c>
      <c r="Y318" s="55" t="n">
        <f aca="false">IF(H318=0,0,X318*100/H318)</f>
        <v>80.1663011402966</v>
      </c>
    </row>
    <row r="319" customFormat="false" ht="14.5" hidden="false" customHeight="false" outlineLevel="0" collapsed="false">
      <c r="A319" s="20" t="n">
        <v>292</v>
      </c>
      <c r="B319" s="20" t="s">
        <v>310</v>
      </c>
      <c r="C319" s="51" t="n">
        <v>2751746600</v>
      </c>
      <c r="D319" s="51" t="n">
        <f aca="false">D$23*C319</f>
        <v>8906854.93003275</v>
      </c>
      <c r="E319" s="52" t="n">
        <v>701473000</v>
      </c>
      <c r="F319" s="51" t="n">
        <f aca="false">E319*F$23</f>
        <v>8320234.09237426</v>
      </c>
      <c r="G319" s="51" t="n">
        <f aca="false">ROUND(D319+F319,0)</f>
        <v>17227089</v>
      </c>
      <c r="H319" s="53" t="n">
        <f aca="false">(SUMIF(town1755,A319,found1755)/2)</f>
        <v>31756519.9049999</v>
      </c>
      <c r="I319" s="54" t="n">
        <f aca="false">IF(H319=0,0,G319/H319)</f>
        <v>0.542474082535967</v>
      </c>
      <c r="J319" s="41" t="n">
        <f aca="false">ROUND(H319*maxloc,0)</f>
        <v>26199129</v>
      </c>
      <c r="K319" s="41" t="n">
        <f aca="false">MIN(G319,J319)</f>
        <v>17227089</v>
      </c>
      <c r="L319" s="55" t="n">
        <f aca="false">IF(H319&gt;0, ROUND((K319*100/H319), 2), 0)</f>
        <v>54.25</v>
      </c>
      <c r="M319" s="56"/>
      <c r="N319" s="57" t="n">
        <v>18216327</v>
      </c>
      <c r="O319" s="58" t="n">
        <v>0.05</v>
      </c>
      <c r="P319" s="41" t="n">
        <f aca="false">ROUND(N319*(1+O319),0)</f>
        <v>19127143</v>
      </c>
      <c r="Q319" s="59" t="n">
        <f aca="false">IF(H319=0,0,P319*100/H319)</f>
        <v>60.2306016440691</v>
      </c>
      <c r="R319" s="59" t="n">
        <f aca="false">IF(L319&gt;Q319,L319-Q319,0)</f>
        <v>0</v>
      </c>
      <c r="S319" s="60" t="n">
        <f aca="false">IF(AND(R319&gt;$T$22,R319&lt;=$T$23),$S$22,IF(R319&gt;$T$23,$S$23,0))</f>
        <v>0</v>
      </c>
      <c r="T319" s="41" t="n">
        <f aca="false">ROUND(S319*N319,0)</f>
        <v>0</v>
      </c>
      <c r="U319" s="41" t="n">
        <f aca="false">MAX(P319-K319,0)</f>
        <v>1900054</v>
      </c>
      <c r="V319" s="41" t="n">
        <f aca="false">MAX(U319*(V$23),0)</f>
        <v>1900054</v>
      </c>
      <c r="W319" s="41" t="n">
        <f aca="false">IF(AND(I319&gt;1.75,$W$23=1),MAX(K319-(P319+T319),0),0)</f>
        <v>0</v>
      </c>
      <c r="X319" s="53" t="n">
        <f aca="false">MIN(H319*[1]parameters!C$22,ROUND(P319+T319-V319+W319,0))</f>
        <v>17227089</v>
      </c>
      <c r="Y319" s="55" t="n">
        <f aca="false">IF(H319=0,0,X319*100/H319)</f>
        <v>54.2474082535967</v>
      </c>
    </row>
    <row r="320" customFormat="false" ht="14.5" hidden="false" customHeight="false" outlineLevel="0" collapsed="false">
      <c r="A320" s="20" t="n">
        <v>293</v>
      </c>
      <c r="B320" s="20" t="s">
        <v>311</v>
      </c>
      <c r="C320" s="51" t="n">
        <v>7410717500</v>
      </c>
      <c r="D320" s="51" t="n">
        <f aca="false">D$23*C320</f>
        <v>23987014.5383136</v>
      </c>
      <c r="E320" s="52" t="n">
        <v>1823898000</v>
      </c>
      <c r="F320" s="51" t="n">
        <f aca="false">E320*F$23</f>
        <v>21633417.5664826</v>
      </c>
      <c r="G320" s="51" t="n">
        <f aca="false">ROUND(D320+F320,0)</f>
        <v>45620432</v>
      </c>
      <c r="H320" s="53" t="n">
        <f aca="false">(SUMIF(town1755,A320,found1755)/2)</f>
        <v>151936084.335939</v>
      </c>
      <c r="I320" s="54" t="n">
        <f aca="false">IF(H320=0,0,G320/H320)</f>
        <v>0.300260680004959</v>
      </c>
      <c r="J320" s="41" t="n">
        <f aca="false">ROUND(H320*maxloc,0)</f>
        <v>125347270</v>
      </c>
      <c r="K320" s="41" t="n">
        <f aca="false">MIN(G320,J320)</f>
        <v>45620432</v>
      </c>
      <c r="L320" s="55" t="n">
        <f aca="false">IF(H320&gt;0, ROUND((K320*100/H320), 2), 0)</f>
        <v>30.03</v>
      </c>
      <c r="M320" s="56"/>
      <c r="N320" s="57" t="n">
        <v>46307807</v>
      </c>
      <c r="O320" s="58" t="n">
        <v>0.0458</v>
      </c>
      <c r="P320" s="41" t="n">
        <f aca="false">ROUND(N320*(1+O320),0)</f>
        <v>48428705</v>
      </c>
      <c r="Q320" s="59" t="n">
        <f aca="false">IF(H320=0,0,P320*100/H320)</f>
        <v>31.8743932434914</v>
      </c>
      <c r="R320" s="59" t="n">
        <f aca="false">IF(L320&gt;Q320,L320-Q320,0)</f>
        <v>0</v>
      </c>
      <c r="S320" s="60" t="n">
        <f aca="false">IF(AND(R320&gt;$T$22,R320&lt;=$T$23),$S$22,IF(R320&gt;$T$23,$S$23,0))</f>
        <v>0</v>
      </c>
      <c r="T320" s="41" t="n">
        <f aca="false">ROUND(S320*N320,0)</f>
        <v>0</v>
      </c>
      <c r="U320" s="41" t="n">
        <f aca="false">MAX(P320-K320,0)</f>
        <v>2808273</v>
      </c>
      <c r="V320" s="41" t="n">
        <f aca="false">MAX(U320*(V$23),0)</f>
        <v>2808273</v>
      </c>
      <c r="W320" s="41" t="n">
        <f aca="false">IF(AND(I320&gt;1.75,$W$23=1),MAX(K320-(P320+T320),0),0)</f>
        <v>0</v>
      </c>
      <c r="X320" s="53" t="n">
        <f aca="false">MIN(H320*[1]parameters!C$22,ROUND(P320+T320-V320+W320,0))</f>
        <v>45620432</v>
      </c>
      <c r="Y320" s="55" t="n">
        <f aca="false">IF(H320=0,0,X320*100/H320)</f>
        <v>30.0260680004959</v>
      </c>
    </row>
    <row r="321" customFormat="false" ht="14.5" hidden="false" customHeight="false" outlineLevel="0" collapsed="false">
      <c r="A321" s="20" t="n">
        <v>294</v>
      </c>
      <c r="B321" s="20" t="s">
        <v>312</v>
      </c>
      <c r="C321" s="51" t="n">
        <v>893567900</v>
      </c>
      <c r="D321" s="51" t="n">
        <f aca="false">D$23*C321</f>
        <v>2892301.07722637</v>
      </c>
      <c r="E321" s="52" t="n">
        <v>270698000</v>
      </c>
      <c r="F321" s="51" t="n">
        <f aca="false">E321*F$23</f>
        <v>3210773.22767594</v>
      </c>
      <c r="G321" s="51" t="n">
        <f aca="false">ROUND(D321+F321,0)</f>
        <v>6103074</v>
      </c>
      <c r="H321" s="53" t="n">
        <f aca="false">(SUMIF(town1755,A321,found1755)/2)</f>
        <v>17857455.8695786</v>
      </c>
      <c r="I321" s="54" t="n">
        <f aca="false">IF(H321=0,0,G321/H321)</f>
        <v>0.341766153284859</v>
      </c>
      <c r="J321" s="41" t="n">
        <f aca="false">ROUND(H321*maxloc,0)</f>
        <v>14732401</v>
      </c>
      <c r="K321" s="41" t="n">
        <f aca="false">MIN(G321,J321)</f>
        <v>6103074</v>
      </c>
      <c r="L321" s="55" t="n">
        <f aca="false">IF(H321&gt;0, ROUND((K321*100/H321), 2), 0)</f>
        <v>34.18</v>
      </c>
      <c r="M321" s="56"/>
      <c r="N321" s="57" t="n">
        <v>5844163</v>
      </c>
      <c r="O321" s="58" t="n">
        <v>0.038</v>
      </c>
      <c r="P321" s="41" t="n">
        <f aca="false">ROUND(N321*(1+O321),0)</f>
        <v>6066241</v>
      </c>
      <c r="Q321" s="59" t="n">
        <f aca="false">IF(H321=0,0,P321*100/H321)</f>
        <v>33.9703541439756</v>
      </c>
      <c r="R321" s="59" t="n">
        <f aca="false">IF(L321&gt;Q321,L321-Q321,0)</f>
        <v>0.209645856024444</v>
      </c>
      <c r="S321" s="60" t="n">
        <f aca="false">IF(AND(R321&gt;$T$22,R321&lt;=$T$23),$S$22,IF(R321&gt;$T$23,$S$23,0))</f>
        <v>0</v>
      </c>
      <c r="T321" s="41" t="n">
        <f aca="false">ROUND(S321*N321,0)</f>
        <v>0</v>
      </c>
      <c r="U321" s="41" t="n">
        <f aca="false">MAX(P321-K321,0)</f>
        <v>0</v>
      </c>
      <c r="V321" s="41" t="n">
        <f aca="false">MAX(U321*(V$23),0)</f>
        <v>0</v>
      </c>
      <c r="W321" s="41" t="n">
        <f aca="false">IF(AND(I321&gt;1.75,$W$23=1),MAX(K321-(P321+T321),0),0)</f>
        <v>0</v>
      </c>
      <c r="X321" s="53" t="n">
        <f aca="false">MIN(H321*[1]parameters!C$22,ROUND(P321+T321-V321+W321,0))</f>
        <v>6066241</v>
      </c>
      <c r="Y321" s="55" t="n">
        <f aca="false">IF(H321=0,0,X321*100/H321)</f>
        <v>33.9703541439756</v>
      </c>
    </row>
    <row r="322" customFormat="false" ht="14.5" hidden="false" customHeight="false" outlineLevel="0" collapsed="false">
      <c r="A322" s="20" t="n">
        <v>295</v>
      </c>
      <c r="B322" s="20" t="s">
        <v>313</v>
      </c>
      <c r="C322" s="51" t="n">
        <v>6249555900</v>
      </c>
      <c r="D322" s="51" t="n">
        <f aca="false">D$23*C322</f>
        <v>20228566.0236412</v>
      </c>
      <c r="E322" s="52" t="n">
        <v>1596013000</v>
      </c>
      <c r="F322" s="51" t="n">
        <f aca="false">E322*F$23</f>
        <v>18930453.167082</v>
      </c>
      <c r="G322" s="51" t="n">
        <f aca="false">ROUND(D322+F322,0)</f>
        <v>39159019</v>
      </c>
      <c r="H322" s="53" t="n">
        <f aca="false">(SUMIF(town1755,A322,found1755)/2)</f>
        <v>49749492.0459681</v>
      </c>
      <c r="I322" s="54" t="n">
        <f aca="false">IF(H322=0,0,G322/H322)</f>
        <v>0.787123996438344</v>
      </c>
      <c r="J322" s="41" t="n">
        <f aca="false">ROUND(H322*maxloc,0)</f>
        <v>41043331</v>
      </c>
      <c r="K322" s="41" t="n">
        <f aca="false">MIN(G322,J322)</f>
        <v>39159019</v>
      </c>
      <c r="L322" s="55" t="n">
        <f aca="false">IF(H322&gt;0, ROUND((K322*100/H322), 2), 0)</f>
        <v>78.71</v>
      </c>
      <c r="M322" s="56"/>
      <c r="N322" s="57" t="n">
        <v>37874012</v>
      </c>
      <c r="O322" s="58" t="n">
        <v>0.054</v>
      </c>
      <c r="P322" s="41" t="n">
        <f aca="false">ROUND(N322*(1+O322),0)</f>
        <v>39919209</v>
      </c>
      <c r="Q322" s="59" t="n">
        <f aca="false">IF(H322=0,0,P322*100/H322)</f>
        <v>80.2404353457821</v>
      </c>
      <c r="R322" s="59" t="n">
        <f aca="false">IF(L322&gt;Q322,L322-Q322,0)</f>
        <v>0</v>
      </c>
      <c r="S322" s="60" t="n">
        <f aca="false">IF(AND(R322&gt;$T$22,R322&lt;=$T$23),$S$22,IF(R322&gt;$T$23,$S$23,0))</f>
        <v>0</v>
      </c>
      <c r="T322" s="41" t="n">
        <f aca="false">ROUND(S322*N322,0)</f>
        <v>0</v>
      </c>
      <c r="U322" s="41" t="n">
        <f aca="false">MAX(P322-K322,0)</f>
        <v>760190</v>
      </c>
      <c r="V322" s="41" t="n">
        <f aca="false">MAX(U322*(V$23),0)</f>
        <v>760190</v>
      </c>
      <c r="W322" s="41" t="n">
        <f aca="false">IF(AND(I322&gt;1.75,$W$23=1),MAX(K322-(P322+T322),0),0)</f>
        <v>0</v>
      </c>
      <c r="X322" s="53" t="n">
        <f aca="false">MIN(H322*[1]parameters!C$22,ROUND(P322+T322-V322+W322,0))</f>
        <v>39159019</v>
      </c>
      <c r="Y322" s="55" t="n">
        <f aca="false">IF(H322=0,0,X322*100/H322)</f>
        <v>78.7123996438344</v>
      </c>
    </row>
    <row r="323" customFormat="false" ht="14.5" hidden="false" customHeight="false" outlineLevel="0" collapsed="false">
      <c r="A323" s="20" t="n">
        <v>296</v>
      </c>
      <c r="B323" s="20" t="s">
        <v>314</v>
      </c>
      <c r="C323" s="51" t="n">
        <v>3667871800</v>
      </c>
      <c r="D323" s="51" t="n">
        <f aca="false">D$23*C323</f>
        <v>11872169.4884835</v>
      </c>
      <c r="E323" s="52" t="n">
        <v>151491720</v>
      </c>
      <c r="F323" s="51" t="n">
        <f aca="false">E323*F$23</f>
        <v>1796856.86185557</v>
      </c>
      <c r="G323" s="51" t="n">
        <f aca="false">ROUND(D323+F323,0)</f>
        <v>13669026</v>
      </c>
      <c r="H323" s="53" t="n">
        <f aca="false">(SUMIF(town1755,A323,found1755)/2)</f>
        <v>8824634.8908109</v>
      </c>
      <c r="I323" s="54" t="n">
        <f aca="false">IF(H323=0,0,G323/H323)</f>
        <v>1.5489622142026</v>
      </c>
      <c r="J323" s="41" t="n">
        <f aca="false">ROUND(H323*maxloc,0)</f>
        <v>7280324</v>
      </c>
      <c r="K323" s="41" t="n">
        <f aca="false">MIN(G323,J323)</f>
        <v>7280324</v>
      </c>
      <c r="L323" s="55" t="n">
        <f aca="false">IF(H323&gt;0, ROUND((K323*100/H323), 2), 0)</f>
        <v>82.5</v>
      </c>
      <c r="M323" s="56"/>
      <c r="N323" s="57" t="n">
        <v>6499279</v>
      </c>
      <c r="O323" s="58" t="n">
        <v>0.0457</v>
      </c>
      <c r="P323" s="41" t="n">
        <f aca="false">ROUND(N323*(1+O323),0)</f>
        <v>6796296</v>
      </c>
      <c r="Q323" s="59" t="n">
        <f aca="false">IF(H323=0,0,P323*100/H323)</f>
        <v>77.0150389686602</v>
      </c>
      <c r="R323" s="59" t="n">
        <f aca="false">IF(L323&gt;Q323,L323-Q323,0)</f>
        <v>5.48496103133978</v>
      </c>
      <c r="S323" s="60" t="n">
        <f aca="false">IF(AND(R323&gt;$T$22,R323&lt;=$T$23),$S$22,IF(R323&gt;$T$23,$S$23,0))</f>
        <v>0.01</v>
      </c>
      <c r="T323" s="41" t="n">
        <f aca="false">ROUND(S323*N323,0)</f>
        <v>64993</v>
      </c>
      <c r="U323" s="41" t="n">
        <f aca="false">MAX(P323-K323,0)</f>
        <v>0</v>
      </c>
      <c r="V323" s="41" t="n">
        <f aca="false">MAX(U323*(V$23),0)</f>
        <v>0</v>
      </c>
      <c r="W323" s="41" t="n">
        <f aca="false">IF(AND(I323&gt;1.75,$W$23=1),MAX(K323-(P323+T323),0),0)</f>
        <v>0</v>
      </c>
      <c r="X323" s="53" t="n">
        <f aca="false">MIN(H323*[1]parameters!C$22,ROUND(P323+T323-V323+W323,0))</f>
        <v>6861289</v>
      </c>
      <c r="Y323" s="55" t="n">
        <f aca="false">IF(H323=0,0,X323*100/H323)</f>
        <v>77.7515340282765</v>
      </c>
    </row>
    <row r="324" customFormat="false" ht="14.5" hidden="false" customHeight="false" outlineLevel="0" collapsed="false">
      <c r="A324" s="20" t="n">
        <v>297</v>
      </c>
      <c r="B324" s="20" t="s">
        <v>315</v>
      </c>
      <c r="C324" s="51" t="n">
        <v>225103100</v>
      </c>
      <c r="D324" s="51" t="n">
        <f aca="false">D$23*C324</f>
        <v>728613.839661201</v>
      </c>
      <c r="E324" s="52" t="n">
        <v>15044000</v>
      </c>
      <c r="F324" s="51" t="n">
        <f aca="false">E324*F$23</f>
        <v>178438.231672036</v>
      </c>
      <c r="G324" s="51" t="n">
        <f aca="false">ROUND(D324+F324,0)</f>
        <v>907052</v>
      </c>
      <c r="H324" s="53" t="n">
        <f aca="false">(SUMIF(town1755,A324,found1755)/2)</f>
        <v>429555.537728421</v>
      </c>
      <c r="I324" s="54" t="n">
        <f aca="false">IF(H324=0,0,G324/H324)</f>
        <v>2.11160588173692</v>
      </c>
      <c r="J324" s="41" t="n">
        <f aca="false">ROUND(H324*maxloc,0)</f>
        <v>354383</v>
      </c>
      <c r="K324" s="41" t="n">
        <f aca="false">MIN(G324,J324)</f>
        <v>354383</v>
      </c>
      <c r="L324" s="55" t="n">
        <f aca="false">IF(H324&gt;0, ROUND((K324*100/H324), 2), 0)</f>
        <v>82.5</v>
      </c>
      <c r="M324" s="56"/>
      <c r="N324" s="57" t="n">
        <v>410708</v>
      </c>
      <c r="O324" s="58" t="n">
        <v>0.031</v>
      </c>
      <c r="P324" s="41" t="n">
        <f aca="false">ROUND(N324*(1+O324),0)</f>
        <v>423440</v>
      </c>
      <c r="Q324" s="59" t="n">
        <f aca="false">IF(H324=0,0,P324*100/H324)</f>
        <v>98.5763103507497</v>
      </c>
      <c r="R324" s="59" t="n">
        <f aca="false">IF(L324&gt;Q324,L324-Q324,0)</f>
        <v>0</v>
      </c>
      <c r="S324" s="60" t="n">
        <f aca="false">IF(AND(R324&gt;$T$22,R324&lt;=$T$23),$S$22,IF(R324&gt;$T$23,$S$23,0))</f>
        <v>0</v>
      </c>
      <c r="T324" s="41" t="n">
        <f aca="false">ROUND(S324*N324,0)</f>
        <v>0</v>
      </c>
      <c r="U324" s="41" t="n">
        <f aca="false">MAX(P324-K324,0)</f>
        <v>69057</v>
      </c>
      <c r="V324" s="41" t="n">
        <f aca="false">MAX(U324*(V$23),0)</f>
        <v>69057</v>
      </c>
      <c r="W324" s="41" t="n">
        <f aca="false">IF(AND(I324&gt;1.75,$W$23=1),MAX(K324-(P324+T324),0),0)</f>
        <v>0</v>
      </c>
      <c r="X324" s="53" t="n">
        <f aca="false">MIN(H324*[1]parameters!C$22,ROUND(P324+T324-V324+W324,0))</f>
        <v>354383</v>
      </c>
      <c r="Y324" s="55" t="n">
        <f aca="false">IF(H324=0,0,X324*100/H324)</f>
        <v>82.499925824272</v>
      </c>
    </row>
    <row r="325" customFormat="false" ht="14.5" hidden="false" customHeight="false" outlineLevel="0" collapsed="false">
      <c r="A325" s="20" t="n">
        <v>298</v>
      </c>
      <c r="B325" s="20" t="s">
        <v>316</v>
      </c>
      <c r="C325" s="51" t="n">
        <v>1686723900</v>
      </c>
      <c r="D325" s="51" t="n">
        <f aca="false">D$23*C325</f>
        <v>5459588.86051465</v>
      </c>
      <c r="E325" s="52" t="n">
        <v>632430000</v>
      </c>
      <c r="F325" s="51" t="n">
        <f aca="false">E325*F$23</f>
        <v>7501308.88436226</v>
      </c>
      <c r="G325" s="51" t="n">
        <f aca="false">ROUND(D325+F325,0)</f>
        <v>12960898</v>
      </c>
      <c r="H325" s="53" t="n">
        <f aca="false">(SUMIF(town1755,A325,found1755)/2)</f>
        <v>13961772.007666</v>
      </c>
      <c r="I325" s="54" t="n">
        <f aca="false">IF(H325=0,0,G325/H325)</f>
        <v>0.928313253710459</v>
      </c>
      <c r="J325" s="41" t="n">
        <f aca="false">ROUND(H325*maxloc,0)</f>
        <v>11518462</v>
      </c>
      <c r="K325" s="41" t="n">
        <f aca="false">MIN(G325,J325)</f>
        <v>11518462</v>
      </c>
      <c r="L325" s="55" t="n">
        <f aca="false">IF(H325&gt;0, ROUND((K325*100/H325), 2), 0)</f>
        <v>82.5</v>
      </c>
      <c r="M325" s="56"/>
      <c r="N325" s="57" t="n">
        <v>10462686</v>
      </c>
      <c r="O325" s="58" t="n">
        <v>0.0341</v>
      </c>
      <c r="P325" s="41" t="n">
        <f aca="false">ROUND(N325*(1+O325),0)</f>
        <v>10819464</v>
      </c>
      <c r="Q325" s="59" t="n">
        <f aca="false">IF(H325=0,0,P325*100/H325)</f>
        <v>77.4934871738299</v>
      </c>
      <c r="R325" s="59" t="n">
        <f aca="false">IF(L325&gt;Q325,L325-Q325,0)</f>
        <v>5.00651282617008</v>
      </c>
      <c r="S325" s="60" t="n">
        <f aca="false">IF(AND(R325&gt;$T$22,R325&lt;=$T$23),$S$22,IF(R325&gt;$T$23,$S$23,0))</f>
        <v>0.01</v>
      </c>
      <c r="T325" s="41" t="n">
        <f aca="false">ROUND(S325*N325,0)</f>
        <v>104627</v>
      </c>
      <c r="U325" s="41" t="n">
        <f aca="false">MAX(P325-K325,0)</f>
        <v>0</v>
      </c>
      <c r="V325" s="41" t="n">
        <f aca="false">MAX(U325*(V$23),0)</f>
        <v>0</v>
      </c>
      <c r="W325" s="41" t="n">
        <f aca="false">IF(AND(I325&gt;1.75,$W$23=1),MAX(K325-(P325+T325),0),0)</f>
        <v>0</v>
      </c>
      <c r="X325" s="53" t="n">
        <f aca="false">MIN(H325*[1]parameters!C$22,ROUND(P325+T325-V325+W325,0))</f>
        <v>10924091</v>
      </c>
      <c r="Y325" s="55" t="n">
        <f aca="false">IF(H325=0,0,X325*100/H325)</f>
        <v>78.2428691286602</v>
      </c>
    </row>
    <row r="326" customFormat="false" ht="14.5" hidden="false" customHeight="false" outlineLevel="0" collapsed="false">
      <c r="A326" s="20" t="n">
        <v>299</v>
      </c>
      <c r="B326" s="20" t="s">
        <v>317</v>
      </c>
      <c r="C326" s="51" t="n">
        <v>1176302500</v>
      </c>
      <c r="D326" s="51" t="n">
        <f aca="false">D$23*C326</f>
        <v>3807456.58823921</v>
      </c>
      <c r="E326" s="52" t="n">
        <v>374488000</v>
      </c>
      <c r="F326" s="51" t="n">
        <f aca="false">E326*F$23</f>
        <v>4441835.71539468</v>
      </c>
      <c r="G326" s="51" t="n">
        <f aca="false">ROUND(D326+F326,0)</f>
        <v>8249292</v>
      </c>
      <c r="H326" s="53" t="n">
        <f aca="false">(SUMIF(town1755,A326,found1755)/2)</f>
        <v>18453297.5516709</v>
      </c>
      <c r="I326" s="54" t="n">
        <f aca="false">IF(H326=0,0,G326/H326)</f>
        <v>0.447036199188857</v>
      </c>
      <c r="J326" s="41" t="n">
        <f aca="false">ROUND(H326*maxloc,0)</f>
        <v>15223970</v>
      </c>
      <c r="K326" s="41" t="n">
        <f aca="false">MIN(G326,J326)</f>
        <v>8249292</v>
      </c>
      <c r="L326" s="55" t="n">
        <f aca="false">IF(H326&gt;0, ROUND((K326*100/H326), 2), 0)</f>
        <v>44.7</v>
      </c>
      <c r="M326" s="56"/>
      <c r="N326" s="57" t="n">
        <v>8574677</v>
      </c>
      <c r="O326" s="58" t="n">
        <v>0.043</v>
      </c>
      <c r="P326" s="41" t="n">
        <f aca="false">ROUND(N326*(1+O326),0)</f>
        <v>8943388</v>
      </c>
      <c r="Q326" s="59" t="n">
        <f aca="false">IF(H326=0,0,P326*100/H326)</f>
        <v>48.4649855938089</v>
      </c>
      <c r="R326" s="59" t="n">
        <f aca="false">IF(L326&gt;Q326,L326-Q326,0)</f>
        <v>0</v>
      </c>
      <c r="S326" s="60" t="n">
        <f aca="false">IF(AND(R326&gt;$T$22,R326&lt;=$T$23),$S$22,IF(R326&gt;$T$23,$S$23,0))</f>
        <v>0</v>
      </c>
      <c r="T326" s="41" t="n">
        <f aca="false">ROUND(S326*N326,0)</f>
        <v>0</v>
      </c>
      <c r="U326" s="41" t="n">
        <f aca="false">MAX(P326-K326,0)</f>
        <v>694096</v>
      </c>
      <c r="V326" s="41" t="n">
        <f aca="false">MAX(U326*(V$23),0)</f>
        <v>694096</v>
      </c>
      <c r="W326" s="41" t="n">
        <f aca="false">IF(AND(I326&gt;1.75,$W$23=1),MAX(K326-(P326+T326),0),0)</f>
        <v>0</v>
      </c>
      <c r="X326" s="53" t="n">
        <f aca="false">MIN(H326*[1]parameters!C$22,ROUND(P326+T326-V326+W326,0))</f>
        <v>8249292</v>
      </c>
      <c r="Y326" s="55" t="n">
        <f aca="false">IF(H326=0,0,X326*100/H326)</f>
        <v>44.7036199188857</v>
      </c>
    </row>
    <row r="327" customFormat="false" ht="14.5" hidden="false" customHeight="false" outlineLevel="0" collapsed="false">
      <c r="A327" s="20" t="n">
        <v>300</v>
      </c>
      <c r="B327" s="20" t="s">
        <v>318</v>
      </c>
      <c r="C327" s="51" t="n">
        <v>2624539200</v>
      </c>
      <c r="D327" s="51" t="n">
        <f aca="false">D$23*C327</f>
        <v>8495109.9467459</v>
      </c>
      <c r="E327" s="52" t="n">
        <v>149712000</v>
      </c>
      <c r="F327" s="51" t="n">
        <f aca="false">E327*F$23</f>
        <v>1775747.44350465</v>
      </c>
      <c r="G327" s="51" t="n">
        <f aca="false">ROUND(D327+F327,0)</f>
        <v>10270857</v>
      </c>
      <c r="H327" s="53" t="n">
        <f aca="false">(SUMIF(town1755,A327,found1755)/2)</f>
        <v>2531659.15503562</v>
      </c>
      <c r="I327" s="54" t="n">
        <f aca="false">IF(H327=0,0,G327/H327)</f>
        <v>4.05696674434655</v>
      </c>
      <c r="J327" s="41" t="n">
        <f aca="false">ROUND(H327*maxloc,0)</f>
        <v>2088619</v>
      </c>
      <c r="K327" s="41" t="n">
        <f aca="false">MIN(G327,J327)</f>
        <v>2088619</v>
      </c>
      <c r="L327" s="55" t="n">
        <f aca="false">IF(H327&gt;0, ROUND((K327*100/H327), 2), 0)</f>
        <v>82.5</v>
      </c>
      <c r="M327" s="56"/>
      <c r="N327" s="57" t="n">
        <v>2095500</v>
      </c>
      <c r="O327" s="58" t="n">
        <v>0.0685</v>
      </c>
      <c r="P327" s="41" t="n">
        <f aca="false">ROUND(N327*(1+O327),0)</f>
        <v>2239042</v>
      </c>
      <c r="Q327" s="59" t="n">
        <f aca="false">IF(H327=0,0,P327*100/H327)</f>
        <v>88.4416844007778</v>
      </c>
      <c r="R327" s="59" t="n">
        <f aca="false">IF(L327&gt;Q327,L327-Q327,0)</f>
        <v>0</v>
      </c>
      <c r="S327" s="60" t="n">
        <f aca="false">IF(AND(R327&gt;$T$22,R327&lt;=$T$23),$S$22,IF(R327&gt;$T$23,$S$23,0))</f>
        <v>0</v>
      </c>
      <c r="T327" s="41" t="n">
        <f aca="false">ROUND(S327*N327,0)</f>
        <v>0</v>
      </c>
      <c r="U327" s="41" t="n">
        <f aca="false">MAX(P327-K327,0)</f>
        <v>150423</v>
      </c>
      <c r="V327" s="41" t="n">
        <f aca="false">MAX(U327*(V$23),0)</f>
        <v>150423</v>
      </c>
      <c r="W327" s="41" t="n">
        <f aca="false">IF(AND(I327&gt;1.75,$W$23=1),MAX(K327-(P327+T327),0),0)</f>
        <v>0</v>
      </c>
      <c r="X327" s="53" t="n">
        <f aca="false">MIN(H327*[1]parameters!C$22,ROUND(P327+T327-V327+W327,0))</f>
        <v>2088619</v>
      </c>
      <c r="Y327" s="55" t="n">
        <f aca="false">IF(H327=0,0,X327*100/H327)</f>
        <v>82.500007785235</v>
      </c>
    </row>
    <row r="328" customFormat="false" ht="14.5" hidden="false" customHeight="false" outlineLevel="0" collapsed="false">
      <c r="A328" s="20" t="n">
        <v>301</v>
      </c>
      <c r="B328" s="20" t="s">
        <v>319</v>
      </c>
      <c r="C328" s="51" t="n">
        <v>2177318100</v>
      </c>
      <c r="D328" s="51" t="n">
        <f aca="false">D$23*C328</f>
        <v>7047544.44076884</v>
      </c>
      <c r="E328" s="52" t="n">
        <v>692658000</v>
      </c>
      <c r="F328" s="51" t="n">
        <f aca="false">E328*F$23</f>
        <v>8215678.58770868</v>
      </c>
      <c r="G328" s="51" t="n">
        <f aca="false">ROUND(D328+F328,0)</f>
        <v>15263223</v>
      </c>
      <c r="H328" s="53" t="n">
        <f aca="false">(SUMIF(town1755,A328,found1755)/2)</f>
        <v>23620218.6901868</v>
      </c>
      <c r="I328" s="54" t="n">
        <f aca="false">IF(H328=0,0,G328/H328)</f>
        <v>0.646193128023036</v>
      </c>
      <c r="J328" s="41" t="n">
        <f aca="false">ROUND(H328*maxloc,0)</f>
        <v>19486680</v>
      </c>
      <c r="K328" s="41" t="n">
        <f aca="false">MIN(G328,J328)</f>
        <v>15263223</v>
      </c>
      <c r="L328" s="55" t="n">
        <f aca="false">IF(H328&gt;0, ROUND((K328*100/H328), 2), 0)</f>
        <v>64.62</v>
      </c>
      <c r="M328" s="56"/>
      <c r="N328" s="57" t="n">
        <v>15454144</v>
      </c>
      <c r="O328" s="58" t="n">
        <v>0.045</v>
      </c>
      <c r="P328" s="41" t="n">
        <f aca="false">ROUND(N328*(1+O328),0)</f>
        <v>16149580</v>
      </c>
      <c r="Q328" s="59" t="n">
        <f aca="false">IF(H328=0,0,P328*100/H328)</f>
        <v>68.3718479148098</v>
      </c>
      <c r="R328" s="59" t="n">
        <f aca="false">IF(L328&gt;Q328,L328-Q328,0)</f>
        <v>0</v>
      </c>
      <c r="S328" s="60" t="n">
        <f aca="false">IF(AND(R328&gt;$T$22,R328&lt;=$T$23),$S$22,IF(R328&gt;$T$23,$S$23,0))</f>
        <v>0</v>
      </c>
      <c r="T328" s="41" t="n">
        <f aca="false">ROUND(S328*N328,0)</f>
        <v>0</v>
      </c>
      <c r="U328" s="41" t="n">
        <f aca="false">MAX(P328-K328,0)</f>
        <v>886357</v>
      </c>
      <c r="V328" s="41" t="n">
        <f aca="false">MAX(U328*(V$23),0)</f>
        <v>886357</v>
      </c>
      <c r="W328" s="41" t="n">
        <f aca="false">IF(AND(I328&gt;1.75,$W$23=1),MAX(K328-(P328+T328),0),0)</f>
        <v>0</v>
      </c>
      <c r="X328" s="53" t="n">
        <f aca="false">MIN(H328*[1]parameters!C$22,ROUND(P328+T328-V328+W328,0))</f>
        <v>15263223</v>
      </c>
      <c r="Y328" s="55" t="n">
        <f aca="false">IF(H328=0,0,X328*100/H328)</f>
        <v>64.6193128023036</v>
      </c>
    </row>
    <row r="329" customFormat="false" ht="14.5" hidden="false" customHeight="false" outlineLevel="0" collapsed="false">
      <c r="A329" s="20" t="n">
        <v>302</v>
      </c>
      <c r="B329" s="20" t="s">
        <v>320</v>
      </c>
      <c r="C329" s="51" t="n">
        <v>228166500</v>
      </c>
      <c r="D329" s="51" t="n">
        <f aca="false">D$23*C329</f>
        <v>738529.45449022</v>
      </c>
      <c r="E329" s="52" t="n">
        <v>17292000</v>
      </c>
      <c r="F329" s="51" t="n">
        <f aca="false">E329*F$23</f>
        <v>205101.961052436</v>
      </c>
      <c r="G329" s="51" t="n">
        <f aca="false">ROUND(D329+F329,0)</f>
        <v>943631</v>
      </c>
      <c r="H329" s="53" t="n">
        <f aca="false">(SUMIF(town1755,A329,found1755)/2)</f>
        <v>322864.62</v>
      </c>
      <c r="I329" s="54" t="n">
        <f aca="false">IF(H329=0,0,G329/H329)</f>
        <v>2.92268319768205</v>
      </c>
      <c r="J329" s="41" t="n">
        <f aca="false">ROUND(H329*maxloc,0)</f>
        <v>266363</v>
      </c>
      <c r="K329" s="41" t="n">
        <f aca="false">MIN(G329,J329)</f>
        <v>266363</v>
      </c>
      <c r="L329" s="55" t="n">
        <f aca="false">IF(H329&gt;0, ROUND((K329*100/H329), 2), 0)</f>
        <v>82.5</v>
      </c>
      <c r="M329" s="56"/>
      <c r="N329" s="57" t="n">
        <v>221227</v>
      </c>
      <c r="O329" s="58" t="n">
        <v>0.034</v>
      </c>
      <c r="P329" s="41" t="n">
        <f aca="false">ROUND(N329*(1+O329),0)</f>
        <v>228749</v>
      </c>
      <c r="Q329" s="59" t="n">
        <f aca="false">IF(H329=0,0,P329*100/H329)</f>
        <v>70.8498193453343</v>
      </c>
      <c r="R329" s="59" t="n">
        <f aca="false">IF(L329&gt;Q329,L329-Q329,0)</f>
        <v>11.6501806546657</v>
      </c>
      <c r="S329" s="60" t="n">
        <f aca="false">IF(AND(R329&gt;$T$22,R329&lt;=$T$23),$S$22,IF(R329&gt;$T$23,$S$23,0))</f>
        <v>0.02</v>
      </c>
      <c r="T329" s="41" t="n">
        <f aca="false">ROUND(S329*N329,0)</f>
        <v>4425</v>
      </c>
      <c r="U329" s="41" t="n">
        <f aca="false">MAX(P329-K329,0)</f>
        <v>0</v>
      </c>
      <c r="V329" s="41" t="n">
        <f aca="false">MAX(U329*(V$23),0)</f>
        <v>0</v>
      </c>
      <c r="W329" s="41" t="n">
        <f aca="false">IF(AND(I329&gt;1.75,$W$23=1),MAX(K329-(P329+T329),0),0)</f>
        <v>33189</v>
      </c>
      <c r="X329" s="53" t="n">
        <f aca="false">MIN(H329*[1]parameters!C$22,ROUND(P329+T329-V329+W329,0))</f>
        <v>266363</v>
      </c>
      <c r="Y329" s="55" t="n">
        <f aca="false">IF(H329=0,0,X329*100/H329)</f>
        <v>82.4999035199335</v>
      </c>
    </row>
    <row r="330" customFormat="false" ht="14.5" hidden="false" customHeight="false" outlineLevel="0" collapsed="false">
      <c r="A330" s="20" t="n">
        <v>303</v>
      </c>
      <c r="B330" s="20" t="s">
        <v>321</v>
      </c>
      <c r="C330" s="51" t="n">
        <v>1431109500</v>
      </c>
      <c r="D330" s="51" t="n">
        <f aca="false">D$23*C330</f>
        <v>4632216.02799172</v>
      </c>
      <c r="E330" s="52" t="n">
        <v>559842000</v>
      </c>
      <c r="F330" s="51" t="n">
        <f aca="false">E330*F$23</f>
        <v>6640336.11378198</v>
      </c>
      <c r="G330" s="51" t="n">
        <f aca="false">ROUND(D330+F330,0)</f>
        <v>11272552</v>
      </c>
      <c r="H330" s="53" t="n">
        <f aca="false">(SUMIF(town1755,A330,found1755)/2)</f>
        <v>16109695.3626526</v>
      </c>
      <c r="I330" s="54" t="n">
        <f aca="false">IF(H330=0,0,G330/H330)</f>
        <v>0.699737130109445</v>
      </c>
      <c r="J330" s="41" t="n">
        <f aca="false">ROUND(H330*maxloc,0)</f>
        <v>13290499</v>
      </c>
      <c r="K330" s="41" t="n">
        <f aca="false">MIN(G330,J330)</f>
        <v>11272552</v>
      </c>
      <c r="L330" s="55" t="n">
        <f aca="false">IF(H330&gt;0, ROUND((K330*100/H330), 2), 0)</f>
        <v>69.97</v>
      </c>
      <c r="M330" s="56"/>
      <c r="N330" s="57" t="n">
        <v>11987890</v>
      </c>
      <c r="O330" s="58" t="n">
        <v>0.0341</v>
      </c>
      <c r="P330" s="41" t="n">
        <f aca="false">ROUND(N330*(1+O330),0)</f>
        <v>12396677</v>
      </c>
      <c r="Q330" s="59" t="n">
        <f aca="false">IF(H330=0,0,P330*100/H330)</f>
        <v>76.9516537770131</v>
      </c>
      <c r="R330" s="59" t="n">
        <f aca="false">IF(L330&gt;Q330,L330-Q330,0)</f>
        <v>0</v>
      </c>
      <c r="S330" s="60" t="n">
        <f aca="false">IF(AND(R330&gt;$T$22,R330&lt;=$T$23),$S$22,IF(R330&gt;$T$23,$S$23,0))</f>
        <v>0</v>
      </c>
      <c r="T330" s="41" t="n">
        <f aca="false">ROUND(S330*N330,0)</f>
        <v>0</v>
      </c>
      <c r="U330" s="41" t="n">
        <f aca="false">MAX(P330-K330,0)</f>
        <v>1124125</v>
      </c>
      <c r="V330" s="41" t="n">
        <f aca="false">MAX(U330*(V$23),0)</f>
        <v>1124125</v>
      </c>
      <c r="W330" s="41" t="n">
        <f aca="false">IF(AND(I330&gt;1.75,$W$23=1),MAX(K330-(P330+T330),0),0)</f>
        <v>0</v>
      </c>
      <c r="X330" s="53" t="n">
        <f aca="false">MIN(H330*[1]parameters!C$22,ROUND(P330+T330-V330+W330,0))</f>
        <v>11272552</v>
      </c>
      <c r="Y330" s="55" t="n">
        <f aca="false">IF(H330=0,0,X330*100/H330)</f>
        <v>69.9737130109445</v>
      </c>
    </row>
    <row r="331" customFormat="false" ht="14.5" hidden="false" customHeight="false" outlineLevel="0" collapsed="false">
      <c r="A331" s="20" t="n">
        <v>304</v>
      </c>
      <c r="B331" s="20" t="s">
        <v>322</v>
      </c>
      <c r="C331" s="51" t="n">
        <v>2302233500</v>
      </c>
      <c r="D331" s="51" t="n">
        <f aca="false">D$23*C331</f>
        <v>7451870.67717702</v>
      </c>
      <c r="E331" s="52" t="n">
        <v>654411000</v>
      </c>
      <c r="F331" s="51" t="n">
        <f aca="false">E331*F$23</f>
        <v>7762027.49446483</v>
      </c>
      <c r="G331" s="51" t="n">
        <f aca="false">ROUND(D331+F331,0)</f>
        <v>15213898</v>
      </c>
      <c r="H331" s="53" t="n">
        <f aca="false">(SUMIF(town1755,A331,found1755)/2)</f>
        <v>25051745.2941372</v>
      </c>
      <c r="I331" s="54" t="n">
        <f aca="false">IF(H331=0,0,G331/H331)</f>
        <v>0.607298925538752</v>
      </c>
      <c r="J331" s="41" t="n">
        <f aca="false">ROUND(H331*maxloc,0)</f>
        <v>20667690</v>
      </c>
      <c r="K331" s="41" t="n">
        <f aca="false">MIN(G331,J331)</f>
        <v>15213898</v>
      </c>
      <c r="L331" s="55" t="n">
        <f aca="false">IF(H331&gt;0, ROUND((K331*100/H331), 2), 0)</f>
        <v>60.73</v>
      </c>
      <c r="M331" s="56"/>
      <c r="N331" s="57" t="n">
        <v>16400262</v>
      </c>
      <c r="O331" s="58" t="n">
        <v>0.0549</v>
      </c>
      <c r="P331" s="41" t="n">
        <f aca="false">ROUND(N331*(1+O331),0)</f>
        <v>17300636</v>
      </c>
      <c r="Q331" s="59" t="n">
        <f aca="false">IF(H331=0,0,P331*100/H331)</f>
        <v>69.0596036199076</v>
      </c>
      <c r="R331" s="59" t="n">
        <f aca="false">IF(L331&gt;Q331,L331-Q331,0)</f>
        <v>0</v>
      </c>
      <c r="S331" s="60" t="n">
        <f aca="false">IF(AND(R331&gt;$T$22,R331&lt;=$T$23),$S$22,IF(R331&gt;$T$23,$S$23,0))</f>
        <v>0</v>
      </c>
      <c r="T331" s="41" t="n">
        <f aca="false">ROUND(S331*N331,0)</f>
        <v>0</v>
      </c>
      <c r="U331" s="41" t="n">
        <f aca="false">MAX(P331-K331,0)</f>
        <v>2086738</v>
      </c>
      <c r="V331" s="41" t="n">
        <f aca="false">MAX(U331*(V$23),0)</f>
        <v>2086738</v>
      </c>
      <c r="W331" s="41" t="n">
        <f aca="false">IF(AND(I331&gt;1.75,$W$23=1),MAX(K331-(P331+T331),0),0)</f>
        <v>0</v>
      </c>
      <c r="X331" s="53" t="n">
        <f aca="false">MIN(H331*[1]parameters!C$22,ROUND(P331+T331-V331+W331,0))</f>
        <v>15213898</v>
      </c>
      <c r="Y331" s="55" t="n">
        <f aca="false">IF(H331=0,0,X331*100/H331)</f>
        <v>60.7298925538752</v>
      </c>
    </row>
    <row r="332" customFormat="false" ht="14.5" hidden="false" customHeight="false" outlineLevel="0" collapsed="false">
      <c r="A332" s="20" t="n">
        <v>305</v>
      </c>
      <c r="B332" s="20" t="s">
        <v>323</v>
      </c>
      <c r="C332" s="51" t="n">
        <v>6497773200</v>
      </c>
      <c r="D332" s="51" t="n">
        <f aca="false">D$23*C332</f>
        <v>21031995.9187574</v>
      </c>
      <c r="E332" s="52" t="n">
        <v>1677243000</v>
      </c>
      <c r="F332" s="51" t="n">
        <f aca="false">E332*F$23</f>
        <v>19893929.4738302</v>
      </c>
      <c r="G332" s="51" t="n">
        <f aca="false">ROUND(D332+F332,0)</f>
        <v>40925925</v>
      </c>
      <c r="H332" s="53" t="n">
        <f aca="false">(SUMIF(town1755,A332,found1755)/2)</f>
        <v>47140463.2164232</v>
      </c>
      <c r="I332" s="54" t="n">
        <f aca="false">IF(H332=0,0,G332/H332)</f>
        <v>0.868169767702705</v>
      </c>
      <c r="J332" s="41" t="n">
        <f aca="false">ROUND(H332*maxloc,0)</f>
        <v>38890882</v>
      </c>
      <c r="K332" s="41" t="n">
        <f aca="false">MIN(G332,J332)</f>
        <v>38890882</v>
      </c>
      <c r="L332" s="55" t="n">
        <f aca="false">IF(H332&gt;0, ROUND((K332*100/H332), 2), 0)</f>
        <v>82.5</v>
      </c>
      <c r="M332" s="56"/>
      <c r="N332" s="57" t="n">
        <v>36379965</v>
      </c>
      <c r="O332" s="58" t="n">
        <v>0.0488</v>
      </c>
      <c r="P332" s="41" t="n">
        <f aca="false">ROUND(N332*(1+O332),0)</f>
        <v>38155307</v>
      </c>
      <c r="Q332" s="59" t="n">
        <f aca="false">IF(H332=0,0,P332*100/H332)</f>
        <v>80.9396098312143</v>
      </c>
      <c r="R332" s="59" t="n">
        <f aca="false">IF(L332&gt;Q332,L332-Q332,0)</f>
        <v>1.5603901687857</v>
      </c>
      <c r="S332" s="60" t="n">
        <f aca="false">IF(AND(R332&gt;$T$22,R332&lt;=$T$23),$S$22,IF(R332&gt;$T$23,$S$23,0))</f>
        <v>0</v>
      </c>
      <c r="T332" s="41" t="n">
        <f aca="false">ROUND(S332*N332,0)</f>
        <v>0</v>
      </c>
      <c r="U332" s="41" t="n">
        <f aca="false">MAX(P332-K332,0)</f>
        <v>0</v>
      </c>
      <c r="V332" s="41" t="n">
        <f aca="false">MAX(U332*(V$23),0)</f>
        <v>0</v>
      </c>
      <c r="W332" s="41" t="n">
        <f aca="false">IF(AND(I332&gt;1.75,$W$23=1),MAX(K332-(P332+T332),0),0)</f>
        <v>0</v>
      </c>
      <c r="X332" s="53" t="n">
        <f aca="false">MIN(H332*[1]parameters!C$22,ROUND(P332+T332-V332+W332,0))</f>
        <v>38155307</v>
      </c>
      <c r="Y332" s="55" t="n">
        <f aca="false">IF(H332=0,0,X332*100/H332)</f>
        <v>80.9396098312143</v>
      </c>
    </row>
    <row r="333" customFormat="false" ht="14.5" hidden="false" customHeight="false" outlineLevel="0" collapsed="false">
      <c r="A333" s="20" t="n">
        <v>306</v>
      </c>
      <c r="B333" s="20" t="s">
        <v>324</v>
      </c>
      <c r="C333" s="51" t="n">
        <v>206597900</v>
      </c>
      <c r="D333" s="51" t="n">
        <f aca="false">D$23*C333</f>
        <v>668716.197977464</v>
      </c>
      <c r="E333" s="52" t="n">
        <v>52084000</v>
      </c>
      <c r="F333" s="51" t="n">
        <f aca="false">E333*F$23</f>
        <v>617772.989790371</v>
      </c>
      <c r="G333" s="51" t="n">
        <f aca="false">ROUND(D333+F333,0)</f>
        <v>1286489</v>
      </c>
      <c r="H333" s="53" t="n">
        <f aca="false">(SUMIF(town1755,A333,found1755)/2)</f>
        <v>3782565.58023458</v>
      </c>
      <c r="I333" s="54" t="n">
        <f aca="false">IF(H333=0,0,G333/H333)</f>
        <v>0.340110164043796</v>
      </c>
      <c r="J333" s="41" t="n">
        <f aca="false">ROUND(H333*maxloc,0)</f>
        <v>3120617</v>
      </c>
      <c r="K333" s="41" t="n">
        <f aca="false">MIN(G333,J333)</f>
        <v>1286489</v>
      </c>
      <c r="L333" s="55" t="n">
        <f aca="false">IF(H333&gt;0, ROUND((K333*100/H333), 2), 0)</f>
        <v>34.01</v>
      </c>
      <c r="M333" s="56"/>
      <c r="N333" s="57" t="n">
        <v>1335783</v>
      </c>
      <c r="O333" s="58" t="n">
        <v>0.0343</v>
      </c>
      <c r="P333" s="41" t="n">
        <f aca="false">ROUND(N333*(1+O333),0)</f>
        <v>1381600</v>
      </c>
      <c r="Q333" s="59" t="n">
        <f aca="false">IF(H333=0,0,P333*100/H333)</f>
        <v>36.5254738006239</v>
      </c>
      <c r="R333" s="59" t="n">
        <f aca="false">IF(L333&gt;Q333,L333-Q333,0)</f>
        <v>0</v>
      </c>
      <c r="S333" s="60" t="n">
        <f aca="false">IF(AND(R333&gt;$T$22,R333&lt;=$T$23),$S$22,IF(R333&gt;$T$23,$S$23,0))</f>
        <v>0</v>
      </c>
      <c r="T333" s="41" t="n">
        <f aca="false">ROUND(S333*N333,0)</f>
        <v>0</v>
      </c>
      <c r="U333" s="41" t="n">
        <f aca="false">MAX(P333-K333,0)</f>
        <v>95111</v>
      </c>
      <c r="V333" s="41" t="n">
        <f aca="false">MAX(U333*(V$23),0)</f>
        <v>95111</v>
      </c>
      <c r="W333" s="41" t="n">
        <f aca="false">IF(AND(I333&gt;1.75,$W$23=1),MAX(K333-(P333+T333),0),0)</f>
        <v>0</v>
      </c>
      <c r="X333" s="53" t="n">
        <f aca="false">MIN(H333*[1]parameters!C$22,ROUND(P333+T333-V333+W333,0))</f>
        <v>1286489</v>
      </c>
      <c r="Y333" s="55" t="n">
        <f aca="false">IF(H333=0,0,X333*100/H333)</f>
        <v>34.0110164043796</v>
      </c>
    </row>
    <row r="334" customFormat="false" ht="14.5" hidden="false" customHeight="false" outlineLevel="0" collapsed="false">
      <c r="A334" s="20" t="n">
        <v>307</v>
      </c>
      <c r="B334" s="20" t="s">
        <v>325</v>
      </c>
      <c r="C334" s="51" t="n">
        <v>5952614800</v>
      </c>
      <c r="D334" s="51" t="n">
        <f aca="false">D$23*C334</f>
        <v>19267426.9055028</v>
      </c>
      <c r="E334" s="52" t="n">
        <v>1890178000</v>
      </c>
      <c r="F334" s="51" t="n">
        <f aca="false">E334*F$23</f>
        <v>22419570.5839794</v>
      </c>
      <c r="G334" s="51" t="n">
        <f aca="false">ROUND(D334+F334,0)</f>
        <v>41686997</v>
      </c>
      <c r="H334" s="53" t="n">
        <f aca="false">(SUMIF(town1755,A334,found1755)/2)</f>
        <v>50187089.2934757</v>
      </c>
      <c r="I334" s="54" t="n">
        <f aca="false">IF(H334=0,0,G334/H334)</f>
        <v>0.830631893318811</v>
      </c>
      <c r="J334" s="41" t="n">
        <f aca="false">ROUND(H334*maxloc,0)</f>
        <v>41404349</v>
      </c>
      <c r="K334" s="41" t="n">
        <f aca="false">MIN(G334,J334)</f>
        <v>41404349</v>
      </c>
      <c r="L334" s="55" t="n">
        <f aca="false">IF(H334&gt;0, ROUND((K334*100/H334), 2), 0)</f>
        <v>82.5</v>
      </c>
      <c r="M334" s="56"/>
      <c r="N334" s="57" t="n">
        <v>39123173</v>
      </c>
      <c r="O334" s="58" t="n">
        <v>0.0525</v>
      </c>
      <c r="P334" s="41" t="n">
        <f aca="false">ROUND(N334*(1+O334),0)</f>
        <v>41177140</v>
      </c>
      <c r="Q334" s="59" t="n">
        <f aca="false">IF(H334=0,0,P334*100/H334)</f>
        <v>82.0472766595631</v>
      </c>
      <c r="R334" s="59" t="n">
        <f aca="false">IF(L334&gt;Q334,L334-Q334,0)</f>
        <v>0.452723340436918</v>
      </c>
      <c r="S334" s="60" t="n">
        <f aca="false">IF(AND(R334&gt;$T$22,R334&lt;=$T$23),$S$22,IF(R334&gt;$T$23,$S$23,0))</f>
        <v>0</v>
      </c>
      <c r="T334" s="41" t="n">
        <f aca="false">ROUND(S334*N334,0)</f>
        <v>0</v>
      </c>
      <c r="U334" s="41" t="n">
        <f aca="false">MAX(P334-K334,0)</f>
        <v>0</v>
      </c>
      <c r="V334" s="41" t="n">
        <f aca="false">MAX(U334*(V$23),0)</f>
        <v>0</v>
      </c>
      <c r="W334" s="41" t="n">
        <f aca="false">IF(AND(I334&gt;1.75,$W$23=1),MAX(K334-(P334+T334),0),0)</f>
        <v>0</v>
      </c>
      <c r="X334" s="53" t="n">
        <f aca="false">MIN(H334*[1]parameters!C$22,ROUND(P334+T334-V334+W334,0))</f>
        <v>41177140</v>
      </c>
      <c r="Y334" s="55" t="n">
        <f aca="false">IF(H334=0,0,X334*100/H334)</f>
        <v>82.0472766595631</v>
      </c>
    </row>
    <row r="335" customFormat="false" ht="14.5" hidden="false" customHeight="false" outlineLevel="0" collapsed="false">
      <c r="A335" s="20" t="n">
        <v>308</v>
      </c>
      <c r="B335" s="20" t="s">
        <v>326</v>
      </c>
      <c r="C335" s="51" t="n">
        <v>17215737300</v>
      </c>
      <c r="D335" s="51" t="n">
        <f aca="false">D$23*C335</f>
        <v>55723908.0970078</v>
      </c>
      <c r="E335" s="52" t="n">
        <v>3212439000</v>
      </c>
      <c r="F335" s="51" t="n">
        <f aca="false">E335*F$23</f>
        <v>38103026.755802</v>
      </c>
      <c r="G335" s="51" t="n">
        <f aca="false">ROUND(D335+F335,0)</f>
        <v>93826935</v>
      </c>
      <c r="H335" s="53" t="n">
        <f aca="false">(SUMIF(town1755,A335,found1755)/2)</f>
        <v>103566216.3118</v>
      </c>
      <c r="I335" s="54" t="n">
        <f aca="false">IF(H335=0,0,G335/H335)</f>
        <v>0.905960827201811</v>
      </c>
      <c r="J335" s="41" t="n">
        <f aca="false">ROUND(H335*maxloc,0)</f>
        <v>85442128</v>
      </c>
      <c r="K335" s="41" t="n">
        <f aca="false">MIN(G335,J335)</f>
        <v>85442128</v>
      </c>
      <c r="L335" s="55" t="n">
        <f aca="false">IF(H335&gt;0, ROUND((K335*100/H335), 2), 0)</f>
        <v>82.5</v>
      </c>
      <c r="M335" s="56"/>
      <c r="N335" s="57" t="n">
        <v>74508112</v>
      </c>
      <c r="O335" s="58" t="n">
        <v>0.0537</v>
      </c>
      <c r="P335" s="41" t="n">
        <f aca="false">ROUND(N335*(1+O335),0)</f>
        <v>78509198</v>
      </c>
      <c r="Q335" s="59" t="n">
        <f aca="false">IF(H335=0,0,P335*100/H335)</f>
        <v>75.8057992228253</v>
      </c>
      <c r="R335" s="59" t="n">
        <f aca="false">IF(L335&gt;Q335,L335-Q335,0)</f>
        <v>6.69420077717474</v>
      </c>
      <c r="S335" s="60" t="n">
        <f aca="false">IF(AND(R335&gt;$T$22,R335&lt;=$T$23),$S$22,IF(R335&gt;$T$23,$S$23,0))</f>
        <v>0.01</v>
      </c>
      <c r="T335" s="41" t="n">
        <f aca="false">ROUND(S335*N335,0)</f>
        <v>745081</v>
      </c>
      <c r="U335" s="41" t="n">
        <f aca="false">MAX(P335-K335,0)</f>
        <v>0</v>
      </c>
      <c r="V335" s="41" t="n">
        <f aca="false">MAX(U335*(V$23),0)</f>
        <v>0</v>
      </c>
      <c r="W335" s="41" t="n">
        <f aca="false">IF(AND(I335&gt;1.75,$W$23=1),MAX(K335-(P335+T335),0),0)</f>
        <v>0</v>
      </c>
      <c r="X335" s="53" t="n">
        <f aca="false">MIN(H335*[1]parameters!C$22,ROUND(P335+T335-V335+W335,0))</f>
        <v>79254279</v>
      </c>
      <c r="Y335" s="55" t="n">
        <f aca="false">IF(H335=0,0,X335*100/H335)</f>
        <v>76.5252239797912</v>
      </c>
    </row>
    <row r="336" customFormat="false" ht="14.5" hidden="false" customHeight="false" outlineLevel="0" collapsed="false">
      <c r="A336" s="20" t="n">
        <v>309</v>
      </c>
      <c r="B336" s="20" t="s">
        <v>327</v>
      </c>
      <c r="C336" s="51" t="n">
        <v>922889900</v>
      </c>
      <c r="D336" s="51" t="n">
        <f aca="false">D$23*C336</f>
        <v>2987210.54318462</v>
      </c>
      <c r="E336" s="52" t="n">
        <v>275079000</v>
      </c>
      <c r="F336" s="51" t="n">
        <f aca="false">E336*F$23</f>
        <v>3262736.66113481</v>
      </c>
      <c r="G336" s="51" t="n">
        <f aca="false">ROUND(D336+F336,0)</f>
        <v>6249947</v>
      </c>
      <c r="H336" s="53" t="n">
        <f aca="false">(SUMIF(town1755,A336,found1755)/2)</f>
        <v>22662081.2384895</v>
      </c>
      <c r="I336" s="54" t="n">
        <f aca="false">IF(H336=0,0,G336/H336)</f>
        <v>0.27578874747766</v>
      </c>
      <c r="J336" s="41" t="n">
        <f aca="false">ROUND(H336*maxloc,0)</f>
        <v>18696217</v>
      </c>
      <c r="K336" s="41" t="n">
        <f aca="false">MIN(G336,J336)</f>
        <v>6249947</v>
      </c>
      <c r="L336" s="55" t="n">
        <f aca="false">IF(H336&gt;0, ROUND((K336*100/H336), 2), 0)</f>
        <v>27.58</v>
      </c>
      <c r="M336" s="56"/>
      <c r="N336" s="57" t="n">
        <v>6618895</v>
      </c>
      <c r="O336" s="58" t="n">
        <v>0.0355</v>
      </c>
      <c r="P336" s="41" t="n">
        <f aca="false">ROUND(N336*(1+O336),0)</f>
        <v>6853866</v>
      </c>
      <c r="Q336" s="59" t="n">
        <f aca="false">IF(H336=0,0,P336*100/H336)</f>
        <v>30.2437623794205</v>
      </c>
      <c r="R336" s="59" t="n">
        <f aca="false">IF(L336&gt;Q336,L336-Q336,0)</f>
        <v>0</v>
      </c>
      <c r="S336" s="60" t="n">
        <f aca="false">IF(AND(R336&gt;$T$22,R336&lt;=$T$23),$S$22,IF(R336&gt;$T$23,$S$23,0))</f>
        <v>0</v>
      </c>
      <c r="T336" s="41" t="n">
        <f aca="false">ROUND(S336*N336,0)</f>
        <v>0</v>
      </c>
      <c r="U336" s="41" t="n">
        <f aca="false">MAX(P336-K336,0)</f>
        <v>603919</v>
      </c>
      <c r="V336" s="41" t="n">
        <f aca="false">MAX(U336*(V$23),0)</f>
        <v>603919</v>
      </c>
      <c r="W336" s="41" t="n">
        <f aca="false">IF(AND(I336&gt;1.75,$W$23=1),MAX(K336-(P336+T336),0),0)</f>
        <v>0</v>
      </c>
      <c r="X336" s="53" t="n">
        <f aca="false">MIN(H336*[1]parameters!C$22,ROUND(P336+T336-V336+W336,0))</f>
        <v>6249947</v>
      </c>
      <c r="Y336" s="55" t="n">
        <f aca="false">IF(H336=0,0,X336*100/H336)</f>
        <v>27.578874747766</v>
      </c>
    </row>
    <row r="337" customFormat="false" ht="14.5" hidden="false" customHeight="false" outlineLevel="0" collapsed="false">
      <c r="A337" s="20" t="n">
        <v>310</v>
      </c>
      <c r="B337" s="20" t="s">
        <v>328</v>
      </c>
      <c r="C337" s="51" t="n">
        <v>4699228300</v>
      </c>
      <c r="D337" s="51" t="n">
        <f aca="false">D$23*C337</f>
        <v>15210464.7830598</v>
      </c>
      <c r="E337" s="52" t="n">
        <v>735781000</v>
      </c>
      <c r="F337" s="51" t="n">
        <f aca="false">E337*F$23</f>
        <v>8727164.35375449</v>
      </c>
      <c r="G337" s="51" t="n">
        <f aca="false">ROUND(D337+F337,0)</f>
        <v>23937629</v>
      </c>
      <c r="H337" s="53" t="n">
        <f aca="false">(SUMIF(town1755,A337,found1755)/2)</f>
        <v>43480688.9630086</v>
      </c>
      <c r="I337" s="54" t="n">
        <f aca="false">IF(H337=0,0,G337/H337)</f>
        <v>0.55053472175579</v>
      </c>
      <c r="J337" s="41" t="n">
        <f aca="false">ROUND(H337*maxloc,0)</f>
        <v>35871568</v>
      </c>
      <c r="K337" s="41" t="n">
        <f aca="false">MIN(G337,J337)</f>
        <v>23937629</v>
      </c>
      <c r="L337" s="55" t="n">
        <f aca="false">IF(H337&gt;0, ROUND((K337*100/H337), 2), 0)</f>
        <v>55.05</v>
      </c>
      <c r="M337" s="56"/>
      <c r="N337" s="57" t="n">
        <v>24380114</v>
      </c>
      <c r="O337" s="58" t="n">
        <v>0.0502</v>
      </c>
      <c r="P337" s="41" t="n">
        <f aca="false">ROUND(N337*(1+O337),0)</f>
        <v>25603996</v>
      </c>
      <c r="Q337" s="59" t="n">
        <f aca="false">IF(H337=0,0,P337*100/H337)</f>
        <v>58.8859022491173</v>
      </c>
      <c r="R337" s="59" t="n">
        <f aca="false">IF(L337&gt;Q337,L337-Q337,0)</f>
        <v>0</v>
      </c>
      <c r="S337" s="60" t="n">
        <f aca="false">IF(AND(R337&gt;$T$22,R337&lt;=$T$23),$S$22,IF(R337&gt;$T$23,$S$23,0))</f>
        <v>0</v>
      </c>
      <c r="T337" s="41" t="n">
        <f aca="false">ROUND(S337*N337,0)</f>
        <v>0</v>
      </c>
      <c r="U337" s="41" t="n">
        <f aca="false">MAX(P337-K337,0)</f>
        <v>1666367</v>
      </c>
      <c r="V337" s="41" t="n">
        <f aca="false">MAX(U337*(V$23),0)</f>
        <v>1666367</v>
      </c>
      <c r="W337" s="41" t="n">
        <f aca="false">IF(AND(I337&gt;1.75,$W$23=1),MAX(K337-(P337+T337),0),0)</f>
        <v>0</v>
      </c>
      <c r="X337" s="53" t="n">
        <f aca="false">MIN(H337*[1]parameters!C$22,ROUND(P337+T337-V337+W337,0))</f>
        <v>23937629</v>
      </c>
      <c r="Y337" s="55" t="n">
        <f aca="false">IF(H337=0,0,X337*100/H337)</f>
        <v>55.053472175579</v>
      </c>
    </row>
    <row r="338" customFormat="false" ht="14.5" hidden="false" customHeight="false" outlineLevel="0" collapsed="false">
      <c r="A338" s="20" t="n">
        <v>311</v>
      </c>
      <c r="B338" s="20" t="s">
        <v>329</v>
      </c>
      <c r="C338" s="51" t="n">
        <v>487514800</v>
      </c>
      <c r="D338" s="51" t="n">
        <f aca="false">D$23*C338</f>
        <v>1577988.17661624</v>
      </c>
      <c r="E338" s="52" t="n">
        <v>117140000</v>
      </c>
      <c r="F338" s="51" t="n">
        <f aca="false">E338*F$23</f>
        <v>1389408.03363881</v>
      </c>
      <c r="G338" s="51" t="n">
        <f aca="false">ROUND(D338+F338,0)</f>
        <v>2967396</v>
      </c>
      <c r="H338" s="53" t="n">
        <f aca="false">(SUMIF(town1755,A338,found1755)/2)</f>
        <v>10411325.4240145</v>
      </c>
      <c r="I338" s="54" t="n">
        <f aca="false">IF(H338=0,0,G338/H338)</f>
        <v>0.285016160685504</v>
      </c>
      <c r="J338" s="41" t="n">
        <f aca="false">ROUND(H338*maxloc,0)</f>
        <v>8589343</v>
      </c>
      <c r="K338" s="41" t="n">
        <f aca="false">MIN(G338,J338)</f>
        <v>2967396</v>
      </c>
      <c r="L338" s="55" t="n">
        <f aca="false">IF(H338&gt;0, ROUND((K338*100/H338), 2), 0)</f>
        <v>28.5</v>
      </c>
      <c r="M338" s="56"/>
      <c r="N338" s="57" t="n">
        <v>3203025</v>
      </c>
      <c r="O338" s="58" t="n">
        <v>0.042</v>
      </c>
      <c r="P338" s="41" t="n">
        <f aca="false">ROUND(N338*(1+O338),0)</f>
        <v>3337552</v>
      </c>
      <c r="Q338" s="59" t="n">
        <f aca="false">IF(H338=0,0,P338*100/H338)</f>
        <v>32.0569366922455</v>
      </c>
      <c r="R338" s="59" t="n">
        <f aca="false">IF(L338&gt;Q338,L338-Q338,0)</f>
        <v>0</v>
      </c>
      <c r="S338" s="60" t="n">
        <f aca="false">IF(AND(R338&gt;$T$22,R338&lt;=$T$23),$S$22,IF(R338&gt;$T$23,$S$23,0))</f>
        <v>0</v>
      </c>
      <c r="T338" s="41" t="n">
        <f aca="false">ROUND(S338*N338,0)</f>
        <v>0</v>
      </c>
      <c r="U338" s="41" t="n">
        <f aca="false">MAX(P338-K338,0)</f>
        <v>370156</v>
      </c>
      <c r="V338" s="41" t="n">
        <f aca="false">MAX(U338*(V$23),0)</f>
        <v>370156</v>
      </c>
      <c r="W338" s="41" t="n">
        <f aca="false">IF(AND(I338&gt;1.75,$W$23=1),MAX(K338-(P338+T338),0),0)</f>
        <v>0</v>
      </c>
      <c r="X338" s="53" t="n">
        <f aca="false">MIN(H338*[1]parameters!C$22,ROUND(P338+T338-V338+W338,0))</f>
        <v>2967396</v>
      </c>
      <c r="Y338" s="55" t="n">
        <f aca="false">IF(H338=0,0,X338*100/H338)</f>
        <v>28.5016160685504</v>
      </c>
    </row>
    <row r="339" customFormat="false" ht="14.5" hidden="false" customHeight="false" outlineLevel="0" collapsed="false">
      <c r="A339" s="20" t="n">
        <v>312</v>
      </c>
      <c r="B339" s="20" t="s">
        <v>330</v>
      </c>
      <c r="C339" s="51" t="n">
        <v>91765300</v>
      </c>
      <c r="D339" s="51" t="n">
        <f aca="false">D$23*C339</f>
        <v>297025.974234304</v>
      </c>
      <c r="E339" s="52" t="n">
        <v>21868000</v>
      </c>
      <c r="F339" s="51" t="n">
        <f aca="false">E339*F$23</f>
        <v>259378.306979799</v>
      </c>
      <c r="G339" s="51" t="n">
        <f aca="false">ROUND(D339+F339,0)</f>
        <v>556404</v>
      </c>
      <c r="H339" s="53" t="n">
        <f aca="false">(SUMIF(town1755,A339,found1755)/2)</f>
        <v>809628.498636734</v>
      </c>
      <c r="I339" s="54" t="n">
        <f aca="false">IF(H339=0,0,G339/H339)</f>
        <v>0.687233713903207</v>
      </c>
      <c r="J339" s="41" t="n">
        <f aca="false">ROUND(H339*maxloc,0)</f>
        <v>667944</v>
      </c>
      <c r="K339" s="41" t="n">
        <f aca="false">MIN(G339,J339)</f>
        <v>556404</v>
      </c>
      <c r="L339" s="55" t="n">
        <f aca="false">IF(H339&gt;0, ROUND((K339*100/H339), 2), 0)</f>
        <v>68.72</v>
      </c>
      <c r="M339" s="56"/>
      <c r="N339" s="57" t="n">
        <v>552260</v>
      </c>
      <c r="O339" s="58" t="n">
        <v>0.0289</v>
      </c>
      <c r="P339" s="41" t="n">
        <f aca="false">ROUND(N339*(1+O339),0)</f>
        <v>568220</v>
      </c>
      <c r="Q339" s="59" t="n">
        <f aca="false">IF(H339=0,0,P339*100/H339)</f>
        <v>70.1828061829318</v>
      </c>
      <c r="R339" s="59" t="n">
        <f aca="false">IF(L339&gt;Q339,L339-Q339,0)</f>
        <v>0</v>
      </c>
      <c r="S339" s="60" t="n">
        <f aca="false">IF(AND(R339&gt;$T$22,R339&lt;=$T$23),$S$22,IF(R339&gt;$T$23,$S$23,0))</f>
        <v>0</v>
      </c>
      <c r="T339" s="41" t="n">
        <f aca="false">ROUND(S339*N339,0)</f>
        <v>0</v>
      </c>
      <c r="U339" s="41" t="n">
        <f aca="false">MAX(P339-K339,0)</f>
        <v>11816</v>
      </c>
      <c r="V339" s="41" t="n">
        <f aca="false">MAX(U339*(V$23),0)</f>
        <v>11816</v>
      </c>
      <c r="W339" s="41" t="n">
        <f aca="false">IF(AND(I339&gt;1.75,$W$23=1),MAX(K339-(P339+T339),0),0)</f>
        <v>0</v>
      </c>
      <c r="X339" s="53" t="n">
        <f aca="false">MIN(H339*[1]parameters!C$22,ROUND(P339+T339-V339+W339,0))</f>
        <v>556404</v>
      </c>
      <c r="Y339" s="55" t="n">
        <f aca="false">IF(H339=0,0,X339*100/H339)</f>
        <v>68.7233713903207</v>
      </c>
    </row>
    <row r="340" customFormat="false" ht="14.5" hidden="false" customHeight="false" outlineLevel="0" collapsed="false">
      <c r="A340" s="20" t="n">
        <v>313</v>
      </c>
      <c r="B340" s="20" t="s">
        <v>331</v>
      </c>
      <c r="C340" s="51" t="n">
        <v>96983700</v>
      </c>
      <c r="D340" s="51" t="n">
        <f aca="false">D$23*C340</f>
        <v>313916.894265561</v>
      </c>
      <c r="E340" s="52" t="n">
        <v>17292000</v>
      </c>
      <c r="F340" s="51" t="n">
        <f aca="false">E340*F$23</f>
        <v>205101.961052436</v>
      </c>
      <c r="G340" s="51" t="n">
        <f aca="false">ROUND(D340+F340,0)</f>
        <v>519019</v>
      </c>
      <c r="H340" s="53" t="n">
        <f aca="false">(SUMIF(town1755,A340,found1755)/2)</f>
        <v>955969.718077542</v>
      </c>
      <c r="I340" s="54" t="n">
        <f aca="false">IF(H340=0,0,G340/H340)</f>
        <v>0.542924101240099</v>
      </c>
      <c r="J340" s="41" t="n">
        <f aca="false">ROUND(H340*maxloc,0)</f>
        <v>788675</v>
      </c>
      <c r="K340" s="41" t="n">
        <f aca="false">MIN(G340,J340)</f>
        <v>519019</v>
      </c>
      <c r="L340" s="55" t="n">
        <f aca="false">IF(H340&gt;0, ROUND((K340*100/H340), 2), 0)</f>
        <v>54.29</v>
      </c>
      <c r="M340" s="56"/>
      <c r="N340" s="57" t="n">
        <v>580272</v>
      </c>
      <c r="O340" s="58" t="n">
        <v>0.0411</v>
      </c>
      <c r="P340" s="41" t="n">
        <f aca="false">ROUND(N340*(1+O340),0)</f>
        <v>604121</v>
      </c>
      <c r="Q340" s="59" t="n">
        <f aca="false">IF(H340=0,0,P340*100/H340)</f>
        <v>63.1945749510653</v>
      </c>
      <c r="R340" s="59" t="n">
        <f aca="false">IF(L340&gt;Q340,L340-Q340,0)</f>
        <v>0</v>
      </c>
      <c r="S340" s="60" t="n">
        <f aca="false">IF(AND(R340&gt;$T$22,R340&lt;=$T$23),$S$22,IF(R340&gt;$T$23,$S$23,0))</f>
        <v>0</v>
      </c>
      <c r="T340" s="41" t="n">
        <f aca="false">ROUND(S340*N340,0)</f>
        <v>0</v>
      </c>
      <c r="U340" s="41" t="n">
        <f aca="false">MAX(P340-K340,0)</f>
        <v>85102</v>
      </c>
      <c r="V340" s="41" t="n">
        <f aca="false">MAX(U340*(V$23),0)</f>
        <v>85102</v>
      </c>
      <c r="W340" s="41" t="n">
        <f aca="false">IF(AND(I340&gt;1.75,$W$23=1),MAX(K340-(P340+T340),0),0)</f>
        <v>0</v>
      </c>
      <c r="X340" s="53" t="n">
        <f aca="false">MIN(H340*[1]parameters!C$22,ROUND(P340+T340-V340+W340,0))</f>
        <v>519019</v>
      </c>
      <c r="Y340" s="55" t="n">
        <f aca="false">IF(H340=0,0,X340*100/H340)</f>
        <v>54.2924101240099</v>
      </c>
    </row>
    <row r="341" customFormat="false" ht="14.5" hidden="false" customHeight="false" outlineLevel="0" collapsed="false">
      <c r="A341" s="20" t="n">
        <v>314</v>
      </c>
      <c r="B341" s="20" t="s">
        <v>332</v>
      </c>
      <c r="C341" s="51" t="n">
        <v>11132886300</v>
      </c>
      <c r="D341" s="51" t="n">
        <f aca="false">D$23*C341</f>
        <v>36034932.5866884</v>
      </c>
      <c r="E341" s="52" t="n">
        <v>2188001000</v>
      </c>
      <c r="F341" s="51" t="n">
        <f aca="false">E341*F$23</f>
        <v>25952075.8665679</v>
      </c>
      <c r="G341" s="51" t="n">
        <f aca="false">ROUND(D341+F341,0)</f>
        <v>61987008</v>
      </c>
      <c r="H341" s="53" t="n">
        <f aca="false">(SUMIF(town1755,A341,found1755)/2)</f>
        <v>42285807.32658</v>
      </c>
      <c r="I341" s="54" t="n">
        <f aca="false">IF(H341=0,0,G341/H341)</f>
        <v>1.46590574755413</v>
      </c>
      <c r="J341" s="41" t="n">
        <f aca="false">ROUND(H341*maxloc,0)</f>
        <v>34885791</v>
      </c>
      <c r="K341" s="41" t="n">
        <f aca="false">MIN(G341,J341)</f>
        <v>34885791</v>
      </c>
      <c r="L341" s="55" t="n">
        <f aca="false">IF(H341&gt;0, ROUND((K341*100/H341), 2), 0)</f>
        <v>82.5</v>
      </c>
      <c r="M341" s="56"/>
      <c r="N341" s="57" t="n">
        <v>32047587</v>
      </c>
      <c r="O341" s="58" t="n">
        <v>0.0881</v>
      </c>
      <c r="P341" s="41" t="n">
        <f aca="false">ROUND(N341*(1+O341),0)</f>
        <v>34870979</v>
      </c>
      <c r="Q341" s="59" t="n">
        <f aca="false">IF(H341=0,0,P341*100/H341)</f>
        <v>82.4649715936269</v>
      </c>
      <c r="R341" s="59" t="n">
        <f aca="false">IF(L341&gt;Q341,L341-Q341,0)</f>
        <v>0.0350284063730726</v>
      </c>
      <c r="S341" s="60" t="n">
        <f aca="false">IF(AND(R341&gt;$T$22,R341&lt;=$T$23),$S$22,IF(R341&gt;$T$23,$S$23,0))</f>
        <v>0</v>
      </c>
      <c r="T341" s="41" t="n">
        <f aca="false">ROUND(S341*N341,0)</f>
        <v>0</v>
      </c>
      <c r="U341" s="41" t="n">
        <f aca="false">MAX(P341-K341,0)</f>
        <v>0</v>
      </c>
      <c r="V341" s="41" t="n">
        <f aca="false">MAX(U341*(V$23),0)</f>
        <v>0</v>
      </c>
      <c r="W341" s="41" t="n">
        <f aca="false">IF(AND(I341&gt;1.75,$W$23=1),MAX(K341-(P341+T341),0),0)</f>
        <v>0</v>
      </c>
      <c r="X341" s="53" t="n">
        <f aca="false">MIN(H341*[1]parameters!C$22,ROUND(P341+T341-V341+W341,0))</f>
        <v>34870979</v>
      </c>
      <c r="Y341" s="55" t="n">
        <f aca="false">IF(H341=0,0,X341*100/H341)</f>
        <v>82.4649715936269</v>
      </c>
    </row>
    <row r="342" customFormat="false" ht="14.5" hidden="false" customHeight="false" outlineLevel="0" collapsed="false">
      <c r="A342" s="20" t="n">
        <v>315</v>
      </c>
      <c r="B342" s="20" t="s">
        <v>333</v>
      </c>
      <c r="C342" s="51" t="n">
        <v>4401061600</v>
      </c>
      <c r="D342" s="51" t="n">
        <f aca="false">D$23*C342</f>
        <v>14245358.6421576</v>
      </c>
      <c r="E342" s="52" t="n">
        <v>3111517000</v>
      </c>
      <c r="F342" s="51" t="n">
        <f aca="false">E342*F$23</f>
        <v>36905981.8730045</v>
      </c>
      <c r="G342" s="51" t="n">
        <f aca="false">ROUND(D342+F342,0)</f>
        <v>51151341</v>
      </c>
      <c r="H342" s="53" t="n">
        <f aca="false">(SUMIF(town1755,A342,found1755)/2)</f>
        <v>33905314.10657</v>
      </c>
      <c r="I342" s="54" t="n">
        <f aca="false">IF(H342=0,0,G342/H342)</f>
        <v>1.50865262121515</v>
      </c>
      <c r="J342" s="41" t="n">
        <f aca="false">ROUND(H342*maxloc,0)</f>
        <v>27971884</v>
      </c>
      <c r="K342" s="41" t="n">
        <f aca="false">MIN(G342,J342)</f>
        <v>27971884</v>
      </c>
      <c r="L342" s="55" t="n">
        <f aca="false">IF(H342&gt;0, ROUND((K342*100/H342), 2), 0)</f>
        <v>82.5</v>
      </c>
      <c r="M342" s="56"/>
      <c r="N342" s="57" t="n">
        <v>25852462</v>
      </c>
      <c r="O342" s="58" t="n">
        <v>0.04</v>
      </c>
      <c r="P342" s="41" t="n">
        <f aca="false">ROUND(N342*(1+O342),0)</f>
        <v>26886560</v>
      </c>
      <c r="Q342" s="59" t="n">
        <f aca="false">IF(H342=0,0,P342*100/H342)</f>
        <v>79.2989556607295</v>
      </c>
      <c r="R342" s="59" t="n">
        <f aca="false">IF(L342&gt;Q342,L342-Q342,0)</f>
        <v>3.20104433927054</v>
      </c>
      <c r="S342" s="60" t="n">
        <f aca="false">IF(AND(R342&gt;$T$22,R342&lt;=$T$23),$S$22,IF(R342&gt;$T$23,$S$23,0))</f>
        <v>0.01</v>
      </c>
      <c r="T342" s="41" t="n">
        <f aca="false">ROUND(S342*N342,0)</f>
        <v>258525</v>
      </c>
      <c r="U342" s="41" t="n">
        <f aca="false">MAX(P342-K342,0)</f>
        <v>0</v>
      </c>
      <c r="V342" s="41" t="n">
        <f aca="false">MAX(U342*(V$23),0)</f>
        <v>0</v>
      </c>
      <c r="W342" s="41" t="n">
        <f aca="false">IF(AND(I342&gt;1.75,$W$23=1),MAX(K342-(P342+T342),0),0)</f>
        <v>0</v>
      </c>
      <c r="X342" s="53" t="n">
        <f aca="false">MIN(H342*[1]parameters!C$22,ROUND(P342+T342-V342+W342,0))</f>
        <v>27145085</v>
      </c>
      <c r="Y342" s="55" t="n">
        <f aca="false">IF(H342=0,0,X342*100/H342)</f>
        <v>80.0614467533865</v>
      </c>
    </row>
    <row r="343" customFormat="false" ht="14.5" hidden="false" customHeight="false" outlineLevel="0" collapsed="false">
      <c r="A343" s="20" t="n">
        <v>316</v>
      </c>
      <c r="B343" s="20" t="s">
        <v>334</v>
      </c>
      <c r="C343" s="51" t="n">
        <v>2051784300</v>
      </c>
      <c r="D343" s="51" t="n">
        <f aca="false">D$23*C343</f>
        <v>6641216.56689566</v>
      </c>
      <c r="E343" s="52" t="n">
        <v>626322000</v>
      </c>
      <c r="F343" s="51" t="n">
        <f aca="false">E343*F$23</f>
        <v>7428861.34919524</v>
      </c>
      <c r="G343" s="51" t="n">
        <f aca="false">ROUND(D343+F343,0)</f>
        <v>14070078</v>
      </c>
      <c r="H343" s="53" t="n">
        <f aca="false">(SUMIF(town1755,A343,found1755)/2)</f>
        <v>36817566.0577519</v>
      </c>
      <c r="I343" s="54" t="n">
        <f aca="false">IF(H343=0,0,G343/H343)</f>
        <v>0.382156657991181</v>
      </c>
      <c r="J343" s="41" t="n">
        <f aca="false">ROUND(H343*maxloc,0)</f>
        <v>30374492</v>
      </c>
      <c r="K343" s="41" t="n">
        <f aca="false">MIN(G343,J343)</f>
        <v>14070078</v>
      </c>
      <c r="L343" s="55" t="n">
        <f aca="false">IF(H343&gt;0, ROUND((K343*100/H343), 2), 0)</f>
        <v>38.22</v>
      </c>
      <c r="M343" s="56"/>
      <c r="N343" s="57" t="n">
        <v>14005833</v>
      </c>
      <c r="O343" s="58" t="n">
        <v>0.0505</v>
      </c>
      <c r="P343" s="41" t="n">
        <f aca="false">ROUND(N343*(1+O343),0)</f>
        <v>14713128</v>
      </c>
      <c r="Q343" s="59" t="n">
        <f aca="false">IF(H343=0,0,P343*100/H343)</f>
        <v>39.9622505651814</v>
      </c>
      <c r="R343" s="59" t="n">
        <f aca="false">IF(L343&gt;Q343,L343-Q343,0)</f>
        <v>0</v>
      </c>
      <c r="S343" s="60" t="n">
        <f aca="false">IF(AND(R343&gt;$T$22,R343&lt;=$T$23),$S$22,IF(R343&gt;$T$23,$S$23,0))</f>
        <v>0</v>
      </c>
      <c r="T343" s="41" t="n">
        <f aca="false">ROUND(S343*N343,0)</f>
        <v>0</v>
      </c>
      <c r="U343" s="41" t="n">
        <f aca="false">MAX(P343-K343,0)</f>
        <v>643050</v>
      </c>
      <c r="V343" s="41" t="n">
        <f aca="false">MAX(U343*(V$23),0)</f>
        <v>643050</v>
      </c>
      <c r="W343" s="41" t="n">
        <f aca="false">IF(AND(I343&gt;1.75,$W$23=1),MAX(K343-(P343+T343),0),0)</f>
        <v>0</v>
      </c>
      <c r="X343" s="53" t="n">
        <f aca="false">MIN(H343*[1]parameters!C$22,ROUND(P343+T343-V343+W343,0))</f>
        <v>14070078</v>
      </c>
      <c r="Y343" s="55" t="n">
        <f aca="false">IF(H343=0,0,X343*100/H343)</f>
        <v>38.2156657991181</v>
      </c>
    </row>
    <row r="344" customFormat="false" ht="14.5" hidden="false" customHeight="false" outlineLevel="0" collapsed="false">
      <c r="A344" s="20" t="n">
        <v>317</v>
      </c>
      <c r="B344" s="20" t="s">
        <v>335</v>
      </c>
      <c r="C344" s="51" t="n">
        <v>14471634900</v>
      </c>
      <c r="D344" s="51" t="n">
        <f aca="false">D$23*C344</f>
        <v>46841795.9177996</v>
      </c>
      <c r="E344" s="52" t="n">
        <v>10216671000</v>
      </c>
      <c r="F344" s="51" t="n">
        <f aca="false">E344*F$23</f>
        <v>121180849.961112</v>
      </c>
      <c r="G344" s="51" t="n">
        <f aca="false">ROUND(D344+F344,0)</f>
        <v>168022646</v>
      </c>
      <c r="H344" s="53" t="n">
        <f aca="false">(SUMIF(town1755,A344,found1755)/2)</f>
        <v>53589100.5630271</v>
      </c>
      <c r="I344" s="54" t="n">
        <f aca="false">IF(H344=0,0,G344/H344)</f>
        <v>3.13538843225006</v>
      </c>
      <c r="J344" s="41" t="n">
        <f aca="false">ROUND(H344*maxloc,0)</f>
        <v>44211008</v>
      </c>
      <c r="K344" s="41" t="n">
        <f aca="false">MIN(G344,J344)</f>
        <v>44211008</v>
      </c>
      <c r="L344" s="55" t="n">
        <f aca="false">IF(H344&gt;0, ROUND((K344*100/H344), 2), 0)</f>
        <v>82.5</v>
      </c>
      <c r="M344" s="56"/>
      <c r="N344" s="57" t="n">
        <v>43441467</v>
      </c>
      <c r="O344" s="58" t="n">
        <v>0.0442</v>
      </c>
      <c r="P344" s="41" t="n">
        <f aca="false">ROUND(N344*(1+O344),0)</f>
        <v>45361580</v>
      </c>
      <c r="Q344" s="59" t="n">
        <f aca="false">IF(H344=0,0,P344*100/H344)</f>
        <v>84.6470262113272</v>
      </c>
      <c r="R344" s="59" t="n">
        <f aca="false">IF(L344&gt;Q344,L344-Q344,0)</f>
        <v>0</v>
      </c>
      <c r="S344" s="60" t="n">
        <f aca="false">IF(AND(R344&gt;$T$22,R344&lt;=$T$23),$S$22,IF(R344&gt;$T$23,$S$23,0))</f>
        <v>0</v>
      </c>
      <c r="T344" s="41" t="n">
        <f aca="false">ROUND(S344*N344,0)</f>
        <v>0</v>
      </c>
      <c r="U344" s="41" t="n">
        <f aca="false">MAX(P344-K344,0)</f>
        <v>1150572</v>
      </c>
      <c r="V344" s="41" t="n">
        <f aca="false">MAX(U344*(V$23),0)</f>
        <v>1150572</v>
      </c>
      <c r="W344" s="41" t="n">
        <f aca="false">IF(AND(I344&gt;1.75,$W$23=1),MAX(K344-(P344+T344),0),0)</f>
        <v>0</v>
      </c>
      <c r="X344" s="53" t="n">
        <f aca="false">MIN(H344*[1]parameters!C$22,ROUND(P344+T344-V344+W344,0))</f>
        <v>44211008</v>
      </c>
      <c r="Y344" s="55" t="n">
        <f aca="false">IF(H344=0,0,X344*100/H344)</f>
        <v>82.5000000662498</v>
      </c>
    </row>
    <row r="345" customFormat="false" ht="14.5" hidden="false" customHeight="false" outlineLevel="0" collapsed="false">
      <c r="A345" s="20" t="n">
        <v>318</v>
      </c>
      <c r="B345" s="20" t="s">
        <v>336</v>
      </c>
      <c r="C345" s="51" t="n">
        <v>2962150700</v>
      </c>
      <c r="D345" s="51" t="n">
        <f aca="false">D$23*C345</f>
        <v>9587891.03829363</v>
      </c>
      <c r="E345" s="52" t="n">
        <v>200215000</v>
      </c>
      <c r="F345" s="51" t="n">
        <f aca="false">E345*F$23</f>
        <v>2374768.05066583</v>
      </c>
      <c r="G345" s="51" t="n">
        <f aca="false">ROUND(D345+F345,0)</f>
        <v>11962659</v>
      </c>
      <c r="H345" s="53" t="n">
        <f aca="false">(SUMIF(town1755,A345,found1755)/2)</f>
        <v>3616269.60092831</v>
      </c>
      <c r="I345" s="54" t="n">
        <f aca="false">IF(H345=0,0,G345/H345)</f>
        <v>3.30801082887436</v>
      </c>
      <c r="J345" s="41" t="n">
        <f aca="false">ROUND(H345*maxloc,0)</f>
        <v>2983422</v>
      </c>
      <c r="K345" s="41" t="n">
        <f aca="false">MIN(G345,J345)</f>
        <v>2983422</v>
      </c>
      <c r="L345" s="55" t="n">
        <f aca="false">IF(H345&gt;0, ROUND((K345*100/H345), 2), 0)</f>
        <v>82.5</v>
      </c>
      <c r="M345" s="56"/>
      <c r="N345" s="57" t="n">
        <v>3231345</v>
      </c>
      <c r="O345" s="58" t="n">
        <v>0.032</v>
      </c>
      <c r="P345" s="41" t="n">
        <f aca="false">ROUND(N345*(1+O345),0)</f>
        <v>3334748</v>
      </c>
      <c r="Q345" s="59" t="n">
        <f aca="false">IF(H345=0,0,P345*100/H345)</f>
        <v>92.215137918477</v>
      </c>
      <c r="R345" s="59" t="n">
        <f aca="false">IF(L345&gt;Q345,L345-Q345,0)</f>
        <v>0</v>
      </c>
      <c r="S345" s="60" t="n">
        <f aca="false">IF(AND(R345&gt;$T$22,R345&lt;=$T$23),$S$22,IF(R345&gt;$T$23,$S$23,0))</f>
        <v>0</v>
      </c>
      <c r="T345" s="41" t="n">
        <f aca="false">ROUND(S345*N345,0)</f>
        <v>0</v>
      </c>
      <c r="U345" s="41" t="n">
        <f aca="false">MAX(P345-K345,0)</f>
        <v>351326</v>
      </c>
      <c r="V345" s="41" t="n">
        <f aca="false">MAX(U345*(V$23),0)</f>
        <v>351326</v>
      </c>
      <c r="W345" s="41" t="n">
        <f aca="false">IF(AND(I345&gt;1.75,$W$23=1),MAX(K345-(P345+T345),0),0)</f>
        <v>0</v>
      </c>
      <c r="X345" s="53" t="n">
        <f aca="false">MIN(H345*[1]parameters!C$22,ROUND(P345+T345-V345+W345,0))</f>
        <v>2983422</v>
      </c>
      <c r="Y345" s="55" t="n">
        <f aca="false">IF(H345=0,0,X345*100/H345)</f>
        <v>82.4999883646436</v>
      </c>
    </row>
    <row r="346" customFormat="false" ht="14.5" hidden="false" customHeight="false" outlineLevel="0" collapsed="false">
      <c r="A346" s="20" t="n">
        <v>319</v>
      </c>
      <c r="B346" s="20" t="s">
        <v>337</v>
      </c>
      <c r="C346" s="51" t="n">
        <v>119774300</v>
      </c>
      <c r="D346" s="51" t="n">
        <f aca="false">D$23*C346</f>
        <v>387685.52106005</v>
      </c>
      <c r="E346" s="52" t="n">
        <v>21091000</v>
      </c>
      <c r="F346" s="51" t="n">
        <f aca="false">E346*F$23</f>
        <v>250162.240374562</v>
      </c>
      <c r="G346" s="51" t="n">
        <f aca="false">ROUND(D346+F346,0)</f>
        <v>637848</v>
      </c>
      <c r="H346" s="53" t="n">
        <f aca="false">(SUMIF(town1755,A346,found1755)/2)</f>
        <v>1814602.27644084</v>
      </c>
      <c r="I346" s="54" t="n">
        <f aca="false">IF(H346=0,0,G346/H346)</f>
        <v>0.351508431506585</v>
      </c>
      <c r="J346" s="41" t="n">
        <f aca="false">ROUND(H346*maxloc,0)</f>
        <v>1497047</v>
      </c>
      <c r="K346" s="41" t="n">
        <f aca="false">MIN(G346,J346)</f>
        <v>637848</v>
      </c>
      <c r="L346" s="55" t="n">
        <f aca="false">IF(H346&gt;0, ROUND((K346*100/H346), 2), 0)</f>
        <v>35.15</v>
      </c>
      <c r="M346" s="56"/>
      <c r="N346" s="57" t="n">
        <v>642997</v>
      </c>
      <c r="O346" s="58" t="n">
        <v>0.0506</v>
      </c>
      <c r="P346" s="41" t="n">
        <f aca="false">ROUND(N346*(1+O346),0)</f>
        <v>675533</v>
      </c>
      <c r="Q346" s="59" t="n">
        <f aca="false">IF(H346=0,0,P346*100/H346)</f>
        <v>37.2276067748019</v>
      </c>
      <c r="R346" s="59" t="n">
        <f aca="false">IF(L346&gt;Q346,L346-Q346,0)</f>
        <v>0</v>
      </c>
      <c r="S346" s="60" t="n">
        <f aca="false">IF(AND(R346&gt;$T$22,R346&lt;=$T$23),$S$22,IF(R346&gt;$T$23,$S$23,0))</f>
        <v>0</v>
      </c>
      <c r="T346" s="41" t="n">
        <f aca="false">ROUND(S346*N346,0)</f>
        <v>0</v>
      </c>
      <c r="U346" s="41" t="n">
        <f aca="false">MAX(P346-K346,0)</f>
        <v>37685</v>
      </c>
      <c r="V346" s="41" t="n">
        <f aca="false">MAX(U346*(V$23),0)</f>
        <v>37685</v>
      </c>
      <c r="W346" s="41" t="n">
        <f aca="false">IF(AND(I346&gt;1.75,$W$23=1),MAX(K346-(P346+T346),0),0)</f>
        <v>0</v>
      </c>
      <c r="X346" s="53" t="n">
        <f aca="false">MIN(H346*[1]parameters!C$22,ROUND(P346+T346-V346+W346,0))</f>
        <v>637848</v>
      </c>
      <c r="Y346" s="55" t="n">
        <f aca="false">IF(H346=0,0,X346*100/H346)</f>
        <v>35.1508431506585</v>
      </c>
    </row>
    <row r="347" customFormat="false" ht="14.5" hidden="false" customHeight="false" outlineLevel="0" collapsed="false">
      <c r="A347" s="20" t="n">
        <v>320</v>
      </c>
      <c r="B347" s="20" t="s">
        <v>338</v>
      </c>
      <c r="C347" s="51" t="n">
        <v>1010590200</v>
      </c>
      <c r="D347" s="51" t="n">
        <f aca="false">D$23*C347</f>
        <v>3271078.92315113</v>
      </c>
      <c r="E347" s="52" t="n">
        <v>535268000</v>
      </c>
      <c r="F347" s="51" t="n">
        <f aca="false">E347*F$23</f>
        <v>6348861.69839322</v>
      </c>
      <c r="G347" s="51" t="n">
        <f aca="false">ROUND(D347+F347,0)</f>
        <v>9619941</v>
      </c>
      <c r="H347" s="53" t="n">
        <f aca="false">(SUMIF(town1755,A347,found1755)/2)</f>
        <v>7347629.43594314</v>
      </c>
      <c r="I347" s="54" t="n">
        <f aca="false">IF(H347=0,0,G347/H347)</f>
        <v>1.30925777951473</v>
      </c>
      <c r="J347" s="41" t="n">
        <f aca="false">ROUND(H347*maxloc,0)</f>
        <v>6061794</v>
      </c>
      <c r="K347" s="41" t="n">
        <f aca="false">MIN(G347,J347)</f>
        <v>6061794</v>
      </c>
      <c r="L347" s="55" t="n">
        <f aca="false">IF(H347&gt;0, ROUND((K347*100/H347), 2), 0)</f>
        <v>82.5</v>
      </c>
      <c r="M347" s="56"/>
      <c r="N347" s="57" t="n">
        <v>5504369</v>
      </c>
      <c r="O347" s="58" t="n">
        <v>0.0518</v>
      </c>
      <c r="P347" s="41" t="n">
        <f aca="false">ROUND(N347*(1+O347),0)</f>
        <v>5789495</v>
      </c>
      <c r="Q347" s="59" t="n">
        <f aca="false">IF(H347=0,0,P347*100/H347)</f>
        <v>78.7940525644767</v>
      </c>
      <c r="R347" s="59" t="n">
        <f aca="false">IF(L347&gt;Q347,L347-Q347,0)</f>
        <v>3.70594743552334</v>
      </c>
      <c r="S347" s="60" t="n">
        <f aca="false">IF(AND(R347&gt;$T$22,R347&lt;=$T$23),$S$22,IF(R347&gt;$T$23,$S$23,0))</f>
        <v>0.01</v>
      </c>
      <c r="T347" s="41" t="n">
        <f aca="false">ROUND(S347*N347,0)</f>
        <v>55044</v>
      </c>
      <c r="U347" s="41" t="n">
        <f aca="false">MAX(P347-K347,0)</f>
        <v>0</v>
      </c>
      <c r="V347" s="41" t="n">
        <f aca="false">MAX(U347*(V$23),0)</f>
        <v>0</v>
      </c>
      <c r="W347" s="41" t="n">
        <f aca="false">IF(AND(I347&gt;1.75,$W$23=1),MAX(K347-(P347+T347),0),0)</f>
        <v>0</v>
      </c>
      <c r="X347" s="53" t="n">
        <f aca="false">MIN(H347*[1]parameters!C$22,ROUND(P347+T347-V347+W347,0))</f>
        <v>5844539</v>
      </c>
      <c r="Y347" s="55" t="n">
        <f aca="false">IF(H347=0,0,X347*100/H347)</f>
        <v>79.543192140443</v>
      </c>
    </row>
    <row r="348" customFormat="false" ht="14.5" hidden="false" customHeight="false" outlineLevel="0" collapsed="false">
      <c r="A348" s="20" t="n">
        <v>321</v>
      </c>
      <c r="B348" s="20" t="s">
        <v>339</v>
      </c>
      <c r="C348" s="51" t="n">
        <v>5021857900</v>
      </c>
      <c r="D348" s="51" t="n">
        <f aca="false">D$23*C348</f>
        <v>16254752.4523293</v>
      </c>
      <c r="E348" s="52" t="n">
        <v>1735793000</v>
      </c>
      <c r="F348" s="51" t="n">
        <f aca="false">E348*F$23</f>
        <v>20588396.2688579</v>
      </c>
      <c r="G348" s="51" t="n">
        <f aca="false">ROUND(D348+F348,0)</f>
        <v>36843149</v>
      </c>
      <c r="H348" s="53" t="n">
        <f aca="false">(SUMIF(town1755,A348,found1755)/2)</f>
        <v>51344123.3505939</v>
      </c>
      <c r="I348" s="54" t="n">
        <f aca="false">IF(H348=0,0,G348/H348)</f>
        <v>0.717572851491169</v>
      </c>
      <c r="J348" s="41" t="n">
        <f aca="false">ROUND(H348*maxloc,0)</f>
        <v>42358902</v>
      </c>
      <c r="K348" s="41" t="n">
        <f aca="false">MIN(G348,J348)</f>
        <v>36843149</v>
      </c>
      <c r="L348" s="55" t="n">
        <f aca="false">IF(H348&gt;0, ROUND((K348*100/H348), 2), 0)</f>
        <v>71.76</v>
      </c>
      <c r="M348" s="56"/>
      <c r="N348" s="57" t="n">
        <v>36751505</v>
      </c>
      <c r="O348" s="58" t="n">
        <v>0.0585</v>
      </c>
      <c r="P348" s="41" t="n">
        <f aca="false">ROUND(N348*(1+O348),0)</f>
        <v>38901468</v>
      </c>
      <c r="Q348" s="59" t="n">
        <f aca="false">IF(H348=0,0,P348*100/H348)</f>
        <v>75.7661548418472</v>
      </c>
      <c r="R348" s="59" t="n">
        <f aca="false">IF(L348&gt;Q348,L348-Q348,0)</f>
        <v>0</v>
      </c>
      <c r="S348" s="60" t="n">
        <f aca="false">IF(AND(R348&gt;$T$22,R348&lt;=$T$23),$S$22,IF(R348&gt;$T$23,$S$23,0))</f>
        <v>0</v>
      </c>
      <c r="T348" s="41" t="n">
        <f aca="false">ROUND(S348*N348,0)</f>
        <v>0</v>
      </c>
      <c r="U348" s="41" t="n">
        <f aca="false">MAX(P348-K348,0)</f>
        <v>2058319</v>
      </c>
      <c r="V348" s="41" t="n">
        <f aca="false">MAX(U348*(V$23),0)</f>
        <v>2058319</v>
      </c>
      <c r="W348" s="41" t="n">
        <f aca="false">IF(AND(I348&gt;1.75,$W$23=1),MAX(K348-(P348+T348),0),0)</f>
        <v>0</v>
      </c>
      <c r="X348" s="53" t="n">
        <f aca="false">MIN(H348*[1]parameters!C$22,ROUND(P348+T348-V348+W348,0))</f>
        <v>36843149</v>
      </c>
      <c r="Y348" s="55" t="n">
        <f aca="false">IF(H348=0,0,X348*100/H348)</f>
        <v>71.7572851491169</v>
      </c>
    </row>
    <row r="349" customFormat="false" ht="14.5" hidden="false" customHeight="false" outlineLevel="0" collapsed="false">
      <c r="A349" s="20" t="n">
        <v>322</v>
      </c>
      <c r="B349" s="20" t="s">
        <v>340</v>
      </c>
      <c r="C349" s="51" t="n">
        <v>1203529000</v>
      </c>
      <c r="D349" s="51" t="n">
        <f aca="false">D$23*C349</f>
        <v>3895583.33862841</v>
      </c>
      <c r="E349" s="52" t="n">
        <v>352562000</v>
      </c>
      <c r="F349" s="51" t="n">
        <f aca="false">E349*F$23</f>
        <v>4181769.46521912</v>
      </c>
      <c r="G349" s="51" t="n">
        <f aca="false">ROUND(D349+F349,0)</f>
        <v>8077353</v>
      </c>
      <c r="H349" s="53" t="n">
        <f aca="false">(SUMIF(town1755,A349,found1755)/2)</f>
        <v>11804797.72</v>
      </c>
      <c r="I349" s="54" t="n">
        <f aca="false">IF(H349=0,0,G349/H349)</f>
        <v>0.684243236655816</v>
      </c>
      <c r="J349" s="41" t="n">
        <f aca="false">ROUND(H349*maxloc,0)</f>
        <v>9738958</v>
      </c>
      <c r="K349" s="41" t="n">
        <f aca="false">MIN(G349,J349)</f>
        <v>8077353</v>
      </c>
      <c r="L349" s="55" t="n">
        <f aca="false">IF(H349&gt;0, ROUND((K349*100/H349), 2), 0)</f>
        <v>68.42</v>
      </c>
      <c r="M349" s="56"/>
      <c r="N349" s="57" t="n">
        <v>8476196</v>
      </c>
      <c r="O349" s="58" t="n">
        <v>0.0384</v>
      </c>
      <c r="P349" s="41" t="n">
        <f aca="false">ROUND(N349*(1+O349),0)</f>
        <v>8801682</v>
      </c>
      <c r="Q349" s="59" t="n">
        <f aca="false">IF(H349=0,0,P349*100/H349)</f>
        <v>74.5602102532258</v>
      </c>
      <c r="R349" s="59" t="n">
        <f aca="false">IF(L349&gt;Q349,L349-Q349,0)</f>
        <v>0</v>
      </c>
      <c r="S349" s="60" t="n">
        <f aca="false">IF(AND(R349&gt;$T$22,R349&lt;=$T$23),$S$22,IF(R349&gt;$T$23,$S$23,0))</f>
        <v>0</v>
      </c>
      <c r="T349" s="41" t="n">
        <f aca="false">ROUND(S349*N349,0)</f>
        <v>0</v>
      </c>
      <c r="U349" s="41" t="n">
        <f aca="false">MAX(P349-K349,0)</f>
        <v>724329</v>
      </c>
      <c r="V349" s="41" t="n">
        <f aca="false">MAX(U349*(V$23),0)</f>
        <v>724329</v>
      </c>
      <c r="W349" s="41" t="n">
        <f aca="false">IF(AND(I349&gt;1.75,$W$23=1),MAX(K349-(P349+T349),0),0)</f>
        <v>0</v>
      </c>
      <c r="X349" s="53" t="n">
        <f aca="false">MIN(H349*[1]parameters!C$22,ROUND(P349+T349-V349+W349,0))</f>
        <v>8077353</v>
      </c>
      <c r="Y349" s="55" t="n">
        <f aca="false">IF(H349=0,0,X349*100/H349)</f>
        <v>68.4243236655816</v>
      </c>
    </row>
    <row r="350" customFormat="false" ht="14.5" hidden="false" customHeight="false" outlineLevel="0" collapsed="false">
      <c r="A350" s="20" t="n">
        <v>323</v>
      </c>
      <c r="B350" s="20" t="s">
        <v>341</v>
      </c>
      <c r="C350" s="51" t="n">
        <v>1451294400</v>
      </c>
      <c r="D350" s="51" t="n">
        <f aca="false">D$23*C350</f>
        <v>4697550.52357253</v>
      </c>
      <c r="E350" s="52" t="n">
        <v>341590000</v>
      </c>
      <c r="F350" s="51" t="n">
        <f aca="false">E350*F$23</f>
        <v>4051629.5903251</v>
      </c>
      <c r="G350" s="51" t="n">
        <f aca="false">ROUND(D350+F350,0)</f>
        <v>8749180</v>
      </c>
      <c r="H350" s="53" t="n">
        <f aca="false">(SUMIF(town1755,A350,found1755)/2)</f>
        <v>17634184.150158</v>
      </c>
      <c r="I350" s="54" t="n">
        <f aca="false">IF(H350=0,0,G350/H350)</f>
        <v>0.496148839407555</v>
      </c>
      <c r="J350" s="41" t="n">
        <f aca="false">ROUND(H350*maxloc,0)</f>
        <v>14548202</v>
      </c>
      <c r="K350" s="41" t="n">
        <f aca="false">MIN(G350,J350)</f>
        <v>8749180</v>
      </c>
      <c r="L350" s="55" t="n">
        <f aca="false">IF(H350&gt;0, ROUND((K350*100/H350), 2), 0)</f>
        <v>49.61</v>
      </c>
      <c r="M350" s="56"/>
      <c r="N350" s="57" t="n">
        <v>9526336</v>
      </c>
      <c r="O350" s="58" t="n">
        <v>0.0388</v>
      </c>
      <c r="P350" s="41" t="n">
        <f aca="false">ROUND(N350*(1+O350),0)</f>
        <v>9895958</v>
      </c>
      <c r="Q350" s="59" t="n">
        <f aca="false">IF(H350=0,0,P350*100/H350)</f>
        <v>56.1180370791996</v>
      </c>
      <c r="R350" s="59" t="n">
        <f aca="false">IF(L350&gt;Q350,L350-Q350,0)</f>
        <v>0</v>
      </c>
      <c r="S350" s="60" t="n">
        <f aca="false">IF(AND(R350&gt;$T$22,R350&lt;=$T$23),$S$22,IF(R350&gt;$T$23,$S$23,0))</f>
        <v>0</v>
      </c>
      <c r="T350" s="41" t="n">
        <f aca="false">ROUND(S350*N350,0)</f>
        <v>0</v>
      </c>
      <c r="U350" s="41" t="n">
        <f aca="false">MAX(P350-K350,0)</f>
        <v>1146778</v>
      </c>
      <c r="V350" s="41" t="n">
        <f aca="false">MAX(U350*(V$23),0)</f>
        <v>1146778</v>
      </c>
      <c r="W350" s="41" t="n">
        <f aca="false">IF(AND(I350&gt;1.75,$W$23=1),MAX(K350-(P350+T350),0),0)</f>
        <v>0</v>
      </c>
      <c r="X350" s="53" t="n">
        <f aca="false">MIN(H350*[1]parameters!C$22,ROUND(P350+T350-V350+W350,0))</f>
        <v>8749180</v>
      </c>
      <c r="Y350" s="55" t="n">
        <f aca="false">IF(H350=0,0,X350*100/H350)</f>
        <v>49.6148839407555</v>
      </c>
    </row>
    <row r="351" customFormat="false" ht="14.5" hidden="false" customHeight="false" outlineLevel="0" collapsed="false">
      <c r="A351" s="20" t="n">
        <v>324</v>
      </c>
      <c r="B351" s="20" t="s">
        <v>342</v>
      </c>
      <c r="C351" s="51" t="n">
        <v>513429200</v>
      </c>
      <c r="D351" s="51" t="n">
        <f aca="false">D$23*C351</f>
        <v>1661867.92099344</v>
      </c>
      <c r="E351" s="52" t="n">
        <v>171143000</v>
      </c>
      <c r="F351" s="51" t="n">
        <f aca="false">E351*F$23</f>
        <v>2029942.4543371</v>
      </c>
      <c r="G351" s="51" t="n">
        <f aca="false">ROUND(D351+F351,0)</f>
        <v>3691810</v>
      </c>
      <c r="H351" s="53" t="n">
        <f aca="false">(SUMIF(town1755,A351,found1755)/2)</f>
        <v>6922529.17600631</v>
      </c>
      <c r="I351" s="54" t="n">
        <f aca="false">IF(H351=0,0,G351/H351)</f>
        <v>0.533303638906416</v>
      </c>
      <c r="J351" s="41" t="n">
        <f aca="false">ROUND(H351*maxloc,0)</f>
        <v>5711087</v>
      </c>
      <c r="K351" s="41" t="n">
        <f aca="false">MIN(G351,J351)</f>
        <v>3691810</v>
      </c>
      <c r="L351" s="55" t="n">
        <f aca="false">IF(H351&gt;0, ROUND((K351*100/H351), 2), 0)</f>
        <v>53.33</v>
      </c>
      <c r="M351" s="56"/>
      <c r="N351" s="57" t="n">
        <v>3726177</v>
      </c>
      <c r="O351" s="58" t="n">
        <v>0.0337</v>
      </c>
      <c r="P351" s="41" t="n">
        <f aca="false">ROUND(N351*(1+O351),0)</f>
        <v>3851749</v>
      </c>
      <c r="Q351" s="59" t="n">
        <f aca="false">IF(H351=0,0,P351*100/H351)</f>
        <v>55.640776688241</v>
      </c>
      <c r="R351" s="59" t="n">
        <f aca="false">IF(L351&gt;Q351,L351-Q351,0)</f>
        <v>0</v>
      </c>
      <c r="S351" s="60" t="n">
        <f aca="false">IF(AND(R351&gt;$T$22,R351&lt;=$T$23),$S$22,IF(R351&gt;$T$23,$S$23,0))</f>
        <v>0</v>
      </c>
      <c r="T351" s="41" t="n">
        <f aca="false">ROUND(S351*N351,0)</f>
        <v>0</v>
      </c>
      <c r="U351" s="41" t="n">
        <f aca="false">MAX(P351-K351,0)</f>
        <v>159939</v>
      </c>
      <c r="V351" s="41" t="n">
        <f aca="false">MAX(U351*(V$23),0)</f>
        <v>159939</v>
      </c>
      <c r="W351" s="41" t="n">
        <f aca="false">IF(AND(I351&gt;1.75,$W$23=1),MAX(K351-(P351+T351),0),0)</f>
        <v>0</v>
      </c>
      <c r="X351" s="53" t="n">
        <f aca="false">MIN(H351*[1]parameters!C$22,ROUND(P351+T351-V351+W351,0))</f>
        <v>3691810</v>
      </c>
      <c r="Y351" s="55" t="n">
        <f aca="false">IF(H351=0,0,X351*100/H351)</f>
        <v>53.3303638906416</v>
      </c>
    </row>
    <row r="352" customFormat="false" ht="14.5" hidden="false" customHeight="false" outlineLevel="0" collapsed="false">
      <c r="A352" s="20" t="n">
        <v>325</v>
      </c>
      <c r="B352" s="20" t="s">
        <v>343</v>
      </c>
      <c r="C352" s="51" t="n">
        <v>3978694400</v>
      </c>
      <c r="D352" s="51" t="n">
        <f aca="false">D$23*C352</f>
        <v>12878240.2535661</v>
      </c>
      <c r="E352" s="52" t="n">
        <v>1392811000</v>
      </c>
      <c r="F352" s="51" t="n">
        <f aca="false">E352*F$23</f>
        <v>16520256.0418347</v>
      </c>
      <c r="G352" s="51" t="n">
        <f aca="false">ROUND(D352+F352,0)</f>
        <v>29398496</v>
      </c>
      <c r="H352" s="53" t="n">
        <f aca="false">(SUMIF(town1755,A352,found1755)/2)</f>
        <v>77785675.98</v>
      </c>
      <c r="I352" s="54" t="n">
        <f aca="false">IF(H352=0,0,G352/H352)</f>
        <v>0.377942283455361</v>
      </c>
      <c r="J352" s="41" t="n">
        <f aca="false">ROUND(H352*maxloc,0)</f>
        <v>64173183</v>
      </c>
      <c r="K352" s="41" t="n">
        <f aca="false">MIN(G352,J352)</f>
        <v>29398496</v>
      </c>
      <c r="L352" s="55" t="n">
        <f aca="false">IF(H352&gt;0, ROUND((K352*100/H352), 2), 0)</f>
        <v>37.79</v>
      </c>
      <c r="M352" s="56"/>
      <c r="N352" s="57" t="n">
        <v>32011961</v>
      </c>
      <c r="O352" s="58" t="n">
        <v>0.0445</v>
      </c>
      <c r="P352" s="41" t="n">
        <f aca="false">ROUND(N352*(1+O352),0)</f>
        <v>33436493</v>
      </c>
      <c r="Q352" s="59" t="n">
        <f aca="false">IF(H352=0,0,P352*100/H352)</f>
        <v>42.985411618197</v>
      </c>
      <c r="R352" s="59" t="n">
        <f aca="false">IF(L352&gt;Q352,L352-Q352,0)</f>
        <v>0</v>
      </c>
      <c r="S352" s="60" t="n">
        <f aca="false">IF(AND(R352&gt;$T$22,R352&lt;=$T$23),$S$22,IF(R352&gt;$T$23,$S$23,0))</f>
        <v>0</v>
      </c>
      <c r="T352" s="41" t="n">
        <f aca="false">ROUND(S352*N352,0)</f>
        <v>0</v>
      </c>
      <c r="U352" s="41" t="n">
        <f aca="false">MAX(P352-K352,0)</f>
        <v>4037997</v>
      </c>
      <c r="V352" s="41" t="n">
        <f aca="false">MAX(U352*(V$23),0)</f>
        <v>4037997</v>
      </c>
      <c r="W352" s="41" t="n">
        <f aca="false">IF(AND(I352&gt;1.75,$W$23=1),MAX(K352-(P352+T352),0),0)</f>
        <v>0</v>
      </c>
      <c r="X352" s="53" t="n">
        <f aca="false">MIN(H352*[1]parameters!C$22,ROUND(P352+T352-V352+W352,0))</f>
        <v>29398496</v>
      </c>
      <c r="Y352" s="55" t="n">
        <f aca="false">IF(H352=0,0,X352*100/H352)</f>
        <v>37.7942283455361</v>
      </c>
    </row>
    <row r="353" customFormat="false" ht="14.5" hidden="false" customHeight="false" outlineLevel="0" collapsed="false">
      <c r="A353" s="20" t="n">
        <v>326</v>
      </c>
      <c r="B353" s="20" t="s">
        <v>344</v>
      </c>
      <c r="C353" s="51" t="n">
        <v>5707136100</v>
      </c>
      <c r="D353" s="51" t="n">
        <f aca="false">D$23*C353</f>
        <v>18472861.3123944</v>
      </c>
      <c r="E353" s="52" t="n">
        <v>2014741000</v>
      </c>
      <c r="F353" s="51" t="n">
        <f aca="false">E353*F$23</f>
        <v>23897023.4855856</v>
      </c>
      <c r="G353" s="51" t="n">
        <f aca="false">ROUND(D353+F353,0)</f>
        <v>42369885</v>
      </c>
      <c r="H353" s="53" t="n">
        <f aca="false">(SUMIF(town1755,A353,found1755)/2)</f>
        <v>58175588.9449295</v>
      </c>
      <c r="I353" s="54" t="n">
        <f aca="false">IF(H353=0,0,G353/H353)</f>
        <v>0.728310374994371</v>
      </c>
      <c r="J353" s="41" t="n">
        <f aca="false">ROUND(H353*maxloc,0)</f>
        <v>47994861</v>
      </c>
      <c r="K353" s="41" t="n">
        <f aca="false">MIN(G353,J353)</f>
        <v>42369885</v>
      </c>
      <c r="L353" s="55" t="n">
        <f aca="false">IF(H353&gt;0, ROUND((K353*100/H353), 2), 0)</f>
        <v>72.83</v>
      </c>
      <c r="M353" s="56"/>
      <c r="N353" s="57" t="n">
        <v>43643952</v>
      </c>
      <c r="O353" s="58" t="n">
        <v>0.0236</v>
      </c>
      <c r="P353" s="41" t="n">
        <f aca="false">ROUND(N353*(1+O353),0)</f>
        <v>44673949</v>
      </c>
      <c r="Q353" s="59" t="n">
        <f aca="false">IF(H353=0,0,P353*100/H353)</f>
        <v>76.7915715340493</v>
      </c>
      <c r="R353" s="59" t="n">
        <f aca="false">IF(L353&gt;Q353,L353-Q353,0)</f>
        <v>0</v>
      </c>
      <c r="S353" s="60" t="n">
        <f aca="false">IF(AND(R353&gt;$T$22,R353&lt;=$T$23),$S$22,IF(R353&gt;$T$23,$S$23,0))</f>
        <v>0</v>
      </c>
      <c r="T353" s="41" t="n">
        <f aca="false">ROUND(S353*N353,0)</f>
        <v>0</v>
      </c>
      <c r="U353" s="41" t="n">
        <f aca="false">MAX(P353-K353,0)</f>
        <v>2304064</v>
      </c>
      <c r="V353" s="41" t="n">
        <f aca="false">MAX(U353*(V$23),0)</f>
        <v>2304064</v>
      </c>
      <c r="W353" s="41" t="n">
        <f aca="false">IF(AND(I353&gt;1.75,$W$23=1),MAX(K353-(P353+T353),0),0)</f>
        <v>0</v>
      </c>
      <c r="X353" s="53" t="n">
        <f aca="false">MIN(H353*[1]parameters!C$22,ROUND(P353+T353-V353+W353,0))</f>
        <v>42369885</v>
      </c>
      <c r="Y353" s="55" t="n">
        <f aca="false">IF(H353=0,0,X353*100/H353)</f>
        <v>72.8310374994371</v>
      </c>
    </row>
    <row r="354" customFormat="false" ht="14.5" hidden="false" customHeight="false" outlineLevel="0" collapsed="false">
      <c r="A354" s="20" t="n">
        <v>327</v>
      </c>
      <c r="B354" s="20" t="s">
        <v>345</v>
      </c>
      <c r="C354" s="51" t="n">
        <v>267682700</v>
      </c>
      <c r="D354" s="51" t="n">
        <f aca="false">D$23*C354</f>
        <v>866435.512695638</v>
      </c>
      <c r="E354" s="52" t="n">
        <v>80199000</v>
      </c>
      <c r="F354" s="51" t="n">
        <f aca="false">E354*F$23</f>
        <v>951247.523389101</v>
      </c>
      <c r="G354" s="51" t="n">
        <f aca="false">ROUND(D354+F354,0)</f>
        <v>1817683</v>
      </c>
      <c r="H354" s="53" t="n">
        <f aca="false">(SUMIF(town1755,A354,found1755)/2)</f>
        <v>2511895.4360448</v>
      </c>
      <c r="I354" s="54" t="n">
        <f aca="false">IF(H354=0,0,G354/H354)</f>
        <v>0.723630042045898</v>
      </c>
      <c r="J354" s="41" t="n">
        <f aca="false">ROUND(H354*maxloc,0)</f>
        <v>2072314</v>
      </c>
      <c r="K354" s="41" t="n">
        <f aca="false">MIN(G354,J354)</f>
        <v>1817683</v>
      </c>
      <c r="L354" s="55" t="n">
        <f aca="false">IF(H354&gt;0, ROUND((K354*100/H354), 2), 0)</f>
        <v>72.36</v>
      </c>
      <c r="M354" s="56"/>
      <c r="N354" s="57" t="n">
        <v>1956361</v>
      </c>
      <c r="O354" s="58" t="n">
        <v>0.0415</v>
      </c>
      <c r="P354" s="41" t="n">
        <f aca="false">ROUND(N354*(1+O354),0)</f>
        <v>2037550</v>
      </c>
      <c r="Q354" s="59" t="n">
        <f aca="false">IF(H354=0,0,P354*100/H354)</f>
        <v>81.1160357537932</v>
      </c>
      <c r="R354" s="59" t="n">
        <f aca="false">IF(L354&gt;Q354,L354-Q354,0)</f>
        <v>0</v>
      </c>
      <c r="S354" s="60" t="n">
        <f aca="false">IF(AND(R354&gt;$T$22,R354&lt;=$T$23),$S$22,IF(R354&gt;$T$23,$S$23,0))</f>
        <v>0</v>
      </c>
      <c r="T354" s="41" t="n">
        <f aca="false">ROUND(S354*N354,0)</f>
        <v>0</v>
      </c>
      <c r="U354" s="41" t="n">
        <f aca="false">MAX(P354-K354,0)</f>
        <v>219867</v>
      </c>
      <c r="V354" s="41" t="n">
        <f aca="false">MAX(U354*(V$23),0)</f>
        <v>219867</v>
      </c>
      <c r="W354" s="41" t="n">
        <f aca="false">IF(AND(I354&gt;1.75,$W$23=1),MAX(K354-(P354+T354),0),0)</f>
        <v>0</v>
      </c>
      <c r="X354" s="53" t="n">
        <f aca="false">MIN(H354*[1]parameters!C$22,ROUND(P354+T354-V354+W354,0))</f>
        <v>1817683</v>
      </c>
      <c r="Y354" s="55" t="n">
        <f aca="false">IF(H354=0,0,X354*100/H354)</f>
        <v>72.3630042045898</v>
      </c>
    </row>
    <row r="355" customFormat="false" ht="14.5" hidden="false" customHeight="false" outlineLevel="0" collapsed="false">
      <c r="A355" s="20" t="n">
        <v>328</v>
      </c>
      <c r="B355" s="20" t="s">
        <v>346</v>
      </c>
      <c r="C355" s="51" t="n">
        <v>1330013700</v>
      </c>
      <c r="D355" s="51" t="n">
        <f aca="false">D$23*C355</f>
        <v>4304989.08615208</v>
      </c>
      <c r="E355" s="52" t="n">
        <v>404588000</v>
      </c>
      <c r="F355" s="51" t="n">
        <f aca="false">E355*F$23</f>
        <v>4798854.51181373</v>
      </c>
      <c r="G355" s="51" t="n">
        <f aca="false">ROUND(D355+F355,0)</f>
        <v>9103844</v>
      </c>
      <c r="H355" s="53" t="n">
        <f aca="false">(SUMIF(town1755,A355,found1755)/2)</f>
        <v>18092926.6794239</v>
      </c>
      <c r="I355" s="54" t="n">
        <f aca="false">IF(H355=0,0,G355/H355)</f>
        <v>0.503171441597302</v>
      </c>
      <c r="J355" s="41" t="n">
        <f aca="false">ROUND(H355*maxloc,0)</f>
        <v>14926665</v>
      </c>
      <c r="K355" s="41" t="n">
        <f aca="false">MIN(G355,J355)</f>
        <v>9103844</v>
      </c>
      <c r="L355" s="55" t="n">
        <f aca="false">IF(H355&gt;0, ROUND((K355*100/H355), 2), 0)</f>
        <v>50.32</v>
      </c>
      <c r="M355" s="56"/>
      <c r="N355" s="57" t="n">
        <v>9068349</v>
      </c>
      <c r="O355" s="58" t="n">
        <v>0.0444</v>
      </c>
      <c r="P355" s="41" t="n">
        <f aca="false">ROUND(N355*(1+O355),0)</f>
        <v>9470984</v>
      </c>
      <c r="Q355" s="59" t="n">
        <f aca="false">IF(H355=0,0,P355*100/H355)</f>
        <v>52.3463349396692</v>
      </c>
      <c r="R355" s="59" t="n">
        <f aca="false">IF(L355&gt;Q355,L355-Q355,0)</f>
        <v>0</v>
      </c>
      <c r="S355" s="60" t="n">
        <f aca="false">IF(AND(R355&gt;$T$22,R355&lt;=$T$23),$S$22,IF(R355&gt;$T$23,$S$23,0))</f>
        <v>0</v>
      </c>
      <c r="T355" s="41" t="n">
        <f aca="false">ROUND(S355*N355,0)</f>
        <v>0</v>
      </c>
      <c r="U355" s="41" t="n">
        <f aca="false">MAX(P355-K355,0)</f>
        <v>367140</v>
      </c>
      <c r="V355" s="41" t="n">
        <f aca="false">MAX(U355*(V$23),0)</f>
        <v>367140</v>
      </c>
      <c r="W355" s="41" t="n">
        <f aca="false">IF(AND(I355&gt;1.75,$W$23=1),MAX(K355-(P355+T355),0),0)</f>
        <v>0</v>
      </c>
      <c r="X355" s="53" t="n">
        <f aca="false">MIN(H355*[1]parameters!C$22,ROUND(P355+T355-V355+W355,0))</f>
        <v>9103844</v>
      </c>
      <c r="Y355" s="55" t="n">
        <f aca="false">IF(H355=0,0,X355*100/H355)</f>
        <v>50.3171441597302</v>
      </c>
    </row>
    <row r="356" customFormat="false" ht="14.5" hidden="false" customHeight="false" outlineLevel="0" collapsed="false">
      <c r="A356" s="20" t="n">
        <v>329</v>
      </c>
      <c r="B356" s="20" t="s">
        <v>347</v>
      </c>
      <c r="C356" s="51" t="n">
        <v>1189426700</v>
      </c>
      <c r="D356" s="51" t="n">
        <f aca="false">D$23*C356</f>
        <v>3849937.00612098</v>
      </c>
      <c r="E356" s="52" t="n">
        <v>429457000</v>
      </c>
      <c r="F356" s="51" t="n">
        <f aca="false">E356*F$23</f>
        <v>5093827.9486292</v>
      </c>
      <c r="G356" s="51" t="n">
        <f aca="false">ROUND(D356+F356,0)</f>
        <v>8943765</v>
      </c>
      <c r="H356" s="53" t="n">
        <f aca="false">(SUMIF(town1755,A356,found1755)/2)</f>
        <v>7593317.77412327</v>
      </c>
      <c r="I356" s="54" t="n">
        <f aca="false">IF(H356=0,0,G356/H356)</f>
        <v>1.17784679451699</v>
      </c>
      <c r="J356" s="41" t="n">
        <f aca="false">ROUND(H356*maxloc,0)</f>
        <v>6264487</v>
      </c>
      <c r="K356" s="41" t="n">
        <f aca="false">MIN(G356,J356)</f>
        <v>6264487</v>
      </c>
      <c r="L356" s="55" t="n">
        <f aca="false">IF(H356&gt;0, ROUND((K356*100/H356), 2), 0)</f>
        <v>82.5</v>
      </c>
      <c r="M356" s="56"/>
      <c r="N356" s="57" t="n">
        <v>5913337</v>
      </c>
      <c r="O356" s="58" t="n">
        <v>0.0337</v>
      </c>
      <c r="P356" s="41" t="n">
        <f aca="false">ROUND(N356*(1+O356),0)</f>
        <v>6112616</v>
      </c>
      <c r="Q356" s="59" t="n">
        <f aca="false">IF(H356=0,0,P356*100/H356)</f>
        <v>80.499936678941</v>
      </c>
      <c r="R356" s="59" t="n">
        <f aca="false">IF(L356&gt;Q356,L356-Q356,0)</f>
        <v>2.00006332105903</v>
      </c>
      <c r="S356" s="60" t="n">
        <f aca="false">IF(AND(R356&gt;$T$22,R356&lt;=$T$23),$S$22,IF(R356&gt;$T$23,$S$23,0))</f>
        <v>0</v>
      </c>
      <c r="T356" s="41" t="n">
        <f aca="false">ROUND(S356*N356,0)</f>
        <v>0</v>
      </c>
      <c r="U356" s="41" t="n">
        <f aca="false">MAX(P356-K356,0)</f>
        <v>0</v>
      </c>
      <c r="V356" s="41" t="n">
        <f aca="false">MAX(U356*(V$23),0)</f>
        <v>0</v>
      </c>
      <c r="W356" s="41" t="n">
        <f aca="false">IF(AND(I356&gt;1.75,$W$23=1),MAX(K356-(P356+T356),0),0)</f>
        <v>0</v>
      </c>
      <c r="X356" s="53" t="n">
        <f aca="false">MIN(H356*[1]parameters!C$22,ROUND(P356+T356-V356+W356,0))</f>
        <v>6112616</v>
      </c>
      <c r="Y356" s="55" t="n">
        <f aca="false">IF(H356=0,0,X356*100/H356)</f>
        <v>80.499936678941</v>
      </c>
    </row>
    <row r="357" customFormat="false" ht="14.5" hidden="false" customHeight="false" outlineLevel="0" collapsed="false">
      <c r="A357" s="20" t="n">
        <v>330</v>
      </c>
      <c r="B357" s="20" t="s">
        <v>348</v>
      </c>
      <c r="C357" s="51" t="n">
        <v>7192996000</v>
      </c>
      <c r="D357" s="51" t="n">
        <f aca="false">D$23*C357</f>
        <v>23282293.4656505</v>
      </c>
      <c r="E357" s="52" t="n">
        <v>6431334000</v>
      </c>
      <c r="F357" s="51" t="n">
        <f aca="false">E357*F$23</f>
        <v>76282628.7059455</v>
      </c>
      <c r="G357" s="51" t="n">
        <f aca="false">ROUND(D357+F357,0)</f>
        <v>99564922</v>
      </c>
      <c r="H357" s="53" t="n">
        <f aca="false">(SUMIF(town1755,A357,found1755)/2)</f>
        <v>26381907.903</v>
      </c>
      <c r="I357" s="54" t="n">
        <f aca="false">IF(H357=0,0,G357/H357)</f>
        <v>3.77398489775935</v>
      </c>
      <c r="J357" s="41" t="n">
        <f aca="false">ROUND(H357*maxloc,0)</f>
        <v>21765074</v>
      </c>
      <c r="K357" s="41" t="n">
        <f aca="false">MIN(G357,J357)</f>
        <v>21765074</v>
      </c>
      <c r="L357" s="55" t="n">
        <f aca="false">IF(H357&gt;0, ROUND((K357*100/H357), 2), 0)</f>
        <v>82.5</v>
      </c>
      <c r="M357" s="56"/>
      <c r="N357" s="57" t="n">
        <v>20948614</v>
      </c>
      <c r="O357" s="58" t="n">
        <v>0.0428</v>
      </c>
      <c r="P357" s="41" t="n">
        <f aca="false">ROUND(N357*(1+O357),0)</f>
        <v>21845215</v>
      </c>
      <c r="Q357" s="59" t="n">
        <f aca="false">IF(H357=0,0,P357*100/H357)</f>
        <v>82.8037724956044</v>
      </c>
      <c r="R357" s="59" t="n">
        <f aca="false">IF(L357&gt;Q357,L357-Q357,0)</f>
        <v>0</v>
      </c>
      <c r="S357" s="60" t="n">
        <f aca="false">IF(AND(R357&gt;$T$22,R357&lt;=$T$23),$S$22,IF(R357&gt;$T$23,$S$23,0))</f>
        <v>0</v>
      </c>
      <c r="T357" s="41" t="n">
        <f aca="false">ROUND(S357*N357,0)</f>
        <v>0</v>
      </c>
      <c r="U357" s="41" t="n">
        <f aca="false">MAX(P357-K357,0)</f>
        <v>80141</v>
      </c>
      <c r="V357" s="41" t="n">
        <f aca="false">MAX(U357*(V$23),0)</f>
        <v>80141</v>
      </c>
      <c r="W357" s="41" t="n">
        <f aca="false">IF(AND(I357&gt;1.75,$W$23=1),MAX(K357-(P357+T357),0),0)</f>
        <v>0</v>
      </c>
      <c r="X357" s="53" t="n">
        <f aca="false">MIN(H357*[1]parameters!C$22,ROUND(P357+T357-V357+W357,0))</f>
        <v>21765074</v>
      </c>
      <c r="Y357" s="55" t="n">
        <f aca="false">IF(H357=0,0,X357*100/H357)</f>
        <v>82.4999999242852</v>
      </c>
    </row>
    <row r="358" customFormat="false" ht="14.5" hidden="false" customHeight="false" outlineLevel="0" collapsed="false">
      <c r="A358" s="20" t="n">
        <v>331</v>
      </c>
      <c r="B358" s="20" t="s">
        <v>349</v>
      </c>
      <c r="C358" s="51" t="n">
        <v>4325909100</v>
      </c>
      <c r="D358" s="51" t="n">
        <f aca="false">D$23*C358</f>
        <v>14002104.9882313</v>
      </c>
      <c r="E358" s="52" t="n">
        <v>931291000</v>
      </c>
      <c r="F358" s="51" t="n">
        <f aca="false">E358*F$23</f>
        <v>11046125.9779369</v>
      </c>
      <c r="G358" s="51" t="n">
        <f aca="false">ROUND(D358+F358,0)</f>
        <v>25048231</v>
      </c>
      <c r="H358" s="53" t="n">
        <f aca="false">(SUMIF(town1755,A358,found1755)/2)</f>
        <v>25402087.0325328</v>
      </c>
      <c r="I358" s="54" t="n">
        <f aca="false">IF(H358=0,0,G358/H358)</f>
        <v>0.986069804733776</v>
      </c>
      <c r="J358" s="41" t="n">
        <f aca="false">ROUND(H358*maxloc,0)</f>
        <v>20956722</v>
      </c>
      <c r="K358" s="41" t="n">
        <f aca="false">MIN(G358,J358)</f>
        <v>20956722</v>
      </c>
      <c r="L358" s="55" t="n">
        <f aca="false">IF(H358&gt;0, ROUND((K358*100/H358), 2), 0)</f>
        <v>82.5</v>
      </c>
      <c r="M358" s="56"/>
      <c r="N358" s="57" t="n">
        <v>18059992</v>
      </c>
      <c r="O358" s="58" t="n">
        <v>0.0315</v>
      </c>
      <c r="P358" s="41" t="n">
        <f aca="false">ROUND(N358*(1+O358),0)</f>
        <v>18628882</v>
      </c>
      <c r="Q358" s="59" t="n">
        <f aca="false">IF(H358=0,0,P358*100/H358)</f>
        <v>73.3360293433439</v>
      </c>
      <c r="R358" s="59" t="n">
        <f aca="false">IF(L358&gt;Q358,L358-Q358,0)</f>
        <v>9.16397065665615</v>
      </c>
      <c r="S358" s="60" t="n">
        <f aca="false">IF(AND(R358&gt;$T$22,R358&lt;=$T$23),$S$22,IF(R358&gt;$T$23,$S$23,0))</f>
        <v>0.02</v>
      </c>
      <c r="T358" s="41" t="n">
        <f aca="false">ROUND(S358*N358,0)</f>
        <v>361200</v>
      </c>
      <c r="U358" s="41" t="n">
        <f aca="false">MAX(P358-K358,0)</f>
        <v>0</v>
      </c>
      <c r="V358" s="41" t="n">
        <f aca="false">MAX(U358*(V$23),0)</f>
        <v>0</v>
      </c>
      <c r="W358" s="41" t="n">
        <f aca="false">IF(AND(I358&gt;1.75,$W$23=1),MAX(K358-(P358+T358),0),0)</f>
        <v>0</v>
      </c>
      <c r="X358" s="53" t="n">
        <f aca="false">MIN(H358*[1]parameters!C$22,ROUND(P358+T358-V358+W358,0))</f>
        <v>18990082</v>
      </c>
      <c r="Y358" s="55" t="n">
        <f aca="false">IF(H358=0,0,X358*100/H358)</f>
        <v>74.7579597522012</v>
      </c>
    </row>
    <row r="359" customFormat="false" ht="14.5" hidden="false" customHeight="false" outlineLevel="0" collapsed="false">
      <c r="A359" s="20" t="n">
        <v>332</v>
      </c>
      <c r="B359" s="20" t="s">
        <v>350</v>
      </c>
      <c r="C359" s="51" t="n">
        <v>3302461300</v>
      </c>
      <c r="D359" s="51" t="n">
        <f aca="false">D$23*C359</f>
        <v>10689408.5782271</v>
      </c>
      <c r="E359" s="52" t="n">
        <v>1037417000</v>
      </c>
      <c r="F359" s="51" t="n">
        <f aca="false">E359*F$23</f>
        <v>12304895.9709192</v>
      </c>
      <c r="G359" s="51" t="n">
        <f aca="false">ROUND(D359+F359,0)</f>
        <v>22994305</v>
      </c>
      <c r="H359" s="53" t="n">
        <f aca="false">(SUMIF(town1755,A359,found1755)/2)</f>
        <v>68366792.9</v>
      </c>
      <c r="I359" s="54" t="n">
        <f aca="false">IF(H359=0,0,G359/H359)</f>
        <v>0.336337336075333</v>
      </c>
      <c r="J359" s="41" t="n">
        <f aca="false">ROUND(H359*maxloc,0)</f>
        <v>56402604</v>
      </c>
      <c r="K359" s="41" t="n">
        <f aca="false">MIN(G359,J359)</f>
        <v>22994305</v>
      </c>
      <c r="L359" s="55" t="n">
        <f aca="false">IF(H359&gt;0, ROUND((K359*100/H359), 2), 0)</f>
        <v>33.63</v>
      </c>
      <c r="M359" s="56"/>
      <c r="N359" s="57" t="n">
        <v>22906588</v>
      </c>
      <c r="O359" s="58" t="n">
        <v>0.0382</v>
      </c>
      <c r="P359" s="41" t="n">
        <f aca="false">ROUND(N359*(1+O359),0)</f>
        <v>23781620</v>
      </c>
      <c r="Q359" s="59" t="n">
        <f aca="false">IF(H359=0,0,P359*100/H359)</f>
        <v>34.7853380145904</v>
      </c>
      <c r="R359" s="59" t="n">
        <f aca="false">IF(L359&gt;Q359,L359-Q359,0)</f>
        <v>0</v>
      </c>
      <c r="S359" s="60" t="n">
        <f aca="false">IF(AND(R359&gt;$T$22,R359&lt;=$T$23),$S$22,IF(R359&gt;$T$23,$S$23,0))</f>
        <v>0</v>
      </c>
      <c r="T359" s="41" t="n">
        <f aca="false">ROUND(S359*N359,0)</f>
        <v>0</v>
      </c>
      <c r="U359" s="41" t="n">
        <f aca="false">MAX(P359-K359,0)</f>
        <v>787315</v>
      </c>
      <c r="V359" s="41" t="n">
        <f aca="false">MAX(U359*(V$23),0)</f>
        <v>787315</v>
      </c>
      <c r="W359" s="41" t="n">
        <f aca="false">IF(AND(I359&gt;1.75,$W$23=1),MAX(K359-(P359+T359),0),0)</f>
        <v>0</v>
      </c>
      <c r="X359" s="53" t="n">
        <f aca="false">MIN(H359*[1]parameters!C$22,ROUND(P359+T359-V359+W359,0))</f>
        <v>22994305</v>
      </c>
      <c r="Y359" s="55" t="n">
        <f aca="false">IF(H359=0,0,X359*100/H359)</f>
        <v>33.6337336075333</v>
      </c>
    </row>
    <row r="360" customFormat="false" ht="14.5" hidden="false" customHeight="false" outlineLevel="0" collapsed="false">
      <c r="A360" s="20" t="n">
        <v>333</v>
      </c>
      <c r="B360" s="20" t="s">
        <v>351</v>
      </c>
      <c r="C360" s="51" t="n">
        <v>453409500</v>
      </c>
      <c r="D360" s="51" t="n">
        <f aca="false">D$23*C360</f>
        <v>1467596.12254947</v>
      </c>
      <c r="E360" s="52" t="n">
        <v>121284000</v>
      </c>
      <c r="F360" s="51" t="n">
        <f aca="false">E360*F$23</f>
        <v>1438560.38886674</v>
      </c>
      <c r="G360" s="51" t="n">
        <f aca="false">ROUND(D360+F360,0)</f>
        <v>2906157</v>
      </c>
      <c r="H360" s="53" t="n">
        <f aca="false">(SUMIF(town1755,A360,found1755)/2)</f>
        <v>1817852.54643504</v>
      </c>
      <c r="I360" s="54" t="n">
        <f aca="false">IF(H360=0,0,G360/H360)</f>
        <v>1.59867586933782</v>
      </c>
      <c r="J360" s="41" t="n">
        <f aca="false">ROUND(H360*maxloc,0)</f>
        <v>1499728</v>
      </c>
      <c r="K360" s="41" t="n">
        <f aca="false">MIN(G360,J360)</f>
        <v>1499728</v>
      </c>
      <c r="L360" s="55" t="n">
        <f aca="false">IF(H360&gt;0, ROUND((K360*100/H360), 2), 0)</f>
        <v>82.5</v>
      </c>
      <c r="M360" s="56"/>
      <c r="N360" s="57" t="n">
        <v>1360800</v>
      </c>
      <c r="O360" s="58" t="n">
        <v>0.0337</v>
      </c>
      <c r="P360" s="41" t="n">
        <f aca="false">ROUND(N360*(1+O360),0)</f>
        <v>1406659</v>
      </c>
      <c r="Q360" s="59" t="n">
        <f aca="false">IF(H360=0,0,P360*100/H360)</f>
        <v>77.3802585230896</v>
      </c>
      <c r="R360" s="59" t="n">
        <f aca="false">IF(L360&gt;Q360,L360-Q360,0)</f>
        <v>5.11974147691036</v>
      </c>
      <c r="S360" s="60" t="n">
        <f aca="false">IF(AND(R360&gt;$T$22,R360&lt;=$T$23),$S$22,IF(R360&gt;$T$23,$S$23,0))</f>
        <v>0.01</v>
      </c>
      <c r="T360" s="41" t="n">
        <f aca="false">ROUND(S360*N360,0)</f>
        <v>13608</v>
      </c>
      <c r="U360" s="41" t="n">
        <f aca="false">MAX(P360-K360,0)</f>
        <v>0</v>
      </c>
      <c r="V360" s="41" t="n">
        <f aca="false">MAX(U360*(V$23),0)</f>
        <v>0</v>
      </c>
      <c r="W360" s="41" t="n">
        <f aca="false">IF(AND(I360&gt;1.75,$W$23=1),MAX(K360-(P360+T360),0),0)</f>
        <v>0</v>
      </c>
      <c r="X360" s="53" t="n">
        <f aca="false">MIN(H360*[1]parameters!C$22,ROUND(P360+T360-V360+W360,0))</f>
        <v>1420267</v>
      </c>
      <c r="Y360" s="55" t="n">
        <f aca="false">IF(H360=0,0,X360*100/H360)</f>
        <v>78.1288340897211</v>
      </c>
    </row>
    <row r="361" customFormat="false" ht="14.5" hidden="false" customHeight="false" outlineLevel="0" collapsed="false">
      <c r="A361" s="20" t="n">
        <v>334</v>
      </c>
      <c r="B361" s="20" t="s">
        <v>352</v>
      </c>
      <c r="C361" s="51" t="n">
        <v>3290703900</v>
      </c>
      <c r="D361" s="51" t="n">
        <f aca="false">D$23*C361</f>
        <v>10651352.2193479</v>
      </c>
      <c r="E361" s="52" t="n">
        <v>158182000</v>
      </c>
      <c r="F361" s="51" t="n">
        <f aca="false">E361*F$23</f>
        <v>1876210.87226443</v>
      </c>
      <c r="G361" s="51" t="n">
        <f aca="false">ROUND(D361+F361,0)</f>
        <v>12527563</v>
      </c>
      <c r="H361" s="53" t="n">
        <f aca="false">(SUMIF(town1755,A361,found1755)/2)</f>
        <v>5793063.00148266</v>
      </c>
      <c r="I361" s="54" t="n">
        <f aca="false">IF(H361=0,0,G361/H361)</f>
        <v>2.16251109245553</v>
      </c>
      <c r="J361" s="41" t="n">
        <f aca="false">ROUND(H361*maxloc,0)</f>
        <v>4779277</v>
      </c>
      <c r="K361" s="41" t="n">
        <f aca="false">MIN(G361,J361)</f>
        <v>4779277</v>
      </c>
      <c r="L361" s="55" t="n">
        <f aca="false">IF(H361&gt;0, ROUND((K361*100/H361), 2), 0)</f>
        <v>82.5</v>
      </c>
      <c r="M361" s="56"/>
      <c r="N361" s="57" t="n">
        <v>5043724</v>
      </c>
      <c r="O361" s="58" t="n">
        <v>0.0461</v>
      </c>
      <c r="P361" s="41" t="n">
        <f aca="false">ROUND(N361*(1+O361),0)</f>
        <v>5276240</v>
      </c>
      <c r="Q361" s="59" t="n">
        <f aca="false">IF(H361=0,0,P361*100/H361)</f>
        <v>91.0785882813568</v>
      </c>
      <c r="R361" s="59" t="n">
        <f aca="false">IF(L361&gt;Q361,L361-Q361,0)</f>
        <v>0</v>
      </c>
      <c r="S361" s="60" t="n">
        <f aca="false">IF(AND(R361&gt;$T$22,R361&lt;=$T$23),$S$22,IF(R361&gt;$T$23,$S$23,0))</f>
        <v>0</v>
      </c>
      <c r="T361" s="41" t="n">
        <f aca="false">ROUND(S361*N361,0)</f>
        <v>0</v>
      </c>
      <c r="U361" s="41" t="n">
        <f aca="false">MAX(P361-K361,0)</f>
        <v>496963</v>
      </c>
      <c r="V361" s="41" t="n">
        <f aca="false">MAX(U361*(V$23),0)</f>
        <v>496963</v>
      </c>
      <c r="W361" s="41" t="n">
        <f aca="false">IF(AND(I361&gt;1.75,$W$23=1),MAX(K361-(P361+T361),0),0)</f>
        <v>0</v>
      </c>
      <c r="X361" s="53" t="n">
        <f aca="false">MIN(H361*[1]parameters!C$22,ROUND(P361+T361-V361+W361,0))</f>
        <v>4779277</v>
      </c>
      <c r="Y361" s="55" t="n">
        <f aca="false">IF(H361=0,0,X361*100/H361)</f>
        <v>82.5000004104358</v>
      </c>
    </row>
    <row r="362" customFormat="false" ht="14.5" hidden="false" customHeight="false" outlineLevel="0" collapsed="false">
      <c r="A362" s="20" t="n">
        <v>335</v>
      </c>
      <c r="B362" s="20" t="s">
        <v>353</v>
      </c>
      <c r="C362" s="51" t="n">
        <v>5479184600</v>
      </c>
      <c r="D362" s="51" t="n">
        <f aca="false">D$23*C362</f>
        <v>17735027.7700241</v>
      </c>
      <c r="E362" s="52" t="n">
        <v>2527880000</v>
      </c>
      <c r="F362" s="51" t="n">
        <f aca="false">E362*F$23</f>
        <v>29983411.1326181</v>
      </c>
      <c r="G362" s="51" t="n">
        <f aca="false">ROUND(D362+F362,0)</f>
        <v>47718439</v>
      </c>
      <c r="H362" s="53" t="n">
        <f aca="false">(SUMIF(town1755,A362,found1755)/2)</f>
        <v>37208152.2143415</v>
      </c>
      <c r="I362" s="54" t="n">
        <f aca="false">IF(H362=0,0,G362/H362)</f>
        <v>1.28247268838057</v>
      </c>
      <c r="J362" s="41" t="n">
        <f aca="false">ROUND(H362*maxloc,0)</f>
        <v>30696726</v>
      </c>
      <c r="K362" s="41" t="n">
        <f aca="false">MIN(G362,J362)</f>
        <v>30696726</v>
      </c>
      <c r="L362" s="55" t="n">
        <f aca="false">IF(H362&gt;0, ROUND((K362*100/H362), 2), 0)</f>
        <v>82.5</v>
      </c>
      <c r="M362" s="56"/>
      <c r="N362" s="57" t="n">
        <v>29283013</v>
      </c>
      <c r="O362" s="58" t="n">
        <v>0.0378</v>
      </c>
      <c r="P362" s="41" t="n">
        <f aca="false">ROUND(N362*(1+O362),0)</f>
        <v>30389911</v>
      </c>
      <c r="Q362" s="59" t="n">
        <f aca="false">IF(H362=0,0,P362*100/H362)</f>
        <v>81.6754103373252</v>
      </c>
      <c r="R362" s="59" t="n">
        <f aca="false">IF(L362&gt;Q362,L362-Q362,0)</f>
        <v>0.824589662674768</v>
      </c>
      <c r="S362" s="60" t="n">
        <f aca="false">IF(AND(R362&gt;$T$22,R362&lt;=$T$23),$S$22,IF(R362&gt;$T$23,$S$23,0))</f>
        <v>0</v>
      </c>
      <c r="T362" s="41" t="n">
        <f aca="false">ROUND(S362*N362,0)</f>
        <v>0</v>
      </c>
      <c r="U362" s="41" t="n">
        <f aca="false">MAX(P362-K362,0)</f>
        <v>0</v>
      </c>
      <c r="V362" s="41" t="n">
        <f aca="false">MAX(U362*(V$23),0)</f>
        <v>0</v>
      </c>
      <c r="W362" s="41" t="n">
        <f aca="false">IF(AND(I362&gt;1.75,$W$23=1),MAX(K362-(P362+T362),0),0)</f>
        <v>0</v>
      </c>
      <c r="X362" s="53" t="n">
        <f aca="false">MIN(H362*[1]parameters!C$22,ROUND(P362+T362-V362+W362,0))</f>
        <v>30389911</v>
      </c>
      <c r="Y362" s="55" t="n">
        <f aca="false">IF(H362=0,0,X362*100/H362)</f>
        <v>81.6754103373252</v>
      </c>
    </row>
    <row r="363" customFormat="false" ht="14.5" hidden="false" customHeight="false" outlineLevel="0" collapsed="false">
      <c r="A363" s="20" t="n">
        <v>336</v>
      </c>
      <c r="B363" s="20" t="s">
        <v>354</v>
      </c>
      <c r="C363" s="51" t="n">
        <v>10601685400</v>
      </c>
      <c r="D363" s="51" t="n">
        <f aca="false">D$23*C363</f>
        <v>34315541.2172205</v>
      </c>
      <c r="E363" s="52" t="n">
        <v>2572553000</v>
      </c>
      <c r="F363" s="51" t="n">
        <f aca="false">E363*F$23</f>
        <v>30513281.5875161</v>
      </c>
      <c r="G363" s="51" t="n">
        <f aca="false">ROUND(D363+F363,0)</f>
        <v>64828823</v>
      </c>
      <c r="H363" s="53" t="n">
        <f aca="false">(SUMIF(town1755,A363,found1755)/2)</f>
        <v>92964257.4078759</v>
      </c>
      <c r="I363" s="54" t="n">
        <f aca="false">IF(H363=0,0,G363/H363)</f>
        <v>0.697352130890122</v>
      </c>
      <c r="J363" s="41" t="n">
        <f aca="false">ROUND(H363*maxloc,0)</f>
        <v>76695512</v>
      </c>
      <c r="K363" s="41" t="n">
        <f aca="false">MIN(G363,J363)</f>
        <v>64828823</v>
      </c>
      <c r="L363" s="55" t="n">
        <f aca="false">IF(H363&gt;0, ROUND((K363*100/H363), 2), 0)</f>
        <v>69.74</v>
      </c>
      <c r="M363" s="56"/>
      <c r="N363" s="57" t="n">
        <v>66095737</v>
      </c>
      <c r="O363" s="58" t="n">
        <v>0.0413</v>
      </c>
      <c r="P363" s="41" t="n">
        <f aca="false">ROUND(N363*(1+O363),0)</f>
        <v>68825491</v>
      </c>
      <c r="Q363" s="59" t="n">
        <f aca="false">IF(H363=0,0,P363*100/H363)</f>
        <v>74.0343578479111</v>
      </c>
      <c r="R363" s="59" t="n">
        <f aca="false">IF(L363&gt;Q363,L363-Q363,0)</f>
        <v>0</v>
      </c>
      <c r="S363" s="60" t="n">
        <f aca="false">IF(AND(R363&gt;$T$22,R363&lt;=$T$23),$S$22,IF(R363&gt;$T$23,$S$23,0))</f>
        <v>0</v>
      </c>
      <c r="T363" s="41" t="n">
        <f aca="false">ROUND(S363*N363,0)</f>
        <v>0</v>
      </c>
      <c r="U363" s="41" t="n">
        <f aca="false">MAX(P363-K363,0)</f>
        <v>3996668</v>
      </c>
      <c r="V363" s="41" t="n">
        <f aca="false">MAX(U363*(V$23),0)</f>
        <v>3996668</v>
      </c>
      <c r="W363" s="41" t="n">
        <f aca="false">IF(AND(I363&gt;1.75,$W$23=1),MAX(K363-(P363+T363),0),0)</f>
        <v>0</v>
      </c>
      <c r="X363" s="53" t="n">
        <f aca="false">MIN(H363*[1]parameters!C$22,ROUND(P363+T363-V363+W363,0))</f>
        <v>64828823</v>
      </c>
      <c r="Y363" s="55" t="n">
        <f aca="false">IF(H363=0,0,X363*100/H363)</f>
        <v>69.7352130890122</v>
      </c>
    </row>
    <row r="364" customFormat="false" ht="14.5" hidden="false" customHeight="false" outlineLevel="0" collapsed="false">
      <c r="A364" s="20" t="n">
        <v>337</v>
      </c>
      <c r="B364" s="20" t="s">
        <v>355</v>
      </c>
      <c r="C364" s="51" t="n">
        <v>333516600</v>
      </c>
      <c r="D364" s="51" t="n">
        <f aca="false">D$23*C364</f>
        <v>1079526.71694325</v>
      </c>
      <c r="E364" s="52" t="n">
        <v>42081000</v>
      </c>
      <c r="F364" s="51" t="n">
        <f aca="false">E364*F$23</f>
        <v>499126.51070134</v>
      </c>
      <c r="G364" s="51" t="n">
        <f aca="false">ROUND(D364+F364,0)</f>
        <v>1578653</v>
      </c>
      <c r="H364" s="53" t="n">
        <f aca="false">(SUMIF(town1755,A364,found1755)/2)</f>
        <v>2284205.69419327</v>
      </c>
      <c r="I364" s="54" t="n">
        <f aca="false">IF(H364=0,0,G364/H364)</f>
        <v>0.691116830683476</v>
      </c>
      <c r="J364" s="41" t="n">
        <f aca="false">ROUND(H364*maxloc,0)</f>
        <v>1884470</v>
      </c>
      <c r="K364" s="41" t="n">
        <f aca="false">MIN(G364,J364)</f>
        <v>1578653</v>
      </c>
      <c r="L364" s="55" t="n">
        <f aca="false">IF(H364&gt;0, ROUND((K364*100/H364), 2), 0)</f>
        <v>69.11</v>
      </c>
      <c r="M364" s="56"/>
      <c r="N364" s="57" t="n">
        <v>1648962</v>
      </c>
      <c r="O364" s="58" t="n">
        <v>0.0386</v>
      </c>
      <c r="P364" s="41" t="n">
        <f aca="false">ROUND(N364*(1+O364),0)</f>
        <v>1712612</v>
      </c>
      <c r="Q364" s="59" t="n">
        <f aca="false">IF(H364=0,0,P364*100/H364)</f>
        <v>74.9762599906686</v>
      </c>
      <c r="R364" s="59" t="n">
        <f aca="false">IF(L364&gt;Q364,L364-Q364,0)</f>
        <v>0</v>
      </c>
      <c r="S364" s="60" t="n">
        <f aca="false">IF(AND(R364&gt;$T$22,R364&lt;=$T$23),$S$22,IF(R364&gt;$T$23,$S$23,0))</f>
        <v>0</v>
      </c>
      <c r="T364" s="41" t="n">
        <f aca="false">ROUND(S364*N364,0)</f>
        <v>0</v>
      </c>
      <c r="U364" s="41" t="n">
        <f aca="false">MAX(P364-K364,0)</f>
        <v>133959</v>
      </c>
      <c r="V364" s="41" t="n">
        <f aca="false">MAX(U364*(V$23),0)</f>
        <v>133959</v>
      </c>
      <c r="W364" s="41" t="n">
        <f aca="false">IF(AND(I364&gt;1.75,$W$23=1),MAX(K364-(P364+T364),0),0)</f>
        <v>0</v>
      </c>
      <c r="X364" s="53" t="n">
        <f aca="false">MIN(H364*[1]parameters!C$22,ROUND(P364+T364-V364+W364,0))</f>
        <v>1578653</v>
      </c>
      <c r="Y364" s="55" t="n">
        <f aca="false">IF(H364=0,0,X364*100/H364)</f>
        <v>69.1116830683476</v>
      </c>
    </row>
    <row r="365" customFormat="false" ht="14.5" hidden="false" customHeight="false" outlineLevel="0" collapsed="false">
      <c r="A365" s="20" t="n">
        <v>338</v>
      </c>
      <c r="B365" s="20" t="s">
        <v>356</v>
      </c>
      <c r="C365" s="51" t="n">
        <v>2145260700</v>
      </c>
      <c r="D365" s="51" t="n">
        <f aca="false">D$23*C365</f>
        <v>6943781.03056456</v>
      </c>
      <c r="E365" s="52" t="n">
        <v>581553000</v>
      </c>
      <c r="F365" s="51" t="n">
        <f aca="false">E365*F$23</f>
        <v>6897852.2296974</v>
      </c>
      <c r="G365" s="51" t="n">
        <f aca="false">ROUND(D365+F365,0)</f>
        <v>13841633</v>
      </c>
      <c r="H365" s="53" t="n">
        <f aca="false">(SUMIF(town1755,A365,found1755)/2)</f>
        <v>33825134.4185089</v>
      </c>
      <c r="I365" s="54" t="n">
        <f aca="false">IF(H365=0,0,G365/H365)</f>
        <v>0.409211470640186</v>
      </c>
      <c r="J365" s="41" t="n">
        <f aca="false">ROUND(H365*maxloc,0)</f>
        <v>27905736</v>
      </c>
      <c r="K365" s="41" t="n">
        <f aca="false">MIN(G365,J365)</f>
        <v>13841633</v>
      </c>
      <c r="L365" s="55" t="n">
        <f aca="false">IF(H365&gt;0, ROUND((K365*100/H365), 2), 0)</f>
        <v>40.92</v>
      </c>
      <c r="M365" s="56"/>
      <c r="N365" s="57" t="n">
        <v>14015156</v>
      </c>
      <c r="O365" s="58" t="n">
        <v>0.0534</v>
      </c>
      <c r="P365" s="41" t="n">
        <f aca="false">ROUND(N365*(1+O365),0)</f>
        <v>14763565</v>
      </c>
      <c r="Q365" s="59" t="n">
        <f aca="false">IF(H365=0,0,P365*100/H365)</f>
        <v>43.6467297286525</v>
      </c>
      <c r="R365" s="59" t="n">
        <f aca="false">IF(L365&gt;Q365,L365-Q365,0)</f>
        <v>0</v>
      </c>
      <c r="S365" s="60" t="n">
        <f aca="false">IF(AND(R365&gt;$T$22,R365&lt;=$T$23),$S$22,IF(R365&gt;$T$23,$S$23,0))</f>
        <v>0</v>
      </c>
      <c r="T365" s="41" t="n">
        <f aca="false">ROUND(S365*N365,0)</f>
        <v>0</v>
      </c>
      <c r="U365" s="41" t="n">
        <f aca="false">MAX(P365-K365,0)</f>
        <v>921932</v>
      </c>
      <c r="V365" s="41" t="n">
        <f aca="false">MAX(U365*(V$23),0)</f>
        <v>921932</v>
      </c>
      <c r="W365" s="41" t="n">
        <f aca="false">IF(AND(I365&gt;1.75,$W$23=1),MAX(K365-(P365+T365),0),0)</f>
        <v>0</v>
      </c>
      <c r="X365" s="53" t="n">
        <f aca="false">MIN(H365*[1]parameters!C$22,ROUND(P365+T365-V365+W365,0))</f>
        <v>13841633</v>
      </c>
      <c r="Y365" s="55" t="n">
        <f aca="false">IF(H365=0,0,X365*100/H365)</f>
        <v>40.9211470640186</v>
      </c>
    </row>
    <row r="366" customFormat="false" ht="14.5" hidden="false" customHeight="false" outlineLevel="0" collapsed="false">
      <c r="A366" s="20" t="n">
        <v>339</v>
      </c>
      <c r="B366" s="20" t="s">
        <v>357</v>
      </c>
      <c r="C366" s="51" t="n">
        <v>2108258500</v>
      </c>
      <c r="D366" s="51" t="n">
        <f aca="false">D$23*C366</f>
        <v>6824012.28896166</v>
      </c>
      <c r="E366" s="52" t="n">
        <v>789716000</v>
      </c>
      <c r="F366" s="51" t="n">
        <f aca="false">E366*F$23</f>
        <v>9366892.22036119</v>
      </c>
      <c r="G366" s="51" t="n">
        <f aca="false">ROUND(D366+F366,0)</f>
        <v>16190905</v>
      </c>
      <c r="H366" s="53" t="n">
        <f aca="false">(SUMIF(town1755,A366,found1755)/2)</f>
        <v>29475167.009635</v>
      </c>
      <c r="I366" s="54" t="n">
        <f aca="false">IF(H366=0,0,G366/H366)</f>
        <v>0.54930664157755</v>
      </c>
      <c r="J366" s="41" t="n">
        <f aca="false">ROUND(H366*maxloc,0)</f>
        <v>24317013</v>
      </c>
      <c r="K366" s="41" t="n">
        <f aca="false">MIN(G366,J366)</f>
        <v>16190905</v>
      </c>
      <c r="L366" s="55" t="n">
        <f aca="false">IF(H366&gt;0, ROUND((K366*100/H366), 2), 0)</f>
        <v>54.93</v>
      </c>
      <c r="M366" s="56"/>
      <c r="N366" s="57" t="n">
        <v>18231525</v>
      </c>
      <c r="O366" s="58" t="n">
        <v>0.0363</v>
      </c>
      <c r="P366" s="41" t="n">
        <f aca="false">ROUND(N366*(1+O366),0)</f>
        <v>18893329</v>
      </c>
      <c r="Q366" s="59" t="n">
        <f aca="false">IF(H366=0,0,P366*100/H366)</f>
        <v>64.0991414699161</v>
      </c>
      <c r="R366" s="59" t="n">
        <f aca="false">IF(L366&gt;Q366,L366-Q366,0)</f>
        <v>0</v>
      </c>
      <c r="S366" s="60" t="n">
        <f aca="false">IF(AND(R366&gt;$T$22,R366&lt;=$T$23),$S$22,IF(R366&gt;$T$23,$S$23,0))</f>
        <v>0</v>
      </c>
      <c r="T366" s="41" t="n">
        <f aca="false">ROUND(S366*N366,0)</f>
        <v>0</v>
      </c>
      <c r="U366" s="41" t="n">
        <f aca="false">MAX(P366-K366,0)</f>
        <v>2702424</v>
      </c>
      <c r="V366" s="41" t="n">
        <f aca="false">MAX(U366*(V$23),0)</f>
        <v>2702424</v>
      </c>
      <c r="W366" s="41" t="n">
        <f aca="false">IF(AND(I366&gt;1.75,$W$23=1),MAX(K366-(P366+T366),0),0)</f>
        <v>0</v>
      </c>
      <c r="X366" s="53" t="n">
        <f aca="false">MIN(H366*[1]parameters!C$22,ROUND(P366+T366-V366+W366,0))</f>
        <v>16190905</v>
      </c>
      <c r="Y366" s="55" t="n">
        <f aca="false">IF(H366=0,0,X366*100/H366)</f>
        <v>54.930664157755</v>
      </c>
    </row>
    <row r="367" customFormat="false" ht="14.5" hidden="false" customHeight="false" outlineLevel="0" collapsed="false">
      <c r="A367" s="20" t="n">
        <v>340</v>
      </c>
      <c r="B367" s="20" t="s">
        <v>358</v>
      </c>
      <c r="C367" s="51" t="n">
        <v>371024900</v>
      </c>
      <c r="D367" s="51" t="n">
        <f aca="false">D$23*C367</f>
        <v>1200933.6033085</v>
      </c>
      <c r="E367" s="52" t="n">
        <v>79793381.25</v>
      </c>
      <c r="F367" s="51" t="n">
        <f aca="false">E367*F$23</f>
        <v>946436.443059201</v>
      </c>
      <c r="G367" s="51" t="n">
        <f aca="false">ROUND(D367+F367,0)</f>
        <v>2147370</v>
      </c>
      <c r="H367" s="53" t="n">
        <f aca="false">(SUMIF(town1755,A367,found1755)/2)</f>
        <v>3548166.06851803</v>
      </c>
      <c r="I367" s="54" t="n">
        <f aca="false">IF(H367=0,0,G367/H367)</f>
        <v>0.605205607215814</v>
      </c>
      <c r="J367" s="41" t="n">
        <f aca="false">ROUND(H367*maxloc,0)</f>
        <v>2927237</v>
      </c>
      <c r="K367" s="41" t="n">
        <f aca="false">MIN(G367,J367)</f>
        <v>2147370</v>
      </c>
      <c r="L367" s="55" t="n">
        <f aca="false">IF(H367&gt;0, ROUND((K367*100/H367), 2), 0)</f>
        <v>60.52</v>
      </c>
      <c r="M367" s="56"/>
      <c r="N367" s="57" t="n">
        <v>2296794</v>
      </c>
      <c r="O367" s="58" t="n">
        <v>0.0321</v>
      </c>
      <c r="P367" s="41" t="n">
        <f aca="false">ROUND(N367*(1+O367),0)</f>
        <v>2370521</v>
      </c>
      <c r="Q367" s="59" t="n">
        <f aca="false">IF(H367=0,0,P367*100/H367)</f>
        <v>66.8097533831077</v>
      </c>
      <c r="R367" s="59" t="n">
        <f aca="false">IF(L367&gt;Q367,L367-Q367,0)</f>
        <v>0</v>
      </c>
      <c r="S367" s="60" t="n">
        <f aca="false">IF(AND(R367&gt;$T$22,R367&lt;=$T$23),$S$22,IF(R367&gt;$T$23,$S$23,0))</f>
        <v>0</v>
      </c>
      <c r="T367" s="41" t="n">
        <f aca="false">ROUND(S367*N367,0)</f>
        <v>0</v>
      </c>
      <c r="U367" s="41" t="n">
        <f aca="false">MAX(P367-K367,0)</f>
        <v>223151</v>
      </c>
      <c r="V367" s="41" t="n">
        <f aca="false">MAX(U367*(V$23),0)</f>
        <v>223151</v>
      </c>
      <c r="W367" s="41" t="n">
        <f aca="false">IF(AND(I367&gt;1.75,$W$23=1),MAX(K367-(P367+T367),0),0)</f>
        <v>0</v>
      </c>
      <c r="X367" s="53" t="n">
        <f aca="false">MIN(H367*[1]parameters!C$22,ROUND(P367+T367-V367+W367,0))</f>
        <v>2147370</v>
      </c>
      <c r="Y367" s="55" t="n">
        <f aca="false">IF(H367=0,0,X367*100/H367)</f>
        <v>60.5205607215814</v>
      </c>
    </row>
    <row r="368" customFormat="false" ht="14.5" hidden="false" customHeight="false" outlineLevel="0" collapsed="false">
      <c r="A368" s="20" t="n">
        <v>341</v>
      </c>
      <c r="B368" s="20" t="s">
        <v>359</v>
      </c>
      <c r="C368" s="51" t="n">
        <v>1144212500</v>
      </c>
      <c r="D368" s="51" t="n">
        <f aca="false">D$23*C368</f>
        <v>3703587.65833675</v>
      </c>
      <c r="E368" s="52" t="n">
        <v>362106000</v>
      </c>
      <c r="F368" s="51" t="n">
        <f aca="false">E368*F$23</f>
        <v>4294971.70419</v>
      </c>
      <c r="G368" s="51" t="n">
        <f aca="false">ROUND(D368+F368,0)</f>
        <v>7998559</v>
      </c>
      <c r="H368" s="53" t="n">
        <f aca="false">(SUMIF(town1755,A368,found1755)/2)</f>
        <v>10325256.3538102</v>
      </c>
      <c r="I368" s="54" t="n">
        <f aca="false">IF(H368=0,0,G368/H368)</f>
        <v>0.774659604170348</v>
      </c>
      <c r="J368" s="41" t="n">
        <f aca="false">ROUND(H368*maxloc,0)</f>
        <v>8518336</v>
      </c>
      <c r="K368" s="41" t="n">
        <f aca="false">MIN(G368,J368)</f>
        <v>7998559</v>
      </c>
      <c r="L368" s="55" t="n">
        <f aca="false">IF(H368&gt;0, ROUND((K368*100/H368), 2), 0)</f>
        <v>77.47</v>
      </c>
      <c r="M368" s="56"/>
      <c r="N368" s="57" t="n">
        <v>7180050</v>
      </c>
      <c r="O368" s="58" t="n">
        <v>0.039</v>
      </c>
      <c r="P368" s="41" t="n">
        <f aca="false">ROUND(N368*(1+O368),0)</f>
        <v>7460072</v>
      </c>
      <c r="Q368" s="59" t="n">
        <f aca="false">IF(H368=0,0,P368*100/H368)</f>
        <v>72.2507194433685</v>
      </c>
      <c r="R368" s="59" t="n">
        <f aca="false">IF(L368&gt;Q368,L368-Q368,0)</f>
        <v>5.21928055663155</v>
      </c>
      <c r="S368" s="60" t="n">
        <f aca="false">IF(AND(R368&gt;$T$22,R368&lt;=$T$23),$S$22,IF(R368&gt;$T$23,$S$23,0))</f>
        <v>0.01</v>
      </c>
      <c r="T368" s="41" t="n">
        <f aca="false">ROUND(S368*N368,0)</f>
        <v>71801</v>
      </c>
      <c r="U368" s="41" t="n">
        <f aca="false">MAX(P368-K368,0)</f>
        <v>0</v>
      </c>
      <c r="V368" s="41" t="n">
        <f aca="false">MAX(U368*(V$23),0)</f>
        <v>0</v>
      </c>
      <c r="W368" s="41" t="n">
        <f aca="false">IF(AND(I368&gt;1.75,$W$23=1),MAX(K368-(P368+T368),0),0)</f>
        <v>0</v>
      </c>
      <c r="X368" s="53" t="n">
        <f aca="false">MIN(H368*[1]parameters!C$22,ROUND(P368+T368-V368+W368,0))</f>
        <v>7531873</v>
      </c>
      <c r="Y368" s="55" t="n">
        <f aca="false">IF(H368=0,0,X368*100/H368)</f>
        <v>72.9461113788288</v>
      </c>
    </row>
    <row r="369" customFormat="false" ht="14.5" hidden="false" customHeight="false" outlineLevel="0" collapsed="false">
      <c r="A369" s="20" t="n">
        <v>342</v>
      </c>
      <c r="B369" s="20" t="s">
        <v>360</v>
      </c>
      <c r="C369" s="51" t="n">
        <v>5921026600</v>
      </c>
      <c r="D369" s="51" t="n">
        <f aca="false">D$23*C369</f>
        <v>19165182.2021203</v>
      </c>
      <c r="E369" s="52" t="n">
        <v>1332706000</v>
      </c>
      <c r="F369" s="51" t="n">
        <f aca="false">E369*F$23</f>
        <v>15807345.2525068</v>
      </c>
      <c r="G369" s="51" t="n">
        <f aca="false">ROUND(D369+F369,0)</f>
        <v>34972527</v>
      </c>
      <c r="H369" s="53" t="n">
        <f aca="false">(SUMIF(town1755,A369,found1755)/2)</f>
        <v>43087386.2058572</v>
      </c>
      <c r="I369" s="54" t="n">
        <f aca="false">IF(H369=0,0,G369/H369)</f>
        <v>0.811665085296956</v>
      </c>
      <c r="J369" s="41" t="n">
        <f aca="false">ROUND(H369*maxloc,0)</f>
        <v>35547094</v>
      </c>
      <c r="K369" s="41" t="n">
        <f aca="false">MIN(G369,J369)</f>
        <v>34972527</v>
      </c>
      <c r="L369" s="55" t="n">
        <f aca="false">IF(H369&gt;0, ROUND((K369*100/H369), 2), 0)</f>
        <v>81.17</v>
      </c>
      <c r="M369" s="56"/>
      <c r="N369" s="57" t="n">
        <v>33363299</v>
      </c>
      <c r="O369" s="58" t="n">
        <v>0.0449</v>
      </c>
      <c r="P369" s="41" t="n">
        <f aca="false">ROUND(N369*(1+O369),0)</f>
        <v>34861311</v>
      </c>
      <c r="Q369" s="59" t="n">
        <f aca="false">IF(H369=0,0,P369*100/H369)</f>
        <v>80.9083912248569</v>
      </c>
      <c r="R369" s="59" t="n">
        <f aca="false">IF(L369&gt;Q369,L369-Q369,0)</f>
        <v>0.26160877514306</v>
      </c>
      <c r="S369" s="60" t="n">
        <f aca="false">IF(AND(R369&gt;$T$22,R369&lt;=$T$23),$S$22,IF(R369&gt;$T$23,$S$23,0))</f>
        <v>0</v>
      </c>
      <c r="T369" s="41" t="n">
        <f aca="false">ROUND(S369*N369,0)</f>
        <v>0</v>
      </c>
      <c r="U369" s="41" t="n">
        <f aca="false">MAX(P369-K369,0)</f>
        <v>0</v>
      </c>
      <c r="V369" s="41" t="n">
        <f aca="false">MAX(U369*(V$23),0)</f>
        <v>0</v>
      </c>
      <c r="W369" s="41" t="n">
        <f aca="false">IF(AND(I369&gt;1.75,$W$23=1),MAX(K369-(P369+T369),0),0)</f>
        <v>0</v>
      </c>
      <c r="X369" s="53" t="n">
        <f aca="false">MIN(H369*[1]parameters!C$22,ROUND(P369+T369-V369+W369,0))</f>
        <v>34861311</v>
      </c>
      <c r="Y369" s="55" t="n">
        <f aca="false">IF(H369=0,0,X369*100/H369)</f>
        <v>80.9083912248569</v>
      </c>
    </row>
    <row r="370" customFormat="false" ht="14.5" hidden="false" customHeight="false" outlineLevel="0" collapsed="false">
      <c r="A370" s="20" t="n">
        <v>343</v>
      </c>
      <c r="B370" s="20" t="s">
        <v>361</v>
      </c>
      <c r="C370" s="51" t="n">
        <v>983994000</v>
      </c>
      <c r="D370" s="51" t="n">
        <f aca="false">D$23*C370</f>
        <v>3184992.32815356</v>
      </c>
      <c r="E370" s="52" t="n">
        <v>283733000</v>
      </c>
      <c r="F370" s="51" t="n">
        <f aca="false">E370*F$23</f>
        <v>3365382.53037768</v>
      </c>
      <c r="G370" s="51" t="n">
        <f aca="false">ROUND(D370+F370,0)</f>
        <v>6550375</v>
      </c>
      <c r="H370" s="53" t="n">
        <f aca="false">(SUMIF(town1755,A370,found1755)/2)</f>
        <v>22429432.3292915</v>
      </c>
      <c r="I370" s="54" t="n">
        <f aca="false">IF(H370=0,0,G370/H370)</f>
        <v>0.292043726467637</v>
      </c>
      <c r="J370" s="41" t="n">
        <f aca="false">ROUND(H370*maxloc,0)</f>
        <v>18504282</v>
      </c>
      <c r="K370" s="41" t="n">
        <f aca="false">MIN(G370,J370)</f>
        <v>6550375</v>
      </c>
      <c r="L370" s="55" t="n">
        <f aca="false">IF(H370&gt;0, ROUND((K370*100/H370), 2), 0)</f>
        <v>29.2</v>
      </c>
      <c r="M370" s="56"/>
      <c r="N370" s="57" t="n">
        <v>6780288</v>
      </c>
      <c r="O370" s="58" t="n">
        <v>0.0337</v>
      </c>
      <c r="P370" s="41" t="n">
        <f aca="false">ROUND(N370*(1+O370),0)</f>
        <v>7008784</v>
      </c>
      <c r="Q370" s="59" t="n">
        <f aca="false">IF(H370=0,0,P370*100/H370)</f>
        <v>31.2481559814019</v>
      </c>
      <c r="R370" s="59" t="n">
        <f aca="false">IF(L370&gt;Q370,L370-Q370,0)</f>
        <v>0</v>
      </c>
      <c r="S370" s="60" t="n">
        <f aca="false">IF(AND(R370&gt;$T$22,R370&lt;=$T$23),$S$22,IF(R370&gt;$T$23,$S$23,0))</f>
        <v>0</v>
      </c>
      <c r="T370" s="41" t="n">
        <f aca="false">ROUND(S370*N370,0)</f>
        <v>0</v>
      </c>
      <c r="U370" s="41" t="n">
        <f aca="false">MAX(P370-K370,0)</f>
        <v>458409</v>
      </c>
      <c r="V370" s="41" t="n">
        <f aca="false">MAX(U370*(V$23),0)</f>
        <v>458409</v>
      </c>
      <c r="W370" s="41" t="n">
        <f aca="false">IF(AND(I370&gt;1.75,$W$23=1),MAX(K370-(P370+T370),0),0)</f>
        <v>0</v>
      </c>
      <c r="X370" s="53" t="n">
        <f aca="false">MIN(H370*[1]parameters!C$22,ROUND(P370+T370-V370+W370,0))</f>
        <v>6550375</v>
      </c>
      <c r="Y370" s="55" t="n">
        <f aca="false">IF(H370=0,0,X370*100/H370)</f>
        <v>29.2043726467637</v>
      </c>
    </row>
    <row r="371" customFormat="false" ht="14.5" hidden="false" customHeight="false" outlineLevel="0" collapsed="false">
      <c r="A371" s="20" t="n">
        <v>344</v>
      </c>
      <c r="B371" s="20" t="s">
        <v>362</v>
      </c>
      <c r="C371" s="51" t="n">
        <v>9544700800</v>
      </c>
      <c r="D371" s="51" t="n">
        <f aca="false">D$23*C371</f>
        <v>30894292.8742667</v>
      </c>
      <c r="E371" s="52" t="n">
        <v>3980223000</v>
      </c>
      <c r="F371" s="51" t="n">
        <f aca="false">E371*F$23</f>
        <v>47209781.5594501</v>
      </c>
      <c r="G371" s="51" t="n">
        <f aca="false">ROUND(D371+F371,0)</f>
        <v>78104074</v>
      </c>
      <c r="H371" s="53" t="n">
        <f aca="false">(SUMIF(town1755,A371,found1755)/2)</f>
        <v>55493669.9099316</v>
      </c>
      <c r="I371" s="54" t="n">
        <f aca="false">IF(H371=0,0,G371/H371)</f>
        <v>1.40744113926446</v>
      </c>
      <c r="J371" s="41" t="n">
        <f aca="false">ROUND(H371*maxloc,0)</f>
        <v>45782278</v>
      </c>
      <c r="K371" s="41" t="n">
        <f aca="false">MIN(G371,J371)</f>
        <v>45782278</v>
      </c>
      <c r="L371" s="55" t="n">
        <f aca="false">IF(H371&gt;0, ROUND((K371*100/H371), 2), 0)</f>
        <v>82.5</v>
      </c>
      <c r="M371" s="56"/>
      <c r="N371" s="57" t="n">
        <v>44218911</v>
      </c>
      <c r="O371" s="58" t="n">
        <v>0.0446</v>
      </c>
      <c r="P371" s="41" t="n">
        <f aca="false">ROUND(N371*(1+O371),0)</f>
        <v>46191074</v>
      </c>
      <c r="Q371" s="59" t="n">
        <f aca="false">IF(H371=0,0,P371*100/H371)</f>
        <v>83.2366539732728</v>
      </c>
      <c r="R371" s="59" t="n">
        <f aca="false">IF(L371&gt;Q371,L371-Q371,0)</f>
        <v>0</v>
      </c>
      <c r="S371" s="60" t="n">
        <f aca="false">IF(AND(R371&gt;$T$22,R371&lt;=$T$23),$S$22,IF(R371&gt;$T$23,$S$23,0))</f>
        <v>0</v>
      </c>
      <c r="T371" s="41" t="n">
        <f aca="false">ROUND(S371*N371,0)</f>
        <v>0</v>
      </c>
      <c r="U371" s="41" t="n">
        <f aca="false">MAX(P371-K371,0)</f>
        <v>408796</v>
      </c>
      <c r="V371" s="41" t="n">
        <f aca="false">MAX(U371*(V$23),0)</f>
        <v>408796</v>
      </c>
      <c r="W371" s="41" t="n">
        <f aca="false">IF(AND(I371&gt;1.75,$W$23=1),MAX(K371-(P371+T371),0),0)</f>
        <v>0</v>
      </c>
      <c r="X371" s="53" t="n">
        <f aca="false">MIN(H371*[1]parameters!C$22,ROUND(P371+T371-V371+W371,0))</f>
        <v>45782278</v>
      </c>
      <c r="Y371" s="55" t="n">
        <f aca="false">IF(H371=0,0,X371*100/H371)</f>
        <v>82.5000005844025</v>
      </c>
    </row>
    <row r="372" customFormat="false" ht="14.5" hidden="false" customHeight="false" outlineLevel="0" collapsed="false">
      <c r="A372" s="20" t="n">
        <v>345</v>
      </c>
      <c r="B372" s="20" t="s">
        <v>363</v>
      </c>
      <c r="C372" s="51" t="n">
        <v>139980600</v>
      </c>
      <c r="D372" s="51" t="n">
        <f aca="false">D$23*C372</f>
        <v>453089.284172802</v>
      </c>
      <c r="E372" s="52" t="n">
        <v>29781000</v>
      </c>
      <c r="F372" s="51" t="n">
        <f aca="false">E372*F$23</f>
        <v>353235.10884239</v>
      </c>
      <c r="G372" s="51" t="n">
        <f aca="false">ROUND(D372+F372,0)</f>
        <v>806324</v>
      </c>
      <c r="H372" s="53" t="n">
        <f aca="false">(SUMIF(town1755,A372,found1755)/2)</f>
        <v>924621.121261865</v>
      </c>
      <c r="I372" s="54" t="n">
        <f aca="false">IF(H372=0,0,G372/H372)</f>
        <v>0.872058815722899</v>
      </c>
      <c r="J372" s="41" t="n">
        <f aca="false">ROUND(H372*maxloc,0)</f>
        <v>762812</v>
      </c>
      <c r="K372" s="41" t="n">
        <f aca="false">MIN(G372,J372)</f>
        <v>762812</v>
      </c>
      <c r="L372" s="55" t="n">
        <f aca="false">IF(H372&gt;0, ROUND((K372*100/H372), 2), 0)</f>
        <v>82.5</v>
      </c>
      <c r="M372" s="56"/>
      <c r="N372" s="57" t="n">
        <v>711090</v>
      </c>
      <c r="O372" s="58" t="n">
        <v>0.0393</v>
      </c>
      <c r="P372" s="41" t="n">
        <f aca="false">ROUND(N372*(1+O372),0)</f>
        <v>739036</v>
      </c>
      <c r="Q372" s="59" t="n">
        <f aca="false">IF(H372=0,0,P372*100/H372)</f>
        <v>79.9285223975211</v>
      </c>
      <c r="R372" s="59" t="n">
        <f aca="false">IF(L372&gt;Q372,L372-Q372,0)</f>
        <v>2.57147760247891</v>
      </c>
      <c r="S372" s="60" t="n">
        <f aca="false">IF(AND(R372&gt;$T$22,R372&lt;=$T$23),$S$22,IF(R372&gt;$T$23,$S$23,0))</f>
        <v>0.01</v>
      </c>
      <c r="T372" s="41" t="n">
        <f aca="false">ROUND(S372*N372,0)</f>
        <v>7111</v>
      </c>
      <c r="U372" s="41" t="n">
        <f aca="false">MAX(P372-K372,0)</f>
        <v>0</v>
      </c>
      <c r="V372" s="41" t="n">
        <f aca="false">MAX(U372*(V$23),0)</f>
        <v>0</v>
      </c>
      <c r="W372" s="41" t="n">
        <f aca="false">IF(AND(I372&gt;1.75,$W$23=1),MAX(K372-(P372+T372),0),0)</f>
        <v>0</v>
      </c>
      <c r="X372" s="53" t="n">
        <f aca="false">MIN(H372*[1]parameters!C$22,ROUND(P372+T372-V372+W372,0))</f>
        <v>746147</v>
      </c>
      <c r="Y372" s="55" t="n">
        <f aca="false">IF(H372=0,0,X372*100/H372)</f>
        <v>80.6975941650247</v>
      </c>
    </row>
    <row r="373" customFormat="false" ht="14.5" hidden="false" customHeight="false" outlineLevel="0" collapsed="false">
      <c r="A373" s="20" t="n">
        <v>346</v>
      </c>
      <c r="B373" s="20" t="s">
        <v>364</v>
      </c>
      <c r="C373" s="51" t="n">
        <v>3178797900</v>
      </c>
      <c r="D373" s="51" t="n">
        <f aca="false">D$23*C373</f>
        <v>10289134.8161174</v>
      </c>
      <c r="E373" s="52" t="n">
        <v>837919000</v>
      </c>
      <c r="F373" s="51" t="n">
        <f aca="false">E373*F$23</f>
        <v>9938632.32148371</v>
      </c>
      <c r="G373" s="51" t="n">
        <f aca="false">ROUND(D373+F373,0)</f>
        <v>20227767</v>
      </c>
      <c r="H373" s="53" t="n">
        <f aca="false">(SUMIF(town1755,A373,found1755)/2)</f>
        <v>31856490.3269382</v>
      </c>
      <c r="I373" s="54" t="n">
        <f aca="false">IF(H373=0,0,G373/H373)</f>
        <v>0.63496533335611</v>
      </c>
      <c r="J373" s="41" t="n">
        <f aca="false">ROUND(H373*maxloc,0)</f>
        <v>26281605</v>
      </c>
      <c r="K373" s="41" t="n">
        <f aca="false">MIN(G373,J373)</f>
        <v>20227767</v>
      </c>
      <c r="L373" s="55" t="n">
        <f aca="false">IF(H373&gt;0, ROUND((K373*100/H373), 2), 0)</f>
        <v>63.5</v>
      </c>
      <c r="M373" s="56"/>
      <c r="N373" s="57" t="n">
        <v>19898572</v>
      </c>
      <c r="O373" s="58" t="n">
        <v>0.0462</v>
      </c>
      <c r="P373" s="41" t="n">
        <f aca="false">ROUND(N373*(1+O373),0)</f>
        <v>20817886</v>
      </c>
      <c r="Q373" s="59" t="n">
        <f aca="false">IF(H373=0,0,P373*100/H373)</f>
        <v>65.3489627587637</v>
      </c>
      <c r="R373" s="59" t="n">
        <f aca="false">IF(L373&gt;Q373,L373-Q373,0)</f>
        <v>0</v>
      </c>
      <c r="S373" s="60" t="n">
        <f aca="false">IF(AND(R373&gt;$T$22,R373&lt;=$T$23),$S$22,IF(R373&gt;$T$23,$S$23,0))</f>
        <v>0</v>
      </c>
      <c r="T373" s="41" t="n">
        <f aca="false">ROUND(S373*N373,0)</f>
        <v>0</v>
      </c>
      <c r="U373" s="41" t="n">
        <f aca="false">MAX(P373-K373,0)</f>
        <v>590119</v>
      </c>
      <c r="V373" s="41" t="n">
        <f aca="false">MAX(U373*(V$23),0)</f>
        <v>590119</v>
      </c>
      <c r="W373" s="41" t="n">
        <f aca="false">IF(AND(I373&gt;1.75,$W$23=1),MAX(K373-(P373+T373),0),0)</f>
        <v>0</v>
      </c>
      <c r="X373" s="53" t="n">
        <f aca="false">MIN(H373*[1]parameters!C$22,ROUND(P373+T373-V373+W373,0))</f>
        <v>20227767</v>
      </c>
      <c r="Y373" s="55" t="n">
        <f aca="false">IF(H373=0,0,X373*100/H373)</f>
        <v>63.496533335611</v>
      </c>
    </row>
    <row r="374" customFormat="false" ht="14.5" hidden="false" customHeight="false" outlineLevel="0" collapsed="false">
      <c r="A374" s="20" t="n">
        <v>347</v>
      </c>
      <c r="B374" s="20" t="s">
        <v>365</v>
      </c>
      <c r="C374" s="51" t="n">
        <v>10155637600</v>
      </c>
      <c r="D374" s="51" t="n">
        <f aca="false">D$23*C374</f>
        <v>32871773.449338</v>
      </c>
      <c r="E374" s="52" t="n">
        <v>2222985000</v>
      </c>
      <c r="F374" s="51" t="n">
        <f aca="false">E374*F$23</f>
        <v>26367024.2245056</v>
      </c>
      <c r="G374" s="51" t="n">
        <f aca="false">ROUND(D374+F374,0)</f>
        <v>59238798</v>
      </c>
      <c r="H374" s="53" t="n">
        <f aca="false">(SUMIF(town1755,A374,found1755)/2)</f>
        <v>73645201.6424448</v>
      </c>
      <c r="I374" s="54" t="n">
        <f aca="false">IF(H374=0,0,G374/H374)</f>
        <v>0.804380960046937</v>
      </c>
      <c r="J374" s="41" t="n">
        <f aca="false">ROUND(H374*maxloc,0)</f>
        <v>60757291</v>
      </c>
      <c r="K374" s="41" t="n">
        <f aca="false">MIN(G374,J374)</f>
        <v>59238798</v>
      </c>
      <c r="L374" s="55" t="n">
        <f aca="false">IF(H374&gt;0, ROUND((K374*100/H374), 2), 0)</f>
        <v>80.44</v>
      </c>
      <c r="M374" s="56"/>
      <c r="N374" s="57" t="n">
        <v>54098553</v>
      </c>
      <c r="O374" s="58" t="n">
        <v>0.0678</v>
      </c>
      <c r="P374" s="41" t="n">
        <f aca="false">ROUND(N374*(1+O374),0)</f>
        <v>57766435</v>
      </c>
      <c r="Q374" s="59" t="n">
        <f aca="false">IF(H374=0,0,P374*100/H374)</f>
        <v>78.4388306524872</v>
      </c>
      <c r="R374" s="59" t="n">
        <f aca="false">IF(L374&gt;Q374,L374-Q374,0)</f>
        <v>2.00116934751281</v>
      </c>
      <c r="S374" s="60" t="n">
        <f aca="false">IF(AND(R374&gt;$T$22,R374&lt;=$T$23),$S$22,IF(R374&gt;$T$23,$S$23,0))</f>
        <v>0</v>
      </c>
      <c r="T374" s="41" t="n">
        <f aca="false">ROUND(S374*N374,0)</f>
        <v>0</v>
      </c>
      <c r="U374" s="41" t="n">
        <f aca="false">MAX(P374-K374,0)</f>
        <v>0</v>
      </c>
      <c r="V374" s="41" t="n">
        <f aca="false">MAX(U374*(V$23),0)</f>
        <v>0</v>
      </c>
      <c r="W374" s="41" t="n">
        <f aca="false">IF(AND(I374&gt;1.75,$W$23=1),MAX(K374-(P374+T374),0),0)</f>
        <v>0</v>
      </c>
      <c r="X374" s="53" t="n">
        <f aca="false">MIN(H374*[1]parameters!C$22,ROUND(P374+T374-V374+W374,0))</f>
        <v>57766435</v>
      </c>
      <c r="Y374" s="55" t="n">
        <f aca="false">IF(H374=0,0,X374*100/H374)</f>
        <v>78.4388306524872</v>
      </c>
    </row>
    <row r="375" customFormat="false" ht="14.5" hidden="false" customHeight="false" outlineLevel="0" collapsed="false">
      <c r="A375" s="20" t="n">
        <v>348</v>
      </c>
      <c r="B375" s="20" t="s">
        <v>366</v>
      </c>
      <c r="C375" s="51" t="n">
        <v>18737985800</v>
      </c>
      <c r="D375" s="51" t="n">
        <f aca="false">D$23*C375</f>
        <v>60651122.8910444</v>
      </c>
      <c r="E375" s="52" t="n">
        <v>5225475000</v>
      </c>
      <c r="F375" s="51" t="n">
        <f aca="false">E375*F$23</f>
        <v>61979827.0836502</v>
      </c>
      <c r="G375" s="51" t="n">
        <f aca="false">ROUND(D375+F375,0)</f>
        <v>122630950</v>
      </c>
      <c r="H375" s="53" t="n">
        <f aca="false">(SUMIF(town1755,A375,found1755)/2)</f>
        <v>505110665.75</v>
      </c>
      <c r="I375" s="54" t="n">
        <f aca="false">IF(H375=0,0,G375/H375)</f>
        <v>0.242780361443991</v>
      </c>
      <c r="J375" s="41" t="n">
        <f aca="false">ROUND(H375*maxloc,0)</f>
        <v>416716299</v>
      </c>
      <c r="K375" s="41" t="n">
        <f aca="false">MIN(G375,J375)</f>
        <v>122630950</v>
      </c>
      <c r="L375" s="55" t="n">
        <f aca="false">IF(H375&gt;0, ROUND((K375*100/H375), 2), 0)</f>
        <v>24.28</v>
      </c>
      <c r="M375" s="56"/>
      <c r="N375" s="57" t="n">
        <v>120432974</v>
      </c>
      <c r="O375" s="58" t="n">
        <v>0.0501</v>
      </c>
      <c r="P375" s="41" t="n">
        <f aca="false">ROUND(N375*(1+O375),0)</f>
        <v>126466666</v>
      </c>
      <c r="Q375" s="59" t="n">
        <f aca="false">IF(H375=0,0,P375*100/H375)</f>
        <v>25.0374174562755</v>
      </c>
      <c r="R375" s="59" t="n">
        <f aca="false">IF(L375&gt;Q375,L375-Q375,0)</f>
        <v>0</v>
      </c>
      <c r="S375" s="60" t="n">
        <f aca="false">IF(AND(R375&gt;$T$22,R375&lt;=$T$23),$S$22,IF(R375&gt;$T$23,$S$23,0))</f>
        <v>0</v>
      </c>
      <c r="T375" s="41" t="n">
        <f aca="false">ROUND(S375*N375,0)</f>
        <v>0</v>
      </c>
      <c r="U375" s="41" t="n">
        <f aca="false">MAX(P375-K375,0)</f>
        <v>3835716</v>
      </c>
      <c r="V375" s="41" t="n">
        <f aca="false">MAX(U375*(V$23),0)</f>
        <v>3835716</v>
      </c>
      <c r="W375" s="41" t="n">
        <f aca="false">IF(AND(I375&gt;1.75,$W$23=1),MAX(K375-(P375+T375),0),0)</f>
        <v>0</v>
      </c>
      <c r="X375" s="53" t="n">
        <f aca="false">MIN(H375*[1]parameters!C$22,ROUND(P375+T375-V375+W375,0))</f>
        <v>122630950</v>
      </c>
      <c r="Y375" s="55" t="n">
        <f aca="false">IF(H375=0,0,X375*100/H375)</f>
        <v>24.2780361443991</v>
      </c>
    </row>
    <row r="376" customFormat="false" ht="14.5" hidden="false" customHeight="false" outlineLevel="0" collapsed="false">
      <c r="A376" s="20" t="n">
        <v>349</v>
      </c>
      <c r="B376" s="20" t="s">
        <v>367</v>
      </c>
      <c r="C376" s="51" t="n">
        <v>198652000</v>
      </c>
      <c r="D376" s="51" t="n">
        <f aca="false">D$23*C376</f>
        <v>642996.904424581</v>
      </c>
      <c r="E376" s="52" t="n">
        <v>39385000</v>
      </c>
      <c r="F376" s="51" t="n">
        <f aca="false">E376*F$23</f>
        <v>467149.013188191</v>
      </c>
      <c r="G376" s="51" t="n">
        <f aca="false">ROUND(D376+F376,0)</f>
        <v>1110146</v>
      </c>
      <c r="H376" s="53" t="n">
        <f aca="false">(SUMIF(town1755,A376,found1755)/2)</f>
        <v>1599602.04</v>
      </c>
      <c r="I376" s="54" t="n">
        <f aca="false">IF(H376=0,0,G376/H376)</f>
        <v>0.694013868599467</v>
      </c>
      <c r="J376" s="41" t="n">
        <f aca="false">ROUND(H376*maxloc,0)</f>
        <v>1319672</v>
      </c>
      <c r="K376" s="41" t="n">
        <f aca="false">MIN(G376,J376)</f>
        <v>1110146</v>
      </c>
      <c r="L376" s="55" t="n">
        <f aca="false">IF(H376&gt;0, ROUND((K376*100/H376), 2), 0)</f>
        <v>69.4</v>
      </c>
      <c r="M376" s="56"/>
      <c r="N376" s="57" t="n">
        <v>1103824</v>
      </c>
      <c r="O376" s="58" t="n">
        <v>0.0445</v>
      </c>
      <c r="P376" s="41" t="n">
        <f aca="false">ROUND(N376*(1+O376),0)</f>
        <v>1152944</v>
      </c>
      <c r="Q376" s="59" t="n">
        <f aca="false">IF(H376=0,0,P376*100/H376)</f>
        <v>72.0769273337511</v>
      </c>
      <c r="R376" s="59" t="n">
        <f aca="false">IF(L376&gt;Q376,L376-Q376,0)</f>
        <v>0</v>
      </c>
      <c r="S376" s="60" t="n">
        <f aca="false">IF(AND(R376&gt;$T$22,R376&lt;=$T$23),$S$22,IF(R376&gt;$T$23,$S$23,0))</f>
        <v>0</v>
      </c>
      <c r="T376" s="41" t="n">
        <f aca="false">ROUND(S376*N376,0)</f>
        <v>0</v>
      </c>
      <c r="U376" s="41" t="n">
        <f aca="false">MAX(P376-K376,0)</f>
        <v>42798</v>
      </c>
      <c r="V376" s="41" t="n">
        <f aca="false">MAX(U376*(V$23),0)</f>
        <v>42798</v>
      </c>
      <c r="W376" s="41" t="n">
        <f aca="false">IF(AND(I376&gt;1.75,$W$23=1),MAX(K376-(P376+T376),0),0)</f>
        <v>0</v>
      </c>
      <c r="X376" s="53" t="n">
        <f aca="false">MIN(H376*[1]parameters!C$22,ROUND(P376+T376-V376+W376,0))</f>
        <v>1110146</v>
      </c>
      <c r="Y376" s="55" t="n">
        <f aca="false">IF(H376=0,0,X376*100/H376)</f>
        <v>69.4013868599468</v>
      </c>
    </row>
    <row r="377" customFormat="false" ht="14.5" hidden="false" customHeight="false" outlineLevel="0" collapsed="false">
      <c r="A377" s="20" t="n">
        <v>350</v>
      </c>
      <c r="B377" s="20" t="s">
        <v>368</v>
      </c>
      <c r="C377" s="51" t="n">
        <v>2814471000</v>
      </c>
      <c r="D377" s="51" t="n">
        <f aca="false">D$23*C377</f>
        <v>9109881.30294563</v>
      </c>
      <c r="E377" s="52" t="n">
        <v>922083000</v>
      </c>
      <c r="F377" s="51" t="n">
        <f aca="false">E377*F$23</f>
        <v>10936909.0650656</v>
      </c>
      <c r="G377" s="51" t="n">
        <f aca="false">ROUND(D377+F377,0)</f>
        <v>20046790</v>
      </c>
      <c r="H377" s="53" t="n">
        <f aca="false">(SUMIF(town1755,A377,found1755)/2)</f>
        <v>23819770.3527438</v>
      </c>
      <c r="I377" s="54" t="n">
        <f aca="false">IF(H377=0,0,G377/H377)</f>
        <v>0.841602992099831</v>
      </c>
      <c r="J377" s="41" t="n">
        <f aca="false">ROUND(H377*maxloc,0)</f>
        <v>19651311</v>
      </c>
      <c r="K377" s="41" t="n">
        <f aca="false">MIN(G377,J377)</f>
        <v>19651311</v>
      </c>
      <c r="L377" s="55" t="n">
        <f aca="false">IF(H377&gt;0, ROUND((K377*100/H377), 2), 0)</f>
        <v>82.5</v>
      </c>
      <c r="M377" s="56"/>
      <c r="N377" s="57" t="n">
        <v>17726400</v>
      </c>
      <c r="O377" s="58" t="n">
        <v>0.0459</v>
      </c>
      <c r="P377" s="41" t="n">
        <f aca="false">ROUND(N377*(1+O377),0)</f>
        <v>18540042</v>
      </c>
      <c r="Q377" s="59" t="n">
        <f aca="false">IF(H377=0,0,P377*100/H377)</f>
        <v>77.8346798707251</v>
      </c>
      <c r="R377" s="59" t="n">
        <f aca="false">IF(L377&gt;Q377,L377-Q377,0)</f>
        <v>4.66532012927493</v>
      </c>
      <c r="S377" s="60" t="n">
        <f aca="false">IF(AND(R377&gt;$T$22,R377&lt;=$T$23),$S$22,IF(R377&gt;$T$23,$S$23,0))</f>
        <v>0.01</v>
      </c>
      <c r="T377" s="41" t="n">
        <f aca="false">ROUND(S377*N377,0)</f>
        <v>177264</v>
      </c>
      <c r="U377" s="41" t="n">
        <f aca="false">MAX(P377-K377,0)</f>
        <v>0</v>
      </c>
      <c r="V377" s="41" t="n">
        <f aca="false">MAX(U377*(V$23),0)</f>
        <v>0</v>
      </c>
      <c r="W377" s="41" t="n">
        <f aca="false">IF(AND(I377&gt;1.75,$W$23=1),MAX(K377-(P377+T377),0),0)</f>
        <v>0</v>
      </c>
      <c r="X377" s="53" t="n">
        <f aca="false">MIN(H377*[1]parameters!C$22,ROUND(P377+T377-V377+W377,0))</f>
        <v>18717306</v>
      </c>
      <c r="Y377" s="55" t="n">
        <f aca="false">IF(H377=0,0,X377*100/H377)</f>
        <v>78.5788684056057</v>
      </c>
    </row>
    <row r="378" customFormat="false" ht="14.5" hidden="false" customHeight="false" outlineLevel="0" collapsed="false">
      <c r="A378" s="20" t="n">
        <v>351</v>
      </c>
      <c r="B378" s="20" t="s">
        <v>369</v>
      </c>
      <c r="C378" s="51" t="n">
        <v>7825616900</v>
      </c>
      <c r="D378" s="51" t="n">
        <f aca="false">D$23*C378</f>
        <v>25329961.1476989</v>
      </c>
      <c r="E378" s="52" t="n">
        <v>1131027000</v>
      </c>
      <c r="F378" s="51" t="n">
        <f aca="false">E378*F$23</f>
        <v>13415212.5666929</v>
      </c>
      <c r="G378" s="51" t="n">
        <f aca="false">ROUND(D378+F378,0)</f>
        <v>38745174</v>
      </c>
      <c r="H378" s="53" t="n">
        <f aca="false">(SUMIF(town1755,A378,found1755)/2)</f>
        <v>40335005.1544497</v>
      </c>
      <c r="I378" s="54" t="n">
        <f aca="false">IF(H378=0,0,G378/H378)</f>
        <v>0.960584332433776</v>
      </c>
      <c r="J378" s="41" t="n">
        <f aca="false">ROUND(H378*maxloc,0)</f>
        <v>33276379</v>
      </c>
      <c r="K378" s="41" t="n">
        <f aca="false">MIN(G378,J378)</f>
        <v>33276379</v>
      </c>
      <c r="L378" s="55" t="n">
        <f aca="false">IF(H378&gt;0, ROUND((K378*100/H378), 2), 0)</f>
        <v>82.5</v>
      </c>
      <c r="M378" s="56"/>
      <c r="N378" s="57" t="n">
        <v>27961470</v>
      </c>
      <c r="O378" s="58" t="n">
        <v>0.0432</v>
      </c>
      <c r="P378" s="41" t="n">
        <f aca="false">ROUND(N378*(1+O378),0)</f>
        <v>29169406</v>
      </c>
      <c r="Q378" s="59" t="n">
        <f aca="false">IF(H378=0,0,P378*100/H378)</f>
        <v>72.3178437397127</v>
      </c>
      <c r="R378" s="59" t="n">
        <f aca="false">IF(L378&gt;Q378,L378-Q378,0)</f>
        <v>10.1821562602873</v>
      </c>
      <c r="S378" s="60" t="n">
        <f aca="false">IF(AND(R378&gt;$T$22,R378&lt;=$T$23),$S$22,IF(R378&gt;$T$23,$S$23,0))</f>
        <v>0.02</v>
      </c>
      <c r="T378" s="41" t="n">
        <f aca="false">ROUND(S378*N378,0)</f>
        <v>559229</v>
      </c>
      <c r="U378" s="41" t="n">
        <f aca="false">MAX(P378-K378,0)</f>
        <v>0</v>
      </c>
      <c r="V378" s="41" t="n">
        <f aca="false">MAX(U378*(V$23),0)</f>
        <v>0</v>
      </c>
      <c r="W378" s="41" t="n">
        <f aca="false">IF(AND(I378&gt;1.75,$W$23=1),MAX(K378-(P378+T378),0),0)</f>
        <v>0</v>
      </c>
      <c r="X378" s="53" t="n">
        <f aca="false">MIN(H378*[1]parameters!C$22,ROUND(P378+T378-V378+W378,0))</f>
        <v>29728635</v>
      </c>
      <c r="Y378" s="55" t="n">
        <f aca="false">IF(H378=0,0,X378*100/H378)</f>
        <v>73.7043044525814</v>
      </c>
    </row>
    <row r="379" customFormat="false" ht="14.5" hidden="false" customHeight="false" outlineLevel="0" collapsed="false">
      <c r="A379" s="61" t="n">
        <v>999</v>
      </c>
      <c r="B379" s="61" t="s">
        <v>370</v>
      </c>
      <c r="C379" s="62" t="n">
        <f aca="false">SUM(C28:C378)</f>
        <v>1583183946900</v>
      </c>
      <c r="D379" s="62" t="n">
        <f aca="false">SUM(D28:D378)</f>
        <v>5124450682.55739</v>
      </c>
      <c r="E379" s="62" t="n">
        <f aca="false">SUM(E28:E378)</f>
        <v>432038780848.75</v>
      </c>
      <c r="F379" s="62" t="n">
        <f aca="false">SUM(F28:F378)</f>
        <v>5124450682.55739</v>
      </c>
      <c r="G379" s="62" t="n">
        <f aca="false">SUM(G28:G378)</f>
        <v>10248901363</v>
      </c>
      <c r="H379" s="62" t="n">
        <f aca="false">SUM(H28:H378)</f>
        <v>14535103399.7177</v>
      </c>
      <c r="I379" s="54" t="n">
        <f aca="false">IF(H379=0,0,G379/H379)</f>
        <v>0.705113756755184</v>
      </c>
      <c r="J379" s="62" t="n">
        <f aca="false">SUM(J28:J378)</f>
        <v>11991460299</v>
      </c>
      <c r="K379" s="62" t="n">
        <f aca="false">SUM(K28:K378)</f>
        <v>7848955827</v>
      </c>
      <c r="L379" s="63" t="n">
        <f aca="false">K379*100/H379</f>
        <v>53.9999999391297</v>
      </c>
      <c r="N379" s="62" t="n">
        <v>7566302117</v>
      </c>
      <c r="O379" s="64" t="n">
        <v>0.0432</v>
      </c>
      <c r="P379" s="62" t="n">
        <f aca="false">SUM(P28:P378)</f>
        <v>7948421842</v>
      </c>
      <c r="Q379" s="65" t="n">
        <f aca="false">IF(H379=0,0,P379*100/H379)</f>
        <v>54.6843157796481</v>
      </c>
      <c r="T379" s="62" t="n">
        <f aca="false">SUM(T28:T378)</f>
        <v>11646481</v>
      </c>
      <c r="U379" s="62" t="n">
        <f aca="false">SUM(U28:U378)</f>
        <v>270660246</v>
      </c>
      <c r="V379" s="62" t="n">
        <f aca="false">SUM(V28:V378)</f>
        <v>270660246</v>
      </c>
      <c r="W379" s="62" t="n">
        <f aca="false">SUM(W28:W378)</f>
        <v>687623</v>
      </c>
      <c r="X379" s="62" t="n">
        <f aca="false">SUM(X28:X378)</f>
        <v>7690095700</v>
      </c>
      <c r="Y379" s="66" t="n">
        <f aca="false">IF(H379=0,0,X379*100/H379)</f>
        <v>52.9070587839736</v>
      </c>
    </row>
    <row r="380" customFormat="false" ht="14.5" hidden="false" customHeight="false" outlineLevel="0" collapsed="false">
      <c r="A380" s="61"/>
      <c r="B380" s="61"/>
      <c r="C380" s="62"/>
      <c r="D380" s="62"/>
      <c r="E380" s="62"/>
      <c r="F380" s="62"/>
      <c r="G380" s="62"/>
      <c r="H380" s="62"/>
      <c r="I380" s="62"/>
      <c r="J380" s="62"/>
      <c r="K380" s="62"/>
      <c r="L380" s="63"/>
      <c r="N380" s="62"/>
      <c r="O380" s="67"/>
      <c r="P380" s="62"/>
      <c r="T380" s="62"/>
      <c r="U380" s="62"/>
      <c r="V380" s="62"/>
      <c r="W380" s="62"/>
      <c r="X380" s="62"/>
      <c r="Y380" s="55"/>
    </row>
    <row r="381" customFormat="false" ht="14.5" hidden="false" customHeight="false" outlineLevel="0" collapsed="false">
      <c r="A381" s="61"/>
      <c r="B381" s="61"/>
      <c r="C381" s="62"/>
      <c r="D381" s="62"/>
      <c r="E381" s="62"/>
      <c r="F381" s="62"/>
      <c r="G381" s="62"/>
      <c r="H381" s="62"/>
      <c r="I381" s="62"/>
      <c r="J381" s="62"/>
      <c r="K381" s="62"/>
      <c r="L381" s="66"/>
      <c r="N381" s="62"/>
      <c r="O381" s="67"/>
      <c r="P381" s="62"/>
      <c r="T381" s="62"/>
      <c r="U381" s="62"/>
      <c r="V381" s="62"/>
      <c r="W381" s="62"/>
      <c r="X381" s="62"/>
      <c r="Y381" s="55"/>
    </row>
    <row r="382" customFormat="false" ht="14.5" hidden="false" customHeight="false" outlineLevel="0" collapsed="false"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1"/>
      <c r="N382" s="62"/>
      <c r="O382" s="62"/>
      <c r="P382" s="61"/>
      <c r="Q382" s="62"/>
      <c r="R382" s="62" t="n">
        <f aca="false">COUNTIF(R28:R378,"&gt;0")</f>
        <v>101</v>
      </c>
      <c r="S382" s="62" t="n">
        <f aca="false">COUNTIF(S28:S378,".01")</f>
        <v>39</v>
      </c>
      <c r="T382" s="62" t="n">
        <f aca="false">COUNTIF(T28:T378,"&gt;0")</f>
        <v>55</v>
      </c>
      <c r="U382" s="62" t="n">
        <f aca="false">COUNTIF(U28:U378,"&gt;0")</f>
        <v>249</v>
      </c>
      <c r="V382" s="62"/>
      <c r="W382" s="62" t="n">
        <f aca="false">COUNTIF(W28:W378,"&gt;0")</f>
        <v>7</v>
      </c>
      <c r="X382" s="68"/>
      <c r="Y382" s="60"/>
    </row>
    <row r="383" customFormat="false" ht="14.5" hidden="false" customHeight="false" outlineLevel="0" collapsed="false">
      <c r="H383" s="52"/>
      <c r="I383" s="52"/>
      <c r="J383" s="62"/>
      <c r="L383" s="69"/>
      <c r="S383" s="62" t="n">
        <f aca="false">COUNTIF(S28:S378,".02")</f>
        <v>16</v>
      </c>
      <c r="U383" s="69" t="n">
        <f aca="false">U382/351</f>
        <v>0.709401709401709</v>
      </c>
      <c r="V383" s="41"/>
      <c r="W383" s="69"/>
    </row>
    <row r="384" customFormat="false" ht="14.5" hidden="false" customHeight="false" outlineLevel="0" collapsed="false">
      <c r="K384" s="70"/>
      <c r="N384" s="62"/>
      <c r="O384" s="62"/>
      <c r="Q384" s="71"/>
      <c r="R384" s="71"/>
      <c r="S384" s="71"/>
      <c r="T384" s="71"/>
      <c r="U384" s="72"/>
      <c r="V384" s="73"/>
      <c r="W384" s="73"/>
      <c r="X384" s="73"/>
      <c r="Y384" s="72"/>
    </row>
    <row r="385" customFormat="false" ht="14.5" hidden="false" customHeight="false" outlineLevel="0" collapsed="false">
      <c r="H385" s="74"/>
      <c r="K385" s="41"/>
      <c r="N385" s="62"/>
      <c r="O385" s="62"/>
      <c r="Q385" s="71"/>
      <c r="R385" s="71"/>
      <c r="S385" s="71"/>
      <c r="T385" s="71"/>
      <c r="U385" s="72"/>
      <c r="V385" s="72"/>
      <c r="W385" s="72"/>
      <c r="X385" s="72"/>
      <c r="Y385" s="72"/>
    </row>
    <row r="386" customFormat="false" ht="14.5" hidden="false" customHeight="false" outlineLevel="0" collapsed="false">
      <c r="U386" s="75"/>
      <c r="V386" s="75"/>
      <c r="W386" s="75"/>
      <c r="X386" s="75"/>
      <c r="Y386" s="72"/>
    </row>
  </sheetData>
  <mergeCells count="4">
    <mergeCell ref="C20:L20"/>
    <mergeCell ref="N20:Y20"/>
    <mergeCell ref="I22:I24"/>
    <mergeCell ref="V384:X384"/>
  </mergeCells>
  <hyperlinks>
    <hyperlink ref="B20" location="Index!A10" display="Return to Index"/>
    <hyperlink ref="B21" location="MoreAboutData!A4" display="More about the data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9:AM382"/>
  <sheetViews>
    <sheetView showFormulas="false" showGridLines="true" showRowColHeaders="true" showZeros="true" rightToLeft="false" tabSelected="false" showOutlineSymbols="true" defaultGridColor="true" view="normal" topLeftCell="A6" colorId="64" zoomScale="100" zoomScaleNormal="100" zoomScalePageLayoutView="100" workbookViewId="0">
      <selection pane="topLeft" activeCell="K22" activeCellId="1" sqref="242:242 K22"/>
    </sheetView>
  </sheetViews>
  <sheetFormatPr defaultColWidth="8.58203125" defaultRowHeight="14.5" zeroHeight="false" outlineLevelRow="0" outlineLevelCol="0"/>
  <cols>
    <col collapsed="false" customWidth="true" hidden="false" outlineLevel="0" max="3" min="3" style="0" width="15.73"/>
    <col collapsed="false" customWidth="true" hidden="false" outlineLevel="0" max="4" min="4" style="0" width="11.91"/>
    <col collapsed="false" customWidth="true" hidden="false" outlineLevel="0" max="5" min="5" style="0" width="13"/>
    <col collapsed="false" customWidth="true" hidden="false" outlineLevel="0" max="6" min="6" style="0" width="12.73"/>
    <col collapsed="false" customWidth="true" hidden="false" outlineLevel="0" max="7" min="7" style="0" width="13.36"/>
    <col collapsed="false" customWidth="true" hidden="false" outlineLevel="0" max="8" min="8" style="0" width="13.09"/>
    <col collapsed="false" customWidth="true" hidden="false" outlineLevel="0" max="10" min="10" style="0" width="11.64"/>
    <col collapsed="false" customWidth="true" hidden="false" outlineLevel="0" max="11" min="11" style="0" width="11.55"/>
    <col collapsed="false" customWidth="true" hidden="false" outlineLevel="0" max="14" min="14" style="0" width="11.82"/>
    <col collapsed="false" customWidth="true" hidden="false" outlineLevel="0" max="16" min="16" style="0" width="12.46"/>
    <col collapsed="false" customWidth="true" hidden="false" outlineLevel="0" max="20" min="20" style="0" width="9.91"/>
    <col collapsed="false" customWidth="true" hidden="false" outlineLevel="0" max="22" min="21" style="0" width="10.91"/>
    <col collapsed="false" customWidth="true" hidden="false" outlineLevel="0" max="23" min="23" style="0" width="8.82"/>
    <col collapsed="false" customWidth="true" hidden="false" outlineLevel="0" max="24" min="24" style="0" width="15.64"/>
  </cols>
  <sheetData>
    <row r="19" customFormat="false" ht="14.5" hidden="false" customHeight="false" outlineLevel="0" collapsed="false">
      <c r="A19" s="0" t="n">
        <v>1</v>
      </c>
      <c r="C19" s="16" t="s">
        <v>371</v>
      </c>
      <c r="D19" s="0" t="n">
        <v>4</v>
      </c>
      <c r="E19" s="16" t="s">
        <v>372</v>
      </c>
      <c r="F19" s="0" t="n">
        <v>6</v>
      </c>
      <c r="G19" s="0" t="n">
        <v>7</v>
      </c>
      <c r="H19" s="0" t="n">
        <v>8</v>
      </c>
      <c r="I19" s="0" t="n">
        <v>9</v>
      </c>
      <c r="J19" s="0" t="n">
        <v>10</v>
      </c>
      <c r="K19" s="0" t="n">
        <v>11</v>
      </c>
      <c r="L19" s="0" t="n">
        <v>12</v>
      </c>
      <c r="M19" s="0" t="n">
        <v>13</v>
      </c>
      <c r="N19" s="16" t="s">
        <v>373</v>
      </c>
      <c r="O19" s="16" t="s">
        <v>374</v>
      </c>
      <c r="P19" s="0" t="n">
        <v>16</v>
      </c>
      <c r="Q19" s="0" t="n">
        <v>17</v>
      </c>
      <c r="R19" s="0" t="n">
        <v>18</v>
      </c>
      <c r="S19" s="0" t="n">
        <v>19</v>
      </c>
      <c r="T19" s="0" t="n">
        <v>20</v>
      </c>
      <c r="U19" s="0" t="n">
        <v>21</v>
      </c>
      <c r="V19" s="0" t="n">
        <v>22</v>
      </c>
      <c r="W19" s="0" t="n">
        <v>23</v>
      </c>
      <c r="X19" s="0" t="n">
        <v>24</v>
      </c>
      <c r="Y19" s="0" t="n">
        <v>25</v>
      </c>
      <c r="Z19" s="0" t="n">
        <v>26</v>
      </c>
      <c r="AA19" s="0" t="n">
        <v>27</v>
      </c>
      <c r="AB19" s="0" t="n">
        <v>28</v>
      </c>
      <c r="AC19" s="0" t="n">
        <v>29</v>
      </c>
      <c r="AD19" s="0" t="n">
        <v>30</v>
      </c>
      <c r="AE19" s="0" t="n">
        <v>29</v>
      </c>
    </row>
    <row r="20" customFormat="false" ht="14.5" hidden="false" customHeight="false" outlineLevel="0" collapsed="false">
      <c r="B20" s="0" t="s">
        <v>375</v>
      </c>
      <c r="C20" s="0" t="s">
        <v>376</v>
      </c>
      <c r="N20" s="0" t="s">
        <v>377</v>
      </c>
      <c r="AA20" s="0" t="s">
        <v>378</v>
      </c>
    </row>
    <row r="21" customFormat="false" ht="14.5" hidden="false" customHeight="false" outlineLevel="0" collapsed="false">
      <c r="B21" s="0" t="s">
        <v>379</v>
      </c>
      <c r="S21" s="0" t="s">
        <v>380</v>
      </c>
      <c r="T21" s="0" t="s">
        <v>381</v>
      </c>
    </row>
    <row r="22" customFormat="false" ht="14.5" hidden="false" customHeight="false" outlineLevel="0" collapsed="false">
      <c r="D22" s="0" t="s">
        <v>382</v>
      </c>
      <c r="F22" s="0" t="s">
        <v>383</v>
      </c>
      <c r="S22" s="0" t="n">
        <v>0.01</v>
      </c>
      <c r="T22" s="0" t="n">
        <v>2.5</v>
      </c>
      <c r="V22" s="0" t="s">
        <v>384</v>
      </c>
      <c r="W22" s="0" t="s">
        <v>385</v>
      </c>
    </row>
    <row r="23" customFormat="false" ht="14.5" hidden="false" customHeight="false" outlineLevel="0" collapsed="false">
      <c r="D23" s="0" t="n">
        <v>0.00323680055788304</v>
      </c>
      <c r="F23" s="0" t="n">
        <v>0.0118610895820285</v>
      </c>
      <c r="S23" s="0" t="n">
        <v>0.02</v>
      </c>
      <c r="T23" s="0" t="n">
        <v>7.5</v>
      </c>
      <c r="V23" s="0" t="n">
        <v>1</v>
      </c>
      <c r="W23" s="0" t="n">
        <v>1</v>
      </c>
      <c r="AG23" s="0" t="s">
        <v>430</v>
      </c>
    </row>
    <row r="24" customFormat="false" ht="14.5" hidden="false" customHeight="false" outlineLevel="0" collapsed="false">
      <c r="J24" s="0" t="s">
        <v>386</v>
      </c>
      <c r="K24" s="0" t="s">
        <v>387</v>
      </c>
      <c r="N24" s="0" t="s">
        <v>8</v>
      </c>
      <c r="Q24" s="0" t="s">
        <v>388</v>
      </c>
      <c r="S24" s="0" t="s">
        <v>389</v>
      </c>
      <c r="T24" s="0" t="s">
        <v>390</v>
      </c>
    </row>
    <row r="25" customFormat="false" ht="14.5" hidden="false" customHeight="false" outlineLevel="0" collapsed="false">
      <c r="D25" s="0" t="s">
        <v>391</v>
      </c>
      <c r="F25" s="0" t="s">
        <v>391</v>
      </c>
      <c r="G25" s="0" t="s">
        <v>392</v>
      </c>
      <c r="J25" s="0" t="s">
        <v>393</v>
      </c>
      <c r="K25" s="0" t="s">
        <v>12</v>
      </c>
      <c r="L25" s="0" t="s">
        <v>9</v>
      </c>
      <c r="N25" s="0" t="s">
        <v>394</v>
      </c>
      <c r="P25" s="0" t="s">
        <v>388</v>
      </c>
      <c r="Q25" s="0" t="s">
        <v>12</v>
      </c>
      <c r="R25" s="0" t="s">
        <v>395</v>
      </c>
      <c r="S25" s="0" t="s">
        <v>396</v>
      </c>
      <c r="T25" s="0" t="s">
        <v>396</v>
      </c>
      <c r="V25" s="0" t="s">
        <v>397</v>
      </c>
      <c r="X25" s="0" t="s">
        <v>8</v>
      </c>
      <c r="AA25" s="0" t="s">
        <v>398</v>
      </c>
      <c r="AB25" s="0" t="s">
        <v>399</v>
      </c>
      <c r="AI25" s="0" t="s">
        <v>431</v>
      </c>
      <c r="AJ25" s="0" t="s">
        <v>9</v>
      </c>
    </row>
    <row r="26" customFormat="false" ht="14.5" hidden="false" customHeight="false" outlineLevel="0" collapsed="false">
      <c r="C26" s="0" t="s">
        <v>400</v>
      </c>
      <c r="D26" s="0" t="s">
        <v>401</v>
      </c>
      <c r="E26" s="0" t="s">
        <v>402</v>
      </c>
      <c r="F26" s="0" t="s">
        <v>403</v>
      </c>
      <c r="G26" s="0" t="s">
        <v>404</v>
      </c>
      <c r="H26" s="0" t="s">
        <v>10</v>
      </c>
      <c r="I26" s="0" t="s">
        <v>405</v>
      </c>
      <c r="J26" s="0" t="s">
        <v>406</v>
      </c>
      <c r="K26" s="0" t="s">
        <v>407</v>
      </c>
      <c r="L26" s="0" t="s">
        <v>13</v>
      </c>
      <c r="N26" s="0" t="s">
        <v>12</v>
      </c>
      <c r="O26" s="0" t="s">
        <v>408</v>
      </c>
      <c r="P26" s="0" t="s">
        <v>12</v>
      </c>
      <c r="Q26" s="0" t="s">
        <v>409</v>
      </c>
      <c r="R26" s="0" t="s">
        <v>410</v>
      </c>
      <c r="S26" s="0" t="s">
        <v>411</v>
      </c>
      <c r="T26" s="0" t="s">
        <v>411</v>
      </c>
      <c r="U26" s="0" t="s">
        <v>412</v>
      </c>
      <c r="V26" s="0" t="s">
        <v>413</v>
      </c>
      <c r="W26" s="0" t="s">
        <v>414</v>
      </c>
      <c r="X26" s="0" t="s">
        <v>12</v>
      </c>
      <c r="Y26" s="0" t="s">
        <v>415</v>
      </c>
      <c r="AA26" s="0" t="s">
        <v>416</v>
      </c>
      <c r="AB26" s="0" t="s">
        <v>416</v>
      </c>
      <c r="AC26" s="0" t="s">
        <v>417</v>
      </c>
      <c r="AD26" s="0" t="s">
        <v>418</v>
      </c>
      <c r="AI26" s="0" t="s">
        <v>432</v>
      </c>
      <c r="AJ26" s="0" t="s">
        <v>426</v>
      </c>
      <c r="AK26" s="0" t="s">
        <v>433</v>
      </c>
      <c r="AL26" s="0" t="s">
        <v>434</v>
      </c>
      <c r="AM26" s="0" t="s">
        <v>418</v>
      </c>
    </row>
    <row r="27" customFormat="false" ht="14.5" hidden="false" customHeight="false" outlineLevel="0" collapsed="false">
      <c r="A27" s="0" t="s">
        <v>14</v>
      </c>
      <c r="B27" s="0" t="s">
        <v>15</v>
      </c>
      <c r="C27" s="0" t="s">
        <v>419</v>
      </c>
      <c r="D27" s="0" t="s">
        <v>420</v>
      </c>
      <c r="E27" s="0" t="s">
        <v>421</v>
      </c>
      <c r="F27" s="0" t="s">
        <v>420</v>
      </c>
      <c r="G27" s="0" t="s">
        <v>422</v>
      </c>
      <c r="H27" s="0" t="s">
        <v>16</v>
      </c>
      <c r="I27" s="0" t="s">
        <v>423</v>
      </c>
      <c r="J27" s="0" t="n">
        <v>0.825</v>
      </c>
      <c r="K27" s="0" t="s">
        <v>424</v>
      </c>
      <c r="L27" s="0" t="s">
        <v>18</v>
      </c>
      <c r="N27" s="0" t="s">
        <v>425</v>
      </c>
      <c r="O27" s="0" t="s">
        <v>10</v>
      </c>
      <c r="P27" s="0" t="s">
        <v>10</v>
      </c>
      <c r="Q27" s="0" t="s">
        <v>16</v>
      </c>
      <c r="R27" s="0" t="s">
        <v>426</v>
      </c>
      <c r="S27" s="0" t="s">
        <v>9</v>
      </c>
      <c r="T27" s="0" t="s">
        <v>9</v>
      </c>
      <c r="U27" s="0" t="s">
        <v>427</v>
      </c>
      <c r="V27" s="0" t="s">
        <v>428</v>
      </c>
      <c r="W27" s="0" t="s">
        <v>396</v>
      </c>
      <c r="X27" s="0" t="s">
        <v>10</v>
      </c>
      <c r="Y27" s="0" t="s">
        <v>429</v>
      </c>
      <c r="AA27" s="0" t="s">
        <v>395</v>
      </c>
      <c r="AB27" s="0" t="s">
        <v>395</v>
      </c>
      <c r="AC27" s="0" t="s">
        <v>412</v>
      </c>
      <c r="AD27" s="0" t="s">
        <v>9</v>
      </c>
      <c r="AG27" s="0" t="s">
        <v>435</v>
      </c>
      <c r="AH27" s="0" t="s">
        <v>15</v>
      </c>
      <c r="AI27" s="0" t="s">
        <v>10</v>
      </c>
      <c r="AJ27" s="0" t="s">
        <v>10</v>
      </c>
      <c r="AK27" s="0" t="s">
        <v>10</v>
      </c>
      <c r="AL27" s="0" t="s">
        <v>10</v>
      </c>
      <c r="AM27" s="0" t="s">
        <v>9</v>
      </c>
    </row>
    <row r="28" customFormat="false" ht="14.5" hidden="false" customHeight="false" outlineLevel="0" collapsed="false">
      <c r="A28" s="0" t="n">
        <v>1</v>
      </c>
      <c r="B28" s="0" t="s">
        <v>19</v>
      </c>
      <c r="C28" s="7" t="n">
        <v>2693823800</v>
      </c>
      <c r="D28" s="7" t="n">
        <v>8719370.3786786</v>
      </c>
      <c r="E28" s="7" t="n">
        <v>725757000</v>
      </c>
      <c r="F28" s="7" t="n">
        <v>8608268.79178424</v>
      </c>
      <c r="G28" s="7" t="n">
        <v>17327639</v>
      </c>
      <c r="H28" s="7" t="n">
        <v>34615457.7361827</v>
      </c>
      <c r="I28" s="17" t="n">
        <v>0.500575180373473</v>
      </c>
      <c r="J28" s="7" t="n">
        <v>28557753</v>
      </c>
      <c r="K28" s="7" t="n">
        <v>17327639</v>
      </c>
      <c r="L28" s="0" t="n">
        <v>50.06</v>
      </c>
      <c r="N28" s="7" t="n">
        <v>18276651</v>
      </c>
      <c r="O28" s="18" t="n">
        <v>0.0331</v>
      </c>
      <c r="P28" s="7" t="n">
        <v>18881608</v>
      </c>
      <c r="Q28" s="17" t="n">
        <v>54.5467523321625</v>
      </c>
      <c r="R28" s="17" t="n">
        <v>0</v>
      </c>
      <c r="S28" s="17" t="n">
        <v>0</v>
      </c>
      <c r="T28" s="7" t="n">
        <v>0</v>
      </c>
      <c r="U28" s="7" t="n">
        <v>1553969</v>
      </c>
      <c r="V28" s="7" t="n">
        <v>1553969</v>
      </c>
      <c r="W28" s="7" t="n">
        <v>0</v>
      </c>
      <c r="X28" s="7" t="n">
        <v>17327639</v>
      </c>
      <c r="Y28" s="17" t="n">
        <v>50.0575180373473</v>
      </c>
      <c r="AA28" s="0" t="n">
        <v>0</v>
      </c>
      <c r="AB28" s="0" t="n">
        <v>0</v>
      </c>
      <c r="AC28" s="0" t="n">
        <v>0</v>
      </c>
      <c r="AD28" s="0" t="n">
        <v>-0.00248196265273748</v>
      </c>
      <c r="AG28" s="0" t="s">
        <v>436</v>
      </c>
      <c r="AH28" s="0" t="s">
        <v>19</v>
      </c>
      <c r="AI28" s="0" t="n">
        <v>0.500575180373473</v>
      </c>
      <c r="AJ28" s="0" t="n">
        <v>50.06</v>
      </c>
      <c r="AK28" s="0" t="n">
        <v>0.0331</v>
      </c>
      <c r="AL28" s="0" t="n">
        <v>17327639</v>
      </c>
      <c r="AM28" s="0" t="n">
        <v>-0.00248196265273748</v>
      </c>
    </row>
    <row r="29" customFormat="false" ht="14.5" hidden="false" customHeight="false" outlineLevel="0" collapsed="false">
      <c r="A29" s="0" t="n">
        <v>2</v>
      </c>
      <c r="B29" s="0" t="s">
        <v>20</v>
      </c>
      <c r="C29" s="7" t="n">
        <v>5255138400</v>
      </c>
      <c r="D29" s="7" t="n">
        <v>17009834.9048726</v>
      </c>
      <c r="E29" s="7" t="n">
        <v>2210950000</v>
      </c>
      <c r="F29" s="7" t="n">
        <v>26224276.0113858</v>
      </c>
      <c r="G29" s="7" t="n">
        <v>43234111</v>
      </c>
      <c r="H29" s="7" t="n">
        <v>56026427.7976263</v>
      </c>
      <c r="I29" s="17" t="n">
        <v>0.771673524433263</v>
      </c>
      <c r="J29" s="7" t="n">
        <v>46221803</v>
      </c>
      <c r="K29" s="7" t="n">
        <v>43234111</v>
      </c>
      <c r="L29" s="0" t="n">
        <v>77.17</v>
      </c>
      <c r="N29" s="7" t="n">
        <v>43415702</v>
      </c>
      <c r="O29" s="18" t="n">
        <v>0.0386</v>
      </c>
      <c r="P29" s="7" t="n">
        <v>45091548</v>
      </c>
      <c r="Q29" s="17" t="n">
        <v>80.4826396622604</v>
      </c>
      <c r="R29" s="17" t="n">
        <v>0</v>
      </c>
      <c r="S29" s="17" t="n">
        <v>0</v>
      </c>
      <c r="T29" s="7" t="n">
        <v>0</v>
      </c>
      <c r="U29" s="7" t="n">
        <v>1857437</v>
      </c>
      <c r="V29" s="7" t="n">
        <v>1857437</v>
      </c>
      <c r="W29" s="7" t="n">
        <v>0</v>
      </c>
      <c r="X29" s="7" t="n">
        <v>43234111</v>
      </c>
      <c r="Y29" s="17" t="n">
        <v>77.1673524433263</v>
      </c>
      <c r="AA29" s="0" t="n">
        <v>0</v>
      </c>
      <c r="AB29" s="0" t="n">
        <v>0</v>
      </c>
      <c r="AC29" s="0" t="n">
        <v>0</v>
      </c>
      <c r="AD29" s="0" t="n">
        <v>-0.00264755667367922</v>
      </c>
      <c r="AG29" s="0" t="s">
        <v>437</v>
      </c>
      <c r="AH29" s="0" t="s">
        <v>20</v>
      </c>
      <c r="AI29" s="0" t="n">
        <v>0.771673524433263</v>
      </c>
      <c r="AJ29" s="0" t="n">
        <v>77.17</v>
      </c>
      <c r="AK29" s="0" t="n">
        <v>0.0386</v>
      </c>
      <c r="AL29" s="0" t="n">
        <v>43234111</v>
      </c>
      <c r="AM29" s="0" t="n">
        <v>-0.00264755667367922</v>
      </c>
    </row>
    <row r="30" customFormat="false" ht="14.5" hidden="false" customHeight="false" outlineLevel="0" collapsed="false">
      <c r="A30" s="0" t="n">
        <v>3</v>
      </c>
      <c r="B30" s="0" t="s">
        <v>21</v>
      </c>
      <c r="C30" s="7" t="n">
        <v>1630578800</v>
      </c>
      <c r="D30" s="7" t="n">
        <v>5277858.36951226</v>
      </c>
      <c r="E30" s="7" t="n">
        <v>427553000</v>
      </c>
      <c r="F30" s="7" t="n">
        <v>5071244.43406502</v>
      </c>
      <c r="G30" s="7" t="n">
        <v>10349103</v>
      </c>
      <c r="H30" s="7" t="n">
        <v>19766306.25389</v>
      </c>
      <c r="I30" s="17" t="n">
        <v>0.523572936039242</v>
      </c>
      <c r="J30" s="7" t="n">
        <v>16307203</v>
      </c>
      <c r="K30" s="7" t="n">
        <v>10349103</v>
      </c>
      <c r="L30" s="0" t="n">
        <v>52.36</v>
      </c>
      <c r="N30" s="7" t="n">
        <v>10679653</v>
      </c>
      <c r="O30" s="18" t="n">
        <v>0.0388</v>
      </c>
      <c r="P30" s="7" t="n">
        <v>11094024</v>
      </c>
      <c r="Q30" s="17" t="n">
        <v>56.1259339883834</v>
      </c>
      <c r="R30" s="17" t="n">
        <v>0</v>
      </c>
      <c r="S30" s="17" t="n">
        <v>0</v>
      </c>
      <c r="T30" s="7" t="n">
        <v>0</v>
      </c>
      <c r="U30" s="7" t="n">
        <v>744921</v>
      </c>
      <c r="V30" s="7" t="n">
        <v>744921</v>
      </c>
      <c r="W30" s="7" t="n">
        <v>0</v>
      </c>
      <c r="X30" s="7" t="n">
        <v>10349103</v>
      </c>
      <c r="Y30" s="17" t="n">
        <v>52.3572936039242</v>
      </c>
      <c r="AA30" s="0" t="n">
        <v>0</v>
      </c>
      <c r="AB30" s="0" t="n">
        <v>0</v>
      </c>
      <c r="AC30" s="0" t="n">
        <v>0</v>
      </c>
      <c r="AD30" s="0" t="n">
        <v>-0.002706396075844</v>
      </c>
      <c r="AG30" s="0" t="s">
        <v>438</v>
      </c>
      <c r="AH30" s="0" t="s">
        <v>21</v>
      </c>
      <c r="AI30" s="0" t="n">
        <v>0.523572936039242</v>
      </c>
      <c r="AJ30" s="0" t="n">
        <v>52.36</v>
      </c>
      <c r="AK30" s="0" t="n">
        <v>0.0388</v>
      </c>
      <c r="AL30" s="0" t="n">
        <v>10349103</v>
      </c>
      <c r="AM30" s="0" t="n">
        <v>-0.002706396075844</v>
      </c>
    </row>
    <row r="31" customFormat="false" ht="14.5" hidden="false" customHeight="false" outlineLevel="0" collapsed="false">
      <c r="A31" s="0" t="n">
        <v>4</v>
      </c>
      <c r="B31" s="0" t="s">
        <v>22</v>
      </c>
      <c r="C31" s="7" t="n">
        <v>593584400</v>
      </c>
      <c r="D31" s="7" t="n">
        <v>1921314.31707067</v>
      </c>
      <c r="E31" s="7" t="n">
        <v>214031000</v>
      </c>
      <c r="F31" s="7" t="n">
        <v>2538640.86433114</v>
      </c>
      <c r="G31" s="7" t="n">
        <v>4459955</v>
      </c>
      <c r="H31" s="7" t="n">
        <v>16696571.408689</v>
      </c>
      <c r="I31" s="17" t="n">
        <v>0.267118014281604</v>
      </c>
      <c r="J31" s="7" t="n">
        <v>13774671</v>
      </c>
      <c r="K31" s="7" t="n">
        <v>4459955</v>
      </c>
      <c r="L31" s="0" t="n">
        <v>26.71</v>
      </c>
      <c r="N31" s="7" t="n">
        <v>4840721</v>
      </c>
      <c r="O31" s="18" t="n">
        <v>0.0326</v>
      </c>
      <c r="P31" s="7" t="n">
        <v>4998529</v>
      </c>
      <c r="Q31" s="17" t="n">
        <v>29.937457683071</v>
      </c>
      <c r="R31" s="17" t="n">
        <v>0</v>
      </c>
      <c r="S31" s="17" t="n">
        <v>0</v>
      </c>
      <c r="T31" s="7" t="n">
        <v>0</v>
      </c>
      <c r="U31" s="7" t="n">
        <v>538574</v>
      </c>
      <c r="V31" s="7" t="n">
        <v>538574</v>
      </c>
      <c r="W31" s="7" t="n">
        <v>0</v>
      </c>
      <c r="X31" s="7" t="n">
        <v>4459955</v>
      </c>
      <c r="Y31" s="17" t="n">
        <v>26.7118014281604</v>
      </c>
      <c r="AA31" s="0" t="n">
        <v>0</v>
      </c>
      <c r="AB31" s="0" t="n">
        <v>0</v>
      </c>
      <c r="AC31" s="0" t="n">
        <v>0</v>
      </c>
      <c r="AD31" s="0" t="n">
        <v>0.00180142816036621</v>
      </c>
      <c r="AG31" s="0" t="s">
        <v>439</v>
      </c>
      <c r="AH31" s="0" t="s">
        <v>22</v>
      </c>
      <c r="AI31" s="0" t="n">
        <v>0.267118014281604</v>
      </c>
      <c r="AJ31" s="0" t="n">
        <v>26.71</v>
      </c>
      <c r="AK31" s="0" t="n">
        <v>0.0326</v>
      </c>
      <c r="AL31" s="0" t="n">
        <v>4459955</v>
      </c>
      <c r="AM31" s="0" t="n">
        <v>0.00180142816036621</v>
      </c>
    </row>
    <row r="32" customFormat="false" ht="14.5" hidden="false" customHeight="false" outlineLevel="0" collapsed="false">
      <c r="A32" s="0" t="n">
        <v>5</v>
      </c>
      <c r="B32" s="0" t="s">
        <v>23</v>
      </c>
      <c r="C32" s="7" t="n">
        <v>3580768800</v>
      </c>
      <c r="D32" s="7" t="n">
        <v>11590234.4494902</v>
      </c>
      <c r="E32" s="7" t="n">
        <v>1013311000</v>
      </c>
      <c r="F32" s="7" t="n">
        <v>12018972.5454549</v>
      </c>
      <c r="G32" s="7" t="n">
        <v>23609207</v>
      </c>
      <c r="H32" s="7" t="n">
        <v>52988778.25</v>
      </c>
      <c r="I32" s="17" t="n">
        <v>0.445551072882115</v>
      </c>
      <c r="J32" s="7" t="n">
        <v>43715742</v>
      </c>
      <c r="K32" s="7" t="n">
        <v>23609207</v>
      </c>
      <c r="L32" s="0" t="n">
        <v>44.56</v>
      </c>
      <c r="N32" s="7" t="n">
        <v>25373043</v>
      </c>
      <c r="O32" s="18" t="n">
        <v>0.0503</v>
      </c>
      <c r="P32" s="7" t="n">
        <v>26649307</v>
      </c>
      <c r="Q32" s="17" t="n">
        <v>50.2923597790255</v>
      </c>
      <c r="R32" s="17" t="n">
        <v>0</v>
      </c>
      <c r="S32" s="17" t="n">
        <v>0</v>
      </c>
      <c r="T32" s="7" t="n">
        <v>0</v>
      </c>
      <c r="U32" s="7" t="n">
        <v>3040100</v>
      </c>
      <c r="V32" s="7" t="n">
        <v>3040100</v>
      </c>
      <c r="W32" s="7" t="n">
        <v>0</v>
      </c>
      <c r="X32" s="7" t="n">
        <v>23609207</v>
      </c>
      <c r="Y32" s="17" t="n">
        <v>44.5551072882115</v>
      </c>
      <c r="AA32" s="0" t="n">
        <v>0</v>
      </c>
      <c r="AB32" s="0" t="n">
        <v>0</v>
      </c>
      <c r="AC32" s="0" t="n">
        <v>0</v>
      </c>
      <c r="AD32" s="0" t="n">
        <v>-0.00489271178847162</v>
      </c>
      <c r="AG32" s="0" t="s">
        <v>440</v>
      </c>
      <c r="AH32" s="0" t="s">
        <v>23</v>
      </c>
      <c r="AI32" s="0" t="n">
        <v>0.445551072882115</v>
      </c>
      <c r="AJ32" s="0" t="n">
        <v>44.56</v>
      </c>
      <c r="AK32" s="0" t="n">
        <v>0.0503</v>
      </c>
      <c r="AL32" s="0" t="n">
        <v>23609207</v>
      </c>
      <c r="AM32" s="0" t="n">
        <v>-0.00489271178847162</v>
      </c>
    </row>
    <row r="33" customFormat="false" ht="14.5" hidden="false" customHeight="false" outlineLevel="0" collapsed="false">
      <c r="A33" s="0" t="n">
        <v>6</v>
      </c>
      <c r="B33" s="0" t="s">
        <v>24</v>
      </c>
      <c r="C33" s="7" t="n">
        <v>308074200</v>
      </c>
      <c r="D33" s="7" t="n">
        <v>997174.742429371</v>
      </c>
      <c r="E33" s="7" t="n">
        <v>40805000</v>
      </c>
      <c r="F33" s="7" t="n">
        <v>483991.760394672</v>
      </c>
      <c r="G33" s="7" t="n">
        <v>1481167</v>
      </c>
      <c r="H33" s="7" t="n">
        <v>279039.065210578</v>
      </c>
      <c r="I33" s="17" t="n">
        <v>5.30809906090472</v>
      </c>
      <c r="J33" s="7" t="n">
        <v>230207</v>
      </c>
      <c r="K33" s="7" t="n">
        <v>230207</v>
      </c>
      <c r="L33" s="0" t="n">
        <v>82.5</v>
      </c>
      <c r="N33" s="7" t="n">
        <v>229564</v>
      </c>
      <c r="O33" s="18" t="n">
        <v>0.0319</v>
      </c>
      <c r="P33" s="7" t="n">
        <v>236887</v>
      </c>
      <c r="Q33" s="17" t="n">
        <v>84.8938480428294</v>
      </c>
      <c r="R33" s="17" t="n">
        <v>0</v>
      </c>
      <c r="S33" s="17" t="n">
        <v>0</v>
      </c>
      <c r="T33" s="7" t="n">
        <v>0</v>
      </c>
      <c r="U33" s="7" t="n">
        <v>6680</v>
      </c>
      <c r="V33" s="7" t="n">
        <v>6680</v>
      </c>
      <c r="W33" s="7" t="n">
        <v>0</v>
      </c>
      <c r="X33" s="7" t="n">
        <v>230207</v>
      </c>
      <c r="Y33" s="17" t="n">
        <v>82.4999180047687</v>
      </c>
      <c r="AA33" s="0" t="n">
        <v>0</v>
      </c>
      <c r="AB33" s="0" t="n">
        <v>0</v>
      </c>
      <c r="AC33" s="0" t="n">
        <v>0</v>
      </c>
      <c r="AD33" s="0" t="n">
        <v>-8.19952313264594E-005</v>
      </c>
      <c r="AG33" s="0" t="s">
        <v>441</v>
      </c>
      <c r="AH33" s="0" t="s">
        <v>24</v>
      </c>
      <c r="AI33" s="0" t="n">
        <v>5.30809906090472</v>
      </c>
      <c r="AJ33" s="0" t="n">
        <v>82.5</v>
      </c>
      <c r="AK33" s="0" t="n">
        <v>0.0319</v>
      </c>
      <c r="AL33" s="0" t="n">
        <v>230207</v>
      </c>
      <c r="AM33" s="0" t="n">
        <v>-8.19952313264594E-005</v>
      </c>
    </row>
    <row r="34" customFormat="false" ht="14.5" hidden="false" customHeight="false" outlineLevel="0" collapsed="false">
      <c r="A34" s="0" t="n">
        <v>7</v>
      </c>
      <c r="B34" s="0" t="s">
        <v>25</v>
      </c>
      <c r="C34" s="7" t="n">
        <v>2989453900</v>
      </c>
      <c r="D34" s="7" t="n">
        <v>9676266.05128562</v>
      </c>
      <c r="E34" s="7" t="n">
        <v>825009000</v>
      </c>
      <c r="F34" s="7" t="n">
        <v>9785505.65497972</v>
      </c>
      <c r="G34" s="7" t="n">
        <v>19461772</v>
      </c>
      <c r="H34" s="7" t="n">
        <v>29121417.3783829</v>
      </c>
      <c r="I34" s="17" t="n">
        <v>0.66829755389745</v>
      </c>
      <c r="J34" s="7" t="n">
        <v>24025169</v>
      </c>
      <c r="K34" s="7" t="n">
        <v>19461772</v>
      </c>
      <c r="L34" s="0" t="n">
        <v>66.83</v>
      </c>
      <c r="N34" s="7" t="n">
        <v>20012026</v>
      </c>
      <c r="O34" s="18" t="n">
        <v>0.0323</v>
      </c>
      <c r="P34" s="7" t="n">
        <v>20658414</v>
      </c>
      <c r="Q34" s="17" t="n">
        <v>70.9389029097702</v>
      </c>
      <c r="R34" s="17" t="n">
        <v>0</v>
      </c>
      <c r="S34" s="17" t="n">
        <v>0</v>
      </c>
      <c r="T34" s="7" t="n">
        <v>0</v>
      </c>
      <c r="U34" s="7" t="n">
        <v>1196642</v>
      </c>
      <c r="V34" s="7" t="n">
        <v>1196642</v>
      </c>
      <c r="W34" s="7" t="n">
        <v>0</v>
      </c>
      <c r="X34" s="7" t="n">
        <v>19461772</v>
      </c>
      <c r="Y34" s="17" t="n">
        <v>66.829755389745</v>
      </c>
      <c r="AA34" s="0" t="n">
        <v>0</v>
      </c>
      <c r="AB34" s="0" t="n">
        <v>0</v>
      </c>
      <c r="AC34" s="0" t="n">
        <v>0</v>
      </c>
      <c r="AD34" s="0" t="n">
        <v>-0.000244610254995337</v>
      </c>
      <c r="AG34" s="0" t="s">
        <v>442</v>
      </c>
      <c r="AH34" s="0" t="s">
        <v>25</v>
      </c>
      <c r="AI34" s="0" t="n">
        <v>0.66829755389745</v>
      </c>
      <c r="AJ34" s="0" t="n">
        <v>66.83</v>
      </c>
      <c r="AK34" s="0" t="n">
        <v>0.0323</v>
      </c>
      <c r="AL34" s="0" t="n">
        <v>19461772</v>
      </c>
      <c r="AM34" s="0" t="n">
        <v>-0.000244610254995337</v>
      </c>
    </row>
    <row r="35" customFormat="false" ht="14.5" hidden="false" customHeight="false" outlineLevel="0" collapsed="false">
      <c r="A35" s="0" t="n">
        <v>8</v>
      </c>
      <c r="B35" s="0" t="s">
        <v>26</v>
      </c>
      <c r="C35" s="7" t="n">
        <v>2913802400</v>
      </c>
      <c r="D35" s="7" t="n">
        <v>9431397.23388093</v>
      </c>
      <c r="E35" s="7" t="n">
        <v>952563000</v>
      </c>
      <c r="F35" s="7" t="n">
        <v>11298435.0755258</v>
      </c>
      <c r="G35" s="7" t="n">
        <v>20729832</v>
      </c>
      <c r="H35" s="7" t="n">
        <v>27410644.260187</v>
      </c>
      <c r="I35" s="17" t="n">
        <v>0.756269418669205</v>
      </c>
      <c r="J35" s="7" t="n">
        <v>22613782</v>
      </c>
      <c r="K35" s="7" t="n">
        <v>20729832</v>
      </c>
      <c r="L35" s="0" t="n">
        <v>75.63</v>
      </c>
      <c r="N35" s="7" t="n">
        <v>22289606</v>
      </c>
      <c r="O35" s="18" t="n">
        <v>0.0367</v>
      </c>
      <c r="P35" s="7" t="n">
        <v>23107635</v>
      </c>
      <c r="Q35" s="17" t="n">
        <v>84.3016850704346</v>
      </c>
      <c r="R35" s="17" t="n">
        <v>0</v>
      </c>
      <c r="S35" s="17" t="n">
        <v>0</v>
      </c>
      <c r="T35" s="7" t="n">
        <v>0</v>
      </c>
      <c r="U35" s="7" t="n">
        <v>2377803</v>
      </c>
      <c r="V35" s="7" t="n">
        <v>2377803</v>
      </c>
      <c r="W35" s="7" t="n">
        <v>0</v>
      </c>
      <c r="X35" s="7" t="n">
        <v>20729832</v>
      </c>
      <c r="Y35" s="17" t="n">
        <v>75.6269418669205</v>
      </c>
      <c r="AA35" s="0" t="n">
        <v>0</v>
      </c>
      <c r="AB35" s="0" t="n">
        <v>0</v>
      </c>
      <c r="AC35" s="0" t="n">
        <v>0</v>
      </c>
      <c r="AD35" s="0" t="n">
        <v>-0.00305813307947744</v>
      </c>
      <c r="AG35" s="0" t="s">
        <v>443</v>
      </c>
      <c r="AH35" s="0" t="s">
        <v>26</v>
      </c>
      <c r="AI35" s="0" t="n">
        <v>0.756269418669205</v>
      </c>
      <c r="AJ35" s="0" t="n">
        <v>75.63</v>
      </c>
      <c r="AK35" s="0" t="n">
        <v>0.0367</v>
      </c>
      <c r="AL35" s="0" t="n">
        <v>20729832</v>
      </c>
      <c r="AM35" s="0" t="n">
        <v>-0.00305813307947744</v>
      </c>
    </row>
    <row r="36" customFormat="false" ht="14.5" hidden="false" customHeight="false" outlineLevel="0" collapsed="false">
      <c r="A36" s="0" t="n">
        <v>9</v>
      </c>
      <c r="B36" s="0" t="s">
        <v>27</v>
      </c>
      <c r="C36" s="7" t="n">
        <v>10204123200</v>
      </c>
      <c r="D36" s="7" t="n">
        <v>33028711.6664672</v>
      </c>
      <c r="E36" s="7" t="n">
        <v>4352871000</v>
      </c>
      <c r="F36" s="7" t="n">
        <v>51629792.8700138</v>
      </c>
      <c r="G36" s="7" t="n">
        <v>84658505</v>
      </c>
      <c r="H36" s="7" t="n">
        <v>73868962.2418672</v>
      </c>
      <c r="I36" s="17" t="n">
        <v>1.14606327787312</v>
      </c>
      <c r="J36" s="7" t="n">
        <v>60941894</v>
      </c>
      <c r="K36" s="7" t="n">
        <v>60941894</v>
      </c>
      <c r="L36" s="0" t="n">
        <v>82.5</v>
      </c>
      <c r="N36" s="7" t="n">
        <v>59359726</v>
      </c>
      <c r="O36" s="18" t="n">
        <v>0.036</v>
      </c>
      <c r="P36" s="7" t="n">
        <v>61496676</v>
      </c>
      <c r="Q36" s="17" t="n">
        <v>83.251035527808</v>
      </c>
      <c r="R36" s="17" t="n">
        <v>0</v>
      </c>
      <c r="S36" s="17" t="n">
        <v>0</v>
      </c>
      <c r="T36" s="7" t="n">
        <v>0</v>
      </c>
      <c r="U36" s="7" t="n">
        <v>554782</v>
      </c>
      <c r="V36" s="7" t="n">
        <v>554782</v>
      </c>
      <c r="W36" s="7" t="n">
        <v>0</v>
      </c>
      <c r="X36" s="7" t="n">
        <v>60941894</v>
      </c>
      <c r="Y36" s="17" t="n">
        <v>82.5000002036844</v>
      </c>
      <c r="AA36" s="0" t="n">
        <v>0</v>
      </c>
      <c r="AB36" s="0" t="n">
        <v>0</v>
      </c>
      <c r="AC36" s="0" t="n">
        <v>0</v>
      </c>
      <c r="AD36" s="0" t="n">
        <v>2.03684365374102E-007</v>
      </c>
      <c r="AG36" s="0" t="s">
        <v>444</v>
      </c>
      <c r="AH36" s="0" t="s">
        <v>27</v>
      </c>
      <c r="AI36" s="0" t="n">
        <v>1.14606327787312</v>
      </c>
      <c r="AJ36" s="0" t="n">
        <v>82.5</v>
      </c>
      <c r="AK36" s="0" t="n">
        <v>0.036</v>
      </c>
      <c r="AL36" s="0" t="n">
        <v>60941894</v>
      </c>
      <c r="AM36" s="0" t="n">
        <v>2.03684365374102E-007</v>
      </c>
    </row>
    <row r="37" customFormat="false" ht="14.5" hidden="false" customHeight="false" outlineLevel="0" collapsed="false">
      <c r="A37" s="0" t="n">
        <v>10</v>
      </c>
      <c r="B37" s="0" t="s">
        <v>28</v>
      </c>
      <c r="C37" s="7" t="n">
        <v>13535163100</v>
      </c>
      <c r="D37" s="7" t="n">
        <v>43810623.4731179</v>
      </c>
      <c r="E37" s="7" t="n">
        <v>4037248000</v>
      </c>
      <c r="F37" s="7" t="n">
        <v>47886160.1928653</v>
      </c>
      <c r="G37" s="7" t="n">
        <v>91696784</v>
      </c>
      <c r="H37" s="7" t="n">
        <v>81960405.8162344</v>
      </c>
      <c r="I37" s="17" t="n">
        <v>1.11879367954322</v>
      </c>
      <c r="J37" s="7" t="n">
        <v>67617335</v>
      </c>
      <c r="K37" s="7" t="n">
        <v>67617335</v>
      </c>
      <c r="L37" s="0" t="n">
        <v>82.5</v>
      </c>
      <c r="N37" s="7" t="n">
        <v>59605871</v>
      </c>
      <c r="O37" s="18" t="n">
        <v>0.0356</v>
      </c>
      <c r="P37" s="7" t="n">
        <v>61727840</v>
      </c>
      <c r="Q37" s="17" t="n">
        <v>75.3142195737801</v>
      </c>
      <c r="R37" s="17" t="n">
        <v>7.18578042621988</v>
      </c>
      <c r="S37" s="17" t="n">
        <v>0.01</v>
      </c>
      <c r="T37" s="7" t="n">
        <v>596059</v>
      </c>
      <c r="U37" s="7" t="n">
        <v>0</v>
      </c>
      <c r="V37" s="7" t="n">
        <v>0</v>
      </c>
      <c r="W37" s="7" t="n">
        <v>0</v>
      </c>
      <c r="X37" s="7" t="n">
        <v>62323899</v>
      </c>
      <c r="Y37" s="17" t="n">
        <v>76.0414719513933</v>
      </c>
      <c r="AA37" s="0" t="n">
        <v>-5889495</v>
      </c>
      <c r="AB37" s="0" t="n">
        <v>-5293436</v>
      </c>
      <c r="AC37" s="0" t="n">
        <v>0</v>
      </c>
      <c r="AD37" s="0" t="n">
        <v>-6.45852804860667</v>
      </c>
      <c r="AG37" s="0" t="s">
        <v>445</v>
      </c>
      <c r="AH37" s="0" t="s">
        <v>28</v>
      </c>
      <c r="AI37" s="0" t="n">
        <v>1.11879367954322</v>
      </c>
      <c r="AJ37" s="0" t="n">
        <v>82.5</v>
      </c>
      <c r="AK37" s="0" t="n">
        <v>0.0356</v>
      </c>
      <c r="AL37" s="0" t="n">
        <v>62323899</v>
      </c>
      <c r="AM37" s="0" t="n">
        <v>-6.45852804860667</v>
      </c>
    </row>
    <row r="38" customFormat="false" ht="14.5" hidden="false" customHeight="false" outlineLevel="0" collapsed="false">
      <c r="A38" s="0" t="n">
        <v>11</v>
      </c>
      <c r="B38" s="0" t="s">
        <v>29</v>
      </c>
      <c r="C38" s="7" t="n">
        <v>852436100</v>
      </c>
      <c r="D38" s="7" t="n">
        <v>2759165.64403964</v>
      </c>
      <c r="E38" s="7" t="n">
        <v>252007000</v>
      </c>
      <c r="F38" s="7" t="n">
        <v>2989077.60229825</v>
      </c>
      <c r="G38" s="7" t="n">
        <v>5748243</v>
      </c>
      <c r="H38" s="7" t="n">
        <v>14307953.2886838</v>
      </c>
      <c r="I38" s="17" t="n">
        <v>0.40175159116198</v>
      </c>
      <c r="J38" s="7" t="n">
        <v>11804061</v>
      </c>
      <c r="K38" s="7" t="n">
        <v>5748243</v>
      </c>
      <c r="L38" s="0" t="n">
        <v>40.18</v>
      </c>
      <c r="N38" s="7" t="n">
        <v>6256339</v>
      </c>
      <c r="O38" s="18" t="n">
        <v>0.0392</v>
      </c>
      <c r="P38" s="7" t="n">
        <v>6501587</v>
      </c>
      <c r="Q38" s="17" t="n">
        <v>45.4403706024265</v>
      </c>
      <c r="R38" s="17" t="n">
        <v>0</v>
      </c>
      <c r="S38" s="17" t="n">
        <v>0</v>
      </c>
      <c r="T38" s="7" t="n">
        <v>0</v>
      </c>
      <c r="U38" s="7" t="n">
        <v>753344</v>
      </c>
      <c r="V38" s="7" t="n">
        <v>753344</v>
      </c>
      <c r="W38" s="7" t="n">
        <v>0</v>
      </c>
      <c r="X38" s="7" t="n">
        <v>5748243</v>
      </c>
      <c r="Y38" s="17" t="n">
        <v>40.1751591161979</v>
      </c>
      <c r="AA38" s="0" t="n">
        <v>0</v>
      </c>
      <c r="AB38" s="0" t="n">
        <v>0</v>
      </c>
      <c r="AC38" s="0" t="n">
        <v>0</v>
      </c>
      <c r="AD38" s="0" t="n">
        <v>-0.0048408838020535</v>
      </c>
      <c r="AG38" s="0" t="s">
        <v>446</v>
      </c>
      <c r="AH38" s="0" t="s">
        <v>29</v>
      </c>
      <c r="AI38" s="0" t="n">
        <v>0.40175159116198</v>
      </c>
      <c r="AJ38" s="0" t="n">
        <v>40.18</v>
      </c>
      <c r="AK38" s="0" t="n">
        <v>0.0392</v>
      </c>
      <c r="AL38" s="0" t="n">
        <v>5748243</v>
      </c>
      <c r="AM38" s="0" t="n">
        <v>-0.0048408838020535</v>
      </c>
    </row>
    <row r="39" customFormat="false" ht="14.5" hidden="false" customHeight="false" outlineLevel="0" collapsed="false">
      <c r="A39" s="0" t="n">
        <v>12</v>
      </c>
      <c r="B39" s="0" t="s">
        <v>30</v>
      </c>
      <c r="C39" s="7" t="n">
        <v>417224700</v>
      </c>
      <c r="D39" s="7" t="n">
        <v>1350473.14172258</v>
      </c>
      <c r="E39" s="7" t="n">
        <v>121033000</v>
      </c>
      <c r="F39" s="7" t="n">
        <v>1435583.25538165</v>
      </c>
      <c r="G39" s="7" t="n">
        <v>2786056</v>
      </c>
      <c r="H39" s="7" t="n">
        <v>6079883.0043758</v>
      </c>
      <c r="I39" s="17" t="n">
        <v>0.458241712545262</v>
      </c>
      <c r="J39" s="7" t="n">
        <v>5015903</v>
      </c>
      <c r="K39" s="7" t="n">
        <v>2786056</v>
      </c>
      <c r="L39" s="0" t="n">
        <v>45.82</v>
      </c>
      <c r="N39" s="7" t="n">
        <v>2992812</v>
      </c>
      <c r="O39" s="18" t="n">
        <v>0.0455</v>
      </c>
      <c r="P39" s="7" t="n">
        <v>3128985</v>
      </c>
      <c r="Q39" s="17" t="n">
        <v>51.4645593960938</v>
      </c>
      <c r="R39" s="17" t="n">
        <v>0</v>
      </c>
      <c r="S39" s="17" t="n">
        <v>0</v>
      </c>
      <c r="T39" s="7" t="n">
        <v>0</v>
      </c>
      <c r="U39" s="7" t="n">
        <v>342929</v>
      </c>
      <c r="V39" s="7" t="n">
        <v>342929</v>
      </c>
      <c r="W39" s="7" t="n">
        <v>0</v>
      </c>
      <c r="X39" s="7" t="n">
        <v>2786056</v>
      </c>
      <c r="Y39" s="17" t="n">
        <v>45.8241712545262</v>
      </c>
      <c r="AA39" s="0" t="n">
        <v>0</v>
      </c>
      <c r="AB39" s="0" t="n">
        <v>0</v>
      </c>
      <c r="AC39" s="0" t="n">
        <v>0</v>
      </c>
      <c r="AD39" s="0" t="n">
        <v>0.00417125452617739</v>
      </c>
      <c r="AG39" s="0" t="s">
        <v>447</v>
      </c>
      <c r="AH39" s="0" t="s">
        <v>30</v>
      </c>
      <c r="AI39" s="0" t="n">
        <v>0.458241712545262</v>
      </c>
      <c r="AJ39" s="0" t="n">
        <v>45.82</v>
      </c>
      <c r="AK39" s="0" t="n">
        <v>0.0455</v>
      </c>
      <c r="AL39" s="0" t="n">
        <v>2786056</v>
      </c>
      <c r="AM39" s="0" t="n">
        <v>0.00417125452617739</v>
      </c>
    </row>
    <row r="40" customFormat="false" ht="14.5" hidden="false" customHeight="false" outlineLevel="0" collapsed="false">
      <c r="A40" s="0" t="n">
        <v>13</v>
      </c>
      <c r="B40" s="0" t="s">
        <v>31</v>
      </c>
      <c r="C40" s="7" t="n">
        <v>293407600</v>
      </c>
      <c r="D40" s="7" t="n">
        <v>949701.883367123</v>
      </c>
      <c r="E40" s="7" t="n">
        <v>82357000</v>
      </c>
      <c r="F40" s="7" t="n">
        <v>976843.754707119</v>
      </c>
      <c r="G40" s="7" t="n">
        <v>1926546</v>
      </c>
      <c r="H40" s="7" t="n">
        <v>2352337.96250074</v>
      </c>
      <c r="I40" s="17" t="n">
        <v>0.818992011654617</v>
      </c>
      <c r="J40" s="7" t="n">
        <v>1940679</v>
      </c>
      <c r="K40" s="7" t="n">
        <v>1926546</v>
      </c>
      <c r="L40" s="0" t="n">
        <v>81.9</v>
      </c>
      <c r="N40" s="7" t="n">
        <v>1608103</v>
      </c>
      <c r="O40" s="18" t="n">
        <v>0.0503</v>
      </c>
      <c r="P40" s="7" t="n">
        <v>1688991</v>
      </c>
      <c r="Q40" s="17" t="n">
        <v>71.8005247088075</v>
      </c>
      <c r="R40" s="17" t="n">
        <v>10.0994752911925</v>
      </c>
      <c r="S40" s="17" t="n">
        <v>0.02</v>
      </c>
      <c r="T40" s="7" t="n">
        <v>32162</v>
      </c>
      <c r="U40" s="7" t="n">
        <v>0</v>
      </c>
      <c r="V40" s="7" t="n">
        <v>0</v>
      </c>
      <c r="W40" s="7" t="n">
        <v>0</v>
      </c>
      <c r="X40" s="7" t="n">
        <v>1721153</v>
      </c>
      <c r="Y40" s="17" t="n">
        <v>73.1677602214211</v>
      </c>
      <c r="AA40" s="0" t="n">
        <v>-237555</v>
      </c>
      <c r="AB40" s="0" t="n">
        <v>-205393</v>
      </c>
      <c r="AC40" s="0" t="n">
        <v>0</v>
      </c>
      <c r="AD40" s="0" t="n">
        <v>-8.73223977857894</v>
      </c>
      <c r="AG40" s="0" t="s">
        <v>448</v>
      </c>
      <c r="AH40" s="0" t="s">
        <v>31</v>
      </c>
      <c r="AI40" s="0" t="n">
        <v>0.818992011654617</v>
      </c>
      <c r="AJ40" s="0" t="n">
        <v>81.9</v>
      </c>
      <c r="AK40" s="0" t="n">
        <v>0.0503</v>
      </c>
      <c r="AL40" s="0" t="n">
        <v>1721153</v>
      </c>
      <c r="AM40" s="0" t="n">
        <v>-8.73223977857894</v>
      </c>
    </row>
    <row r="41" customFormat="false" ht="14.5" hidden="false" customHeight="false" outlineLevel="0" collapsed="false">
      <c r="A41" s="0" t="n">
        <v>14</v>
      </c>
      <c r="B41" s="0" t="s">
        <v>32</v>
      </c>
      <c r="C41" s="7" t="n">
        <v>3593981200</v>
      </c>
      <c r="D41" s="7" t="n">
        <v>11633000.3531811</v>
      </c>
      <c r="E41" s="7" t="n">
        <v>1254293000</v>
      </c>
      <c r="F41" s="7" t="n">
        <v>14877281.6351112</v>
      </c>
      <c r="G41" s="7" t="n">
        <v>26510282</v>
      </c>
      <c r="H41" s="7" t="n">
        <v>39226711.0706529</v>
      </c>
      <c r="I41" s="17" t="n">
        <v>0.67582219555066</v>
      </c>
      <c r="J41" s="7" t="n">
        <v>32362037</v>
      </c>
      <c r="K41" s="7" t="n">
        <v>26510282</v>
      </c>
      <c r="L41" s="0" t="n">
        <v>67.58</v>
      </c>
      <c r="N41" s="7" t="n">
        <v>26422222</v>
      </c>
      <c r="O41" s="18" t="n">
        <v>0.0332</v>
      </c>
      <c r="P41" s="7" t="n">
        <v>27299440</v>
      </c>
      <c r="Q41" s="17" t="n">
        <v>69.5940068766658</v>
      </c>
      <c r="R41" s="17" t="n">
        <v>0</v>
      </c>
      <c r="S41" s="17" t="n">
        <v>0</v>
      </c>
      <c r="T41" s="7" t="n">
        <v>0</v>
      </c>
      <c r="U41" s="7" t="n">
        <v>789158</v>
      </c>
      <c r="V41" s="7" t="n">
        <v>789158</v>
      </c>
      <c r="W41" s="7" t="n">
        <v>0</v>
      </c>
      <c r="X41" s="7" t="n">
        <v>26510282</v>
      </c>
      <c r="Y41" s="17" t="n">
        <v>67.582219555066</v>
      </c>
      <c r="AA41" s="0" t="n">
        <v>0</v>
      </c>
      <c r="AB41" s="0" t="n">
        <v>0</v>
      </c>
      <c r="AC41" s="0" t="n">
        <v>0</v>
      </c>
      <c r="AD41" s="0" t="n">
        <v>0.00221955506599159</v>
      </c>
      <c r="AG41" s="0" t="s">
        <v>449</v>
      </c>
      <c r="AH41" s="0" t="s">
        <v>32</v>
      </c>
      <c r="AI41" s="0" t="n">
        <v>0.67582219555066</v>
      </c>
      <c r="AJ41" s="0" t="n">
        <v>67.58</v>
      </c>
      <c r="AK41" s="0" t="n">
        <v>0.0332</v>
      </c>
      <c r="AL41" s="0" t="n">
        <v>26510282</v>
      </c>
      <c r="AM41" s="0" t="n">
        <v>0.00221955506599159</v>
      </c>
    </row>
    <row r="42" customFormat="false" ht="14.5" hidden="false" customHeight="false" outlineLevel="0" collapsed="false">
      <c r="A42" s="0" t="n">
        <v>15</v>
      </c>
      <c r="B42" s="0" t="s">
        <v>33</v>
      </c>
      <c r="C42" s="7" t="n">
        <v>1060563000</v>
      </c>
      <c r="D42" s="7" t="n">
        <v>3432830.91007011</v>
      </c>
      <c r="E42" s="7" t="n">
        <v>297621000</v>
      </c>
      <c r="F42" s="7" t="n">
        <v>3530109.34249289</v>
      </c>
      <c r="G42" s="7" t="n">
        <v>6962940</v>
      </c>
      <c r="H42" s="7" t="n">
        <v>28908222.9191843</v>
      </c>
      <c r="I42" s="17" t="n">
        <v>0.240863646979116</v>
      </c>
      <c r="J42" s="7" t="n">
        <v>23849284</v>
      </c>
      <c r="K42" s="7" t="n">
        <v>6962940</v>
      </c>
      <c r="L42" s="0" t="n">
        <v>24.09</v>
      </c>
      <c r="N42" s="7" t="n">
        <v>4052122</v>
      </c>
      <c r="O42" s="18" t="n">
        <v>0.0539</v>
      </c>
      <c r="P42" s="7" t="n">
        <v>4270531</v>
      </c>
      <c r="Q42" s="17" t="n">
        <v>14.7727205921259</v>
      </c>
      <c r="R42" s="17" t="n">
        <v>9.31727940787411</v>
      </c>
      <c r="S42" s="17" t="n">
        <v>0.02</v>
      </c>
      <c r="T42" s="7" t="n">
        <v>81042</v>
      </c>
      <c r="U42" s="7" t="n">
        <v>0</v>
      </c>
      <c r="V42" s="7" t="n">
        <v>0</v>
      </c>
      <c r="W42" s="7" t="n">
        <v>0</v>
      </c>
      <c r="X42" s="7" t="n">
        <v>4351573</v>
      </c>
      <c r="Y42" s="17" t="n">
        <v>15.0530629716162</v>
      </c>
      <c r="AA42" s="0" t="n">
        <v>-2692409</v>
      </c>
      <c r="AB42" s="0" t="n">
        <v>-2611367</v>
      </c>
      <c r="AC42" s="0" t="n">
        <v>0</v>
      </c>
      <c r="AD42" s="0" t="n">
        <v>-9.03693702838382</v>
      </c>
      <c r="AG42" s="0" t="s">
        <v>450</v>
      </c>
      <c r="AH42" s="0" t="s">
        <v>33</v>
      </c>
      <c r="AI42" s="0" t="n">
        <v>0.240863646979116</v>
      </c>
      <c r="AJ42" s="0" t="n">
        <v>24.09</v>
      </c>
      <c r="AK42" s="0" t="n">
        <v>0.0539</v>
      </c>
      <c r="AL42" s="0" t="n">
        <v>4351573</v>
      </c>
      <c r="AM42" s="0" t="n">
        <v>-9.03693702838382</v>
      </c>
    </row>
    <row r="43" customFormat="false" ht="14.5" hidden="false" customHeight="false" outlineLevel="0" collapsed="false">
      <c r="A43" s="0" t="n">
        <v>16</v>
      </c>
      <c r="B43" s="0" t="s">
        <v>34</v>
      </c>
      <c r="C43" s="7" t="n">
        <v>5949246000</v>
      </c>
      <c r="D43" s="7" t="n">
        <v>19256522.7717834</v>
      </c>
      <c r="E43" s="7" t="n">
        <v>1863620000</v>
      </c>
      <c r="F43" s="7" t="n">
        <v>22104563.7668599</v>
      </c>
      <c r="G43" s="7" t="n">
        <v>41361087</v>
      </c>
      <c r="H43" s="7" t="n">
        <v>102442302.429853</v>
      </c>
      <c r="I43" s="17" t="n">
        <v>0.403750072176696</v>
      </c>
      <c r="J43" s="7" t="n">
        <v>84514900</v>
      </c>
      <c r="K43" s="7" t="n">
        <v>41361087</v>
      </c>
      <c r="L43" s="0" t="n">
        <v>40.38</v>
      </c>
      <c r="N43" s="7" t="n">
        <v>43887130</v>
      </c>
      <c r="O43" s="18" t="n">
        <v>0.0433</v>
      </c>
      <c r="P43" s="7" t="n">
        <v>45787443</v>
      </c>
      <c r="Q43" s="17" t="n">
        <v>44.6958355229793</v>
      </c>
      <c r="R43" s="17" t="n">
        <v>0</v>
      </c>
      <c r="S43" s="17" t="n">
        <v>0</v>
      </c>
      <c r="T43" s="7" t="n">
        <v>0</v>
      </c>
      <c r="U43" s="7" t="n">
        <v>4426356</v>
      </c>
      <c r="V43" s="7" t="n">
        <v>4426356</v>
      </c>
      <c r="W43" s="7" t="n">
        <v>0</v>
      </c>
      <c r="X43" s="7" t="n">
        <v>41361087</v>
      </c>
      <c r="Y43" s="17" t="n">
        <v>40.3750072176696</v>
      </c>
      <c r="AA43" s="0" t="n">
        <v>0</v>
      </c>
      <c r="AB43" s="0" t="n">
        <v>0</v>
      </c>
      <c r="AC43" s="0" t="n">
        <v>0</v>
      </c>
      <c r="AD43" s="0" t="n">
        <v>-0.00499278233039746</v>
      </c>
      <c r="AG43" s="0" t="s">
        <v>451</v>
      </c>
      <c r="AH43" s="0" t="s">
        <v>34</v>
      </c>
      <c r="AI43" s="0" t="n">
        <v>0.403750072176696</v>
      </c>
      <c r="AJ43" s="0" t="n">
        <v>40.38</v>
      </c>
      <c r="AK43" s="0" t="n">
        <v>0.0433</v>
      </c>
      <c r="AL43" s="0" t="n">
        <v>41361087</v>
      </c>
      <c r="AM43" s="0" t="n">
        <v>-0.00499278233039746</v>
      </c>
    </row>
    <row r="44" customFormat="false" ht="14.5" hidden="false" customHeight="false" outlineLevel="0" collapsed="false">
      <c r="A44" s="0" t="n">
        <v>17</v>
      </c>
      <c r="B44" s="0" t="s">
        <v>35</v>
      </c>
      <c r="C44" s="7" t="n">
        <v>2748972400</v>
      </c>
      <c r="D44" s="7" t="n">
        <v>8897875.39792507</v>
      </c>
      <c r="E44" s="7" t="n">
        <v>708058000</v>
      </c>
      <c r="F44" s="7" t="n">
        <v>8398339.36727191</v>
      </c>
      <c r="G44" s="7" t="n">
        <v>17296215</v>
      </c>
      <c r="H44" s="7" t="n">
        <v>35176860.0260911</v>
      </c>
      <c r="I44" s="17" t="n">
        <v>0.491692976211384</v>
      </c>
      <c r="J44" s="7" t="n">
        <v>29020910</v>
      </c>
      <c r="K44" s="7" t="n">
        <v>17296215</v>
      </c>
      <c r="L44" s="0" t="n">
        <v>49.17</v>
      </c>
      <c r="N44" s="7" t="n">
        <v>18294872</v>
      </c>
      <c r="O44" s="18" t="n">
        <v>0.0416</v>
      </c>
      <c r="P44" s="7" t="n">
        <v>19055939</v>
      </c>
      <c r="Q44" s="17" t="n">
        <v>54.1718021047529</v>
      </c>
      <c r="R44" s="17" t="n">
        <v>0</v>
      </c>
      <c r="S44" s="17" t="n">
        <v>0</v>
      </c>
      <c r="T44" s="7" t="n">
        <v>0</v>
      </c>
      <c r="U44" s="7" t="n">
        <v>1759724</v>
      </c>
      <c r="V44" s="7" t="n">
        <v>1759724</v>
      </c>
      <c r="W44" s="7" t="n">
        <v>0</v>
      </c>
      <c r="X44" s="7" t="n">
        <v>17296215</v>
      </c>
      <c r="Y44" s="17" t="n">
        <v>49.1692976211384</v>
      </c>
      <c r="AA44" s="0" t="n">
        <v>0</v>
      </c>
      <c r="AB44" s="0" t="n">
        <v>0</v>
      </c>
      <c r="AC44" s="0" t="n">
        <v>0</v>
      </c>
      <c r="AD44" s="0" t="n">
        <v>-0.000702378861554109</v>
      </c>
      <c r="AG44" s="0" t="s">
        <v>452</v>
      </c>
      <c r="AH44" s="0" t="s">
        <v>35</v>
      </c>
      <c r="AI44" s="0" t="n">
        <v>0.491692976211384</v>
      </c>
      <c r="AJ44" s="0" t="n">
        <v>49.17</v>
      </c>
      <c r="AK44" s="0" t="n">
        <v>0.0416</v>
      </c>
      <c r="AL44" s="0" t="n">
        <v>17296215</v>
      </c>
      <c r="AM44" s="0" t="n">
        <v>-0.000702378861554109</v>
      </c>
    </row>
    <row r="45" customFormat="false" ht="14.5" hidden="false" customHeight="false" outlineLevel="0" collapsed="false">
      <c r="A45" s="0" t="n">
        <v>18</v>
      </c>
      <c r="B45" s="0" t="s">
        <v>36</v>
      </c>
      <c r="C45" s="7" t="n">
        <v>1081305500</v>
      </c>
      <c r="D45" s="7" t="n">
        <v>3499970.245642</v>
      </c>
      <c r="E45" s="7" t="n">
        <v>213586000</v>
      </c>
      <c r="F45" s="7" t="n">
        <v>2533362.67946713</v>
      </c>
      <c r="G45" s="7" t="n">
        <v>6033333</v>
      </c>
      <c r="H45" s="7" t="n">
        <v>10582128.1891146</v>
      </c>
      <c r="I45" s="17" t="n">
        <v>0.570143631997032</v>
      </c>
      <c r="J45" s="7" t="n">
        <v>8730256</v>
      </c>
      <c r="K45" s="7" t="n">
        <v>6033333</v>
      </c>
      <c r="L45" s="0" t="n">
        <v>57.01</v>
      </c>
      <c r="N45" s="7" t="n">
        <v>6019496</v>
      </c>
      <c r="O45" s="18" t="n">
        <v>0.0285</v>
      </c>
      <c r="P45" s="7" t="n">
        <v>6191052</v>
      </c>
      <c r="Q45" s="17" t="n">
        <v>58.5047911852784</v>
      </c>
      <c r="R45" s="17" t="n">
        <v>0</v>
      </c>
      <c r="S45" s="17" t="n">
        <v>0</v>
      </c>
      <c r="T45" s="7" t="n">
        <v>0</v>
      </c>
      <c r="U45" s="7" t="n">
        <v>157719</v>
      </c>
      <c r="V45" s="7" t="n">
        <v>157719</v>
      </c>
      <c r="W45" s="7" t="n">
        <v>0</v>
      </c>
      <c r="X45" s="7" t="n">
        <v>6033333</v>
      </c>
      <c r="Y45" s="17" t="n">
        <v>57.0143631997032</v>
      </c>
      <c r="AA45" s="0" t="n">
        <v>0</v>
      </c>
      <c r="AB45" s="0" t="n">
        <v>0</v>
      </c>
      <c r="AC45" s="0" t="n">
        <v>0</v>
      </c>
      <c r="AD45" s="0" t="n">
        <v>0.00436319970323495</v>
      </c>
      <c r="AG45" s="0" t="s">
        <v>453</v>
      </c>
      <c r="AH45" s="0" t="s">
        <v>36</v>
      </c>
      <c r="AI45" s="0" t="n">
        <v>0.570143631997032</v>
      </c>
      <c r="AJ45" s="0" t="n">
        <v>57.01</v>
      </c>
      <c r="AK45" s="0" t="n">
        <v>0.0285</v>
      </c>
      <c r="AL45" s="0" t="n">
        <v>6033333</v>
      </c>
      <c r="AM45" s="0" t="n">
        <v>0.00436319970323495</v>
      </c>
    </row>
    <row r="46" customFormat="false" ht="14.5" hidden="false" customHeight="false" outlineLevel="0" collapsed="false">
      <c r="A46" s="0" t="n">
        <v>19</v>
      </c>
      <c r="B46" s="0" t="s">
        <v>37</v>
      </c>
      <c r="C46" s="7" t="n">
        <v>1529467100</v>
      </c>
      <c r="D46" s="7" t="n">
        <v>4950579.96254375</v>
      </c>
      <c r="E46" s="7" t="n">
        <v>374452000</v>
      </c>
      <c r="F46" s="7" t="n">
        <v>4441408.71616972</v>
      </c>
      <c r="G46" s="7" t="n">
        <v>9391989</v>
      </c>
      <c r="H46" s="7" t="n">
        <v>14950369.3422251</v>
      </c>
      <c r="I46" s="17" t="n">
        <v>0.628211168902276</v>
      </c>
      <c r="J46" s="7" t="n">
        <v>12334055</v>
      </c>
      <c r="K46" s="7" t="n">
        <v>9391989</v>
      </c>
      <c r="L46" s="0" t="n">
        <v>62.82</v>
      </c>
      <c r="N46" s="7" t="n">
        <v>10060490</v>
      </c>
      <c r="O46" s="18" t="n">
        <v>0.0498</v>
      </c>
      <c r="P46" s="7" t="n">
        <v>10561502</v>
      </c>
      <c r="Q46" s="17" t="n">
        <v>70.643753062144</v>
      </c>
      <c r="R46" s="17" t="n">
        <v>0</v>
      </c>
      <c r="S46" s="17" t="n">
        <v>0</v>
      </c>
      <c r="T46" s="7" t="n">
        <v>0</v>
      </c>
      <c r="U46" s="7" t="n">
        <v>1169513</v>
      </c>
      <c r="V46" s="7" t="n">
        <v>1169513</v>
      </c>
      <c r="W46" s="7" t="n">
        <v>0</v>
      </c>
      <c r="X46" s="7" t="n">
        <v>9391989</v>
      </c>
      <c r="Y46" s="17" t="n">
        <v>62.8211168902276</v>
      </c>
      <c r="AA46" s="0" t="n">
        <v>0</v>
      </c>
      <c r="AB46" s="0" t="n">
        <v>0</v>
      </c>
      <c r="AC46" s="0" t="n">
        <v>0</v>
      </c>
      <c r="AD46" s="0" t="n">
        <v>0.00111689022759975</v>
      </c>
      <c r="AG46" s="0" t="s">
        <v>454</v>
      </c>
      <c r="AH46" s="0" t="s">
        <v>37</v>
      </c>
      <c r="AI46" s="0" t="n">
        <v>0.628211168902276</v>
      </c>
      <c r="AJ46" s="0" t="n">
        <v>62.82</v>
      </c>
      <c r="AK46" s="0" t="n">
        <v>0.0498</v>
      </c>
      <c r="AL46" s="0" t="n">
        <v>9391989</v>
      </c>
      <c r="AM46" s="0" t="n">
        <v>0.00111689022759975</v>
      </c>
    </row>
    <row r="47" customFormat="false" ht="14.5" hidden="false" customHeight="false" outlineLevel="0" collapsed="false">
      <c r="A47" s="0" t="n">
        <v>20</v>
      </c>
      <c r="B47" s="0" t="s">
        <v>38</v>
      </c>
      <c r="C47" s="7" t="n">
        <v>18221137000</v>
      </c>
      <c r="D47" s="7" t="n">
        <v>58978186.4068633</v>
      </c>
      <c r="E47" s="7" t="n">
        <v>2661860000</v>
      </c>
      <c r="F47" s="7" t="n">
        <v>31572559.9148183</v>
      </c>
      <c r="G47" s="7" t="n">
        <v>90550746</v>
      </c>
      <c r="H47" s="7" t="n">
        <v>92829766.9038181</v>
      </c>
      <c r="I47" s="17" t="n">
        <v>0.975449460018796</v>
      </c>
      <c r="J47" s="7" t="n">
        <v>76584558</v>
      </c>
      <c r="K47" s="7" t="n">
        <v>76584558</v>
      </c>
      <c r="L47" s="0" t="n">
        <v>82.5</v>
      </c>
      <c r="N47" s="7" t="n">
        <v>62777242</v>
      </c>
      <c r="O47" s="18" t="n">
        <v>0.0433</v>
      </c>
      <c r="P47" s="7" t="n">
        <v>65495497</v>
      </c>
      <c r="Q47" s="17" t="n">
        <v>70.5544128618362</v>
      </c>
      <c r="R47" s="17" t="n">
        <v>11.9455871381638</v>
      </c>
      <c r="S47" s="17" t="n">
        <v>0.02</v>
      </c>
      <c r="T47" s="7" t="n">
        <v>1255545</v>
      </c>
      <c r="U47" s="7" t="n">
        <v>0</v>
      </c>
      <c r="V47" s="7" t="n">
        <v>0</v>
      </c>
      <c r="W47" s="7" t="n">
        <v>0</v>
      </c>
      <c r="X47" s="7" t="n">
        <v>66751042</v>
      </c>
      <c r="Y47" s="17" t="n">
        <v>71.9069369948558</v>
      </c>
      <c r="AA47" s="0" t="n">
        <v>-11089061</v>
      </c>
      <c r="AB47" s="0" t="n">
        <v>-9833516</v>
      </c>
      <c r="AC47" s="0" t="n">
        <v>0</v>
      </c>
      <c r="AD47" s="0" t="n">
        <v>-10.5930630051442</v>
      </c>
      <c r="AG47" s="0" t="s">
        <v>455</v>
      </c>
      <c r="AH47" s="0" t="s">
        <v>38</v>
      </c>
      <c r="AI47" s="0" t="n">
        <v>0.975449460018796</v>
      </c>
      <c r="AJ47" s="0" t="n">
        <v>82.5</v>
      </c>
      <c r="AK47" s="0" t="n">
        <v>0.0433</v>
      </c>
      <c r="AL47" s="0" t="n">
        <v>66751042</v>
      </c>
      <c r="AM47" s="0" t="n">
        <v>-10.5930630051442</v>
      </c>
    </row>
    <row r="48" customFormat="false" ht="14.5" hidden="false" customHeight="false" outlineLevel="0" collapsed="false">
      <c r="A48" s="0" t="n">
        <v>21</v>
      </c>
      <c r="B48" s="0" t="s">
        <v>39</v>
      </c>
      <c r="C48" s="7" t="n">
        <v>583632100</v>
      </c>
      <c r="D48" s="7" t="n">
        <v>1889100.70687845</v>
      </c>
      <c r="E48" s="7" t="n">
        <v>181866000</v>
      </c>
      <c r="F48" s="7" t="n">
        <v>2157128.91792519</v>
      </c>
      <c r="G48" s="7" t="n">
        <v>4046230</v>
      </c>
      <c r="H48" s="7" t="n">
        <v>11329708.362249</v>
      </c>
      <c r="I48" s="17" t="n">
        <v>0.357134523734274</v>
      </c>
      <c r="J48" s="7" t="n">
        <v>9347009</v>
      </c>
      <c r="K48" s="7" t="n">
        <v>4046230</v>
      </c>
      <c r="L48" s="0" t="n">
        <v>35.71</v>
      </c>
      <c r="N48" s="7" t="n">
        <v>4168364</v>
      </c>
      <c r="O48" s="18" t="n">
        <v>0.0307</v>
      </c>
      <c r="P48" s="7" t="n">
        <v>4296333</v>
      </c>
      <c r="Q48" s="17" t="n">
        <v>37.9209496187524</v>
      </c>
      <c r="R48" s="17" t="n">
        <v>0</v>
      </c>
      <c r="S48" s="17" t="n">
        <v>0</v>
      </c>
      <c r="T48" s="7" t="n">
        <v>0</v>
      </c>
      <c r="U48" s="7" t="n">
        <v>250103</v>
      </c>
      <c r="V48" s="7" t="n">
        <v>250103</v>
      </c>
      <c r="W48" s="7" t="n">
        <v>0</v>
      </c>
      <c r="X48" s="7" t="n">
        <v>4046230</v>
      </c>
      <c r="Y48" s="17" t="n">
        <v>35.7134523734274</v>
      </c>
      <c r="AA48" s="0" t="n">
        <v>0</v>
      </c>
      <c r="AB48" s="0" t="n">
        <v>0</v>
      </c>
      <c r="AC48" s="0" t="n">
        <v>0</v>
      </c>
      <c r="AD48" s="0" t="n">
        <v>0.00345237342740035</v>
      </c>
      <c r="AG48" s="0" t="s">
        <v>456</v>
      </c>
      <c r="AH48" s="0" t="s">
        <v>39</v>
      </c>
      <c r="AI48" s="0" t="n">
        <v>0.357134523734274</v>
      </c>
      <c r="AJ48" s="0" t="n">
        <v>35.71</v>
      </c>
      <c r="AK48" s="0" t="n">
        <v>0.0307</v>
      </c>
      <c r="AL48" s="0" t="n">
        <v>4046230</v>
      </c>
      <c r="AM48" s="0" t="n">
        <v>0.00345237342740035</v>
      </c>
    </row>
    <row r="49" customFormat="false" ht="14.5" hidden="false" customHeight="false" outlineLevel="0" collapsed="false">
      <c r="A49" s="0" t="n">
        <v>22</v>
      </c>
      <c r="B49" s="0" t="s">
        <v>40</v>
      </c>
      <c r="C49" s="7" t="n">
        <v>630004600</v>
      </c>
      <c r="D49" s="7" t="n">
        <v>2039199.24074888</v>
      </c>
      <c r="E49" s="7" t="n">
        <v>69919000</v>
      </c>
      <c r="F49" s="7" t="n">
        <v>829315.522485848</v>
      </c>
      <c r="G49" s="7" t="n">
        <v>2868515</v>
      </c>
      <c r="H49" s="7" t="n">
        <v>2959823.79148997</v>
      </c>
      <c r="I49" s="17" t="n">
        <v>0.969150598845613</v>
      </c>
      <c r="J49" s="7" t="n">
        <v>2441855</v>
      </c>
      <c r="K49" s="7" t="n">
        <v>2441855</v>
      </c>
      <c r="L49" s="0" t="n">
        <v>82.5</v>
      </c>
      <c r="N49" s="7" t="n">
        <v>2256532</v>
      </c>
      <c r="O49" s="18" t="n">
        <v>0.0304</v>
      </c>
      <c r="P49" s="7" t="n">
        <v>2325131</v>
      </c>
      <c r="Q49" s="17" t="n">
        <v>78.5563994277352</v>
      </c>
      <c r="R49" s="17" t="n">
        <v>3.94360057226476</v>
      </c>
      <c r="S49" s="17" t="n">
        <v>0.01</v>
      </c>
      <c r="T49" s="7" t="n">
        <v>22565</v>
      </c>
      <c r="U49" s="7" t="n">
        <v>0</v>
      </c>
      <c r="V49" s="7" t="n">
        <v>0</v>
      </c>
      <c r="W49" s="7" t="n">
        <v>0</v>
      </c>
      <c r="X49" s="7" t="n">
        <v>2347696</v>
      </c>
      <c r="Y49" s="17" t="n">
        <v>79.3187758930126</v>
      </c>
      <c r="AA49" s="0" t="n">
        <v>-116724</v>
      </c>
      <c r="AB49" s="0" t="n">
        <v>-94159</v>
      </c>
      <c r="AC49" s="0" t="n">
        <v>0</v>
      </c>
      <c r="AD49" s="0" t="n">
        <v>-3.18122410698737</v>
      </c>
      <c r="AG49" s="0" t="s">
        <v>457</v>
      </c>
      <c r="AH49" s="0" t="s">
        <v>40</v>
      </c>
      <c r="AI49" s="0" t="n">
        <v>0.969150598845613</v>
      </c>
      <c r="AJ49" s="0" t="n">
        <v>82.5</v>
      </c>
      <c r="AK49" s="0" t="n">
        <v>0.0304</v>
      </c>
      <c r="AL49" s="0" t="n">
        <v>2347696</v>
      </c>
      <c r="AM49" s="0" t="n">
        <v>-3.18122410698737</v>
      </c>
    </row>
    <row r="50" customFormat="false" ht="14.5" hidden="false" customHeight="false" outlineLevel="0" collapsed="false">
      <c r="A50" s="0" t="n">
        <v>23</v>
      </c>
      <c r="B50" s="0" t="s">
        <v>41</v>
      </c>
      <c r="C50" s="7" t="n">
        <v>4632427000</v>
      </c>
      <c r="D50" s="7" t="n">
        <v>14994242.2979524</v>
      </c>
      <c r="E50" s="7" t="n">
        <v>1482905000</v>
      </c>
      <c r="F50" s="7" t="n">
        <v>17588869.0466379</v>
      </c>
      <c r="G50" s="7" t="n">
        <v>32583111</v>
      </c>
      <c r="H50" s="7" t="n">
        <v>35598813.1678156</v>
      </c>
      <c r="I50" s="17" t="n">
        <v>0.915286440769826</v>
      </c>
      <c r="J50" s="7" t="n">
        <v>29369021</v>
      </c>
      <c r="K50" s="7" t="n">
        <v>29369021</v>
      </c>
      <c r="L50" s="0" t="n">
        <v>82.5</v>
      </c>
      <c r="N50" s="7" t="n">
        <v>28048469</v>
      </c>
      <c r="O50" s="18" t="n">
        <v>0.0511</v>
      </c>
      <c r="P50" s="7" t="n">
        <v>29481746</v>
      </c>
      <c r="Q50" s="17" t="n">
        <v>82.8166541986125</v>
      </c>
      <c r="R50" s="17" t="n">
        <v>0</v>
      </c>
      <c r="S50" s="17" t="n">
        <v>0</v>
      </c>
      <c r="T50" s="7" t="n">
        <v>0</v>
      </c>
      <c r="U50" s="7" t="n">
        <v>112725</v>
      </c>
      <c r="V50" s="7" t="n">
        <v>112725</v>
      </c>
      <c r="W50" s="7" t="n">
        <v>0</v>
      </c>
      <c r="X50" s="7" t="n">
        <v>29369021</v>
      </c>
      <c r="Y50" s="17" t="n">
        <v>82.5000003835861</v>
      </c>
      <c r="AA50" s="0" t="n">
        <v>0</v>
      </c>
      <c r="AB50" s="0" t="n">
        <v>0</v>
      </c>
      <c r="AC50" s="0" t="n">
        <v>0</v>
      </c>
      <c r="AD50" s="0" t="n">
        <v>3.83586069574449E-007</v>
      </c>
      <c r="AG50" s="0" t="s">
        <v>458</v>
      </c>
      <c r="AH50" s="0" t="s">
        <v>41</v>
      </c>
      <c r="AI50" s="0" t="n">
        <v>0.915286440769826</v>
      </c>
      <c r="AJ50" s="0" t="n">
        <v>82.5</v>
      </c>
      <c r="AK50" s="0" t="n">
        <v>0.0511</v>
      </c>
      <c r="AL50" s="0" t="n">
        <v>29369021</v>
      </c>
      <c r="AM50" s="0" t="n">
        <v>3.83586069574449E-007</v>
      </c>
    </row>
    <row r="51" customFormat="false" ht="14.5" hidden="false" customHeight="false" outlineLevel="0" collapsed="false">
      <c r="A51" s="0" t="n">
        <v>24</v>
      </c>
      <c r="B51" s="0" t="s">
        <v>42</v>
      </c>
      <c r="C51" s="7" t="n">
        <v>1889367600</v>
      </c>
      <c r="D51" s="7" t="n">
        <v>6115506.10172614</v>
      </c>
      <c r="E51" s="7" t="n">
        <v>643145000</v>
      </c>
      <c r="F51" s="7" t="n">
        <v>7628400.4592337</v>
      </c>
      <c r="G51" s="7" t="n">
        <v>13743907</v>
      </c>
      <c r="H51" s="7" t="n">
        <v>30425890.9325522</v>
      </c>
      <c r="I51" s="17" t="n">
        <v>0.451717487269883</v>
      </c>
      <c r="J51" s="7" t="n">
        <v>25101360</v>
      </c>
      <c r="K51" s="7" t="n">
        <v>13743907</v>
      </c>
      <c r="L51" s="0" t="n">
        <v>45.17</v>
      </c>
      <c r="N51" s="7" t="n">
        <v>14881810</v>
      </c>
      <c r="O51" s="18" t="n">
        <v>0.0344</v>
      </c>
      <c r="P51" s="7" t="n">
        <v>15393744</v>
      </c>
      <c r="Q51" s="17" t="n">
        <v>50.5942259312132</v>
      </c>
      <c r="R51" s="17" t="n">
        <v>0</v>
      </c>
      <c r="S51" s="17" t="n">
        <v>0</v>
      </c>
      <c r="T51" s="7" t="n">
        <v>0</v>
      </c>
      <c r="U51" s="7" t="n">
        <v>1649837</v>
      </c>
      <c r="V51" s="7" t="n">
        <v>1649837</v>
      </c>
      <c r="W51" s="7" t="n">
        <v>0</v>
      </c>
      <c r="X51" s="7" t="n">
        <v>13743907</v>
      </c>
      <c r="Y51" s="17" t="n">
        <v>45.1717487269883</v>
      </c>
      <c r="AA51" s="0" t="n">
        <v>0</v>
      </c>
      <c r="AB51" s="0" t="n">
        <v>0</v>
      </c>
      <c r="AC51" s="0" t="n">
        <v>0</v>
      </c>
      <c r="AD51" s="0" t="n">
        <v>0.00174872698825368</v>
      </c>
      <c r="AG51" s="0" t="s">
        <v>459</v>
      </c>
      <c r="AH51" s="0" t="s">
        <v>42</v>
      </c>
      <c r="AI51" s="0" t="n">
        <v>0.451717487269883</v>
      </c>
      <c r="AJ51" s="0" t="n">
        <v>45.17</v>
      </c>
      <c r="AK51" s="0" t="n">
        <v>0.0344</v>
      </c>
      <c r="AL51" s="0" t="n">
        <v>13743907</v>
      </c>
      <c r="AM51" s="0" t="n">
        <v>0.00174872698825368</v>
      </c>
    </row>
    <row r="52" customFormat="false" ht="14.5" hidden="false" customHeight="false" outlineLevel="0" collapsed="false">
      <c r="A52" s="0" t="n">
        <v>25</v>
      </c>
      <c r="B52" s="0" t="s">
        <v>43</v>
      </c>
      <c r="C52" s="7" t="n">
        <v>3317158400</v>
      </c>
      <c r="D52" s="7" t="n">
        <v>10736980.1597064</v>
      </c>
      <c r="E52" s="7" t="n">
        <v>746199000</v>
      </c>
      <c r="F52" s="7" t="n">
        <v>8850733.18502006</v>
      </c>
      <c r="G52" s="7" t="n">
        <v>19587713</v>
      </c>
      <c r="H52" s="7" t="n">
        <v>31868986.6432434</v>
      </c>
      <c r="I52" s="17" t="n">
        <v>0.614632439345317</v>
      </c>
      <c r="J52" s="7" t="n">
        <v>26291914</v>
      </c>
      <c r="K52" s="7" t="n">
        <v>19587713</v>
      </c>
      <c r="L52" s="0" t="n">
        <v>61.46</v>
      </c>
      <c r="N52" s="7" t="n">
        <v>20868907</v>
      </c>
      <c r="O52" s="18" t="n">
        <v>0.0468</v>
      </c>
      <c r="P52" s="7" t="n">
        <v>21845572</v>
      </c>
      <c r="Q52" s="17" t="n">
        <v>68.5480597313927</v>
      </c>
      <c r="R52" s="17" t="n">
        <v>0</v>
      </c>
      <c r="S52" s="17" t="n">
        <v>0</v>
      </c>
      <c r="T52" s="7" t="n">
        <v>0</v>
      </c>
      <c r="U52" s="7" t="n">
        <v>2257859</v>
      </c>
      <c r="V52" s="7" t="n">
        <v>2257859</v>
      </c>
      <c r="W52" s="7" t="n">
        <v>0</v>
      </c>
      <c r="X52" s="7" t="n">
        <v>19587713</v>
      </c>
      <c r="Y52" s="17" t="n">
        <v>61.4632439345317</v>
      </c>
      <c r="AA52" s="0" t="n">
        <v>0</v>
      </c>
      <c r="AB52" s="0" t="n">
        <v>0</v>
      </c>
      <c r="AC52" s="0" t="n">
        <v>0</v>
      </c>
      <c r="AD52" s="0" t="n">
        <v>0.00324393453173855</v>
      </c>
      <c r="AG52" s="0" t="s">
        <v>460</v>
      </c>
      <c r="AH52" s="0" t="s">
        <v>43</v>
      </c>
      <c r="AI52" s="0" t="n">
        <v>0.614632439345317</v>
      </c>
      <c r="AJ52" s="0" t="n">
        <v>61.46</v>
      </c>
      <c r="AK52" s="0" t="n">
        <v>0.0468</v>
      </c>
      <c r="AL52" s="0" t="n">
        <v>19587713</v>
      </c>
      <c r="AM52" s="0" t="n">
        <v>0.00324393453173855</v>
      </c>
    </row>
    <row r="53" customFormat="false" ht="14.5" hidden="false" customHeight="false" outlineLevel="0" collapsed="false">
      <c r="A53" s="0" t="n">
        <v>26</v>
      </c>
      <c r="B53" s="0" t="s">
        <v>44</v>
      </c>
      <c r="C53" s="7" t="n">
        <v>10384380400</v>
      </c>
      <c r="D53" s="7" t="n">
        <v>33612168.2719897</v>
      </c>
      <c r="E53" s="7" t="n">
        <v>3763630000</v>
      </c>
      <c r="F53" s="7" t="n">
        <v>44640752.5836098</v>
      </c>
      <c r="G53" s="7" t="n">
        <v>78252921</v>
      </c>
      <c r="H53" s="7" t="n">
        <v>59533725.07406</v>
      </c>
      <c r="I53" s="17" t="n">
        <v>1.31443011339629</v>
      </c>
      <c r="J53" s="7" t="n">
        <v>49115323</v>
      </c>
      <c r="K53" s="7" t="n">
        <v>49115323</v>
      </c>
      <c r="L53" s="0" t="n">
        <v>82.5</v>
      </c>
      <c r="N53" s="7" t="n">
        <v>45639441</v>
      </c>
      <c r="O53" s="18" t="n">
        <v>0.0493</v>
      </c>
      <c r="P53" s="7" t="n">
        <v>47889465</v>
      </c>
      <c r="Q53" s="17" t="n">
        <v>80.4409012545838</v>
      </c>
      <c r="R53" s="17" t="n">
        <v>2.05909874541618</v>
      </c>
      <c r="S53" s="17" t="n">
        <v>0</v>
      </c>
      <c r="T53" s="7" t="n">
        <v>0</v>
      </c>
      <c r="U53" s="7" t="n">
        <v>0</v>
      </c>
      <c r="V53" s="7" t="n">
        <v>0</v>
      </c>
      <c r="W53" s="7" t="n">
        <v>0</v>
      </c>
      <c r="X53" s="7" t="n">
        <v>47889465</v>
      </c>
      <c r="Y53" s="17" t="n">
        <v>80.4409012545838</v>
      </c>
      <c r="AA53" s="0" t="n">
        <v>-1225858</v>
      </c>
      <c r="AB53" s="0" t="n">
        <v>-1225858</v>
      </c>
      <c r="AC53" s="0" t="n">
        <v>0</v>
      </c>
      <c r="AD53" s="0" t="n">
        <v>-2.05909874541618</v>
      </c>
      <c r="AG53" s="0" t="s">
        <v>461</v>
      </c>
      <c r="AH53" s="0" t="s">
        <v>44</v>
      </c>
      <c r="AI53" s="0" t="n">
        <v>1.31443011339629</v>
      </c>
      <c r="AJ53" s="0" t="n">
        <v>82.5</v>
      </c>
      <c r="AK53" s="0" t="n">
        <v>0.0493</v>
      </c>
      <c r="AL53" s="0" t="n">
        <v>47889465</v>
      </c>
      <c r="AM53" s="0" t="n">
        <v>-2.05909874541618</v>
      </c>
    </row>
    <row r="54" customFormat="false" ht="14.5" hidden="false" customHeight="false" outlineLevel="0" collapsed="false">
      <c r="A54" s="0" t="n">
        <v>27</v>
      </c>
      <c r="B54" s="0" t="s">
        <v>45</v>
      </c>
      <c r="C54" s="7" t="n">
        <v>1087861600</v>
      </c>
      <c r="D54" s="7" t="n">
        <v>3521191.03377953</v>
      </c>
      <c r="E54" s="7" t="n">
        <v>323269000</v>
      </c>
      <c r="F54" s="7" t="n">
        <v>3834322.56809276</v>
      </c>
      <c r="G54" s="7" t="n">
        <v>7355514</v>
      </c>
      <c r="H54" s="7" t="n">
        <v>14879075.1745746</v>
      </c>
      <c r="I54" s="17" t="n">
        <v>0.49435290256273</v>
      </c>
      <c r="J54" s="7" t="n">
        <v>12275237</v>
      </c>
      <c r="K54" s="7" t="n">
        <v>7355514</v>
      </c>
      <c r="L54" s="0" t="n">
        <v>49.44</v>
      </c>
      <c r="N54" s="7" t="n">
        <v>7901373</v>
      </c>
      <c r="O54" s="18" t="n">
        <v>0.0522</v>
      </c>
      <c r="P54" s="7" t="n">
        <v>8313825</v>
      </c>
      <c r="Q54" s="17" t="n">
        <v>55.8759526546831</v>
      </c>
      <c r="R54" s="17" t="n">
        <v>0</v>
      </c>
      <c r="S54" s="17" t="n">
        <v>0</v>
      </c>
      <c r="T54" s="7" t="n">
        <v>0</v>
      </c>
      <c r="U54" s="7" t="n">
        <v>958311</v>
      </c>
      <c r="V54" s="7" t="n">
        <v>958311</v>
      </c>
      <c r="W54" s="7" t="n">
        <v>0</v>
      </c>
      <c r="X54" s="7" t="n">
        <v>7355514</v>
      </c>
      <c r="Y54" s="17" t="n">
        <v>49.435290256273</v>
      </c>
      <c r="AA54" s="0" t="n">
        <v>0</v>
      </c>
      <c r="AB54" s="0" t="n">
        <v>0</v>
      </c>
      <c r="AC54" s="0" t="n">
        <v>0</v>
      </c>
      <c r="AD54" s="0" t="n">
        <v>-0.00470974372699828</v>
      </c>
      <c r="AG54" s="0" t="s">
        <v>462</v>
      </c>
      <c r="AH54" s="0" t="s">
        <v>45</v>
      </c>
      <c r="AI54" s="0" t="n">
        <v>0.49435290256273</v>
      </c>
      <c r="AJ54" s="0" t="n">
        <v>49.44</v>
      </c>
      <c r="AK54" s="0" t="n">
        <v>0.0522</v>
      </c>
      <c r="AL54" s="0" t="n">
        <v>7355514</v>
      </c>
      <c r="AM54" s="0" t="n">
        <v>-0.00470974372699828</v>
      </c>
    </row>
    <row r="55" customFormat="false" ht="14.5" hidden="false" customHeight="false" outlineLevel="0" collapsed="false">
      <c r="A55" s="0" t="n">
        <v>28</v>
      </c>
      <c r="B55" s="0" t="s">
        <v>46</v>
      </c>
      <c r="C55" s="7" t="n">
        <v>775450700</v>
      </c>
      <c r="D55" s="7" t="n">
        <v>2509979.25837079</v>
      </c>
      <c r="E55" s="7" t="n">
        <v>255252000</v>
      </c>
      <c r="F55" s="7" t="n">
        <v>3027566.83799193</v>
      </c>
      <c r="G55" s="7" t="n">
        <v>5537546</v>
      </c>
      <c r="H55" s="7" t="n">
        <v>6163198.09972198</v>
      </c>
      <c r="I55" s="17" t="n">
        <v>0.898485804025965</v>
      </c>
      <c r="J55" s="7" t="n">
        <v>5084638</v>
      </c>
      <c r="K55" s="7" t="n">
        <v>5084638</v>
      </c>
      <c r="L55" s="0" t="n">
        <v>82.5</v>
      </c>
      <c r="N55" s="7" t="n">
        <v>4061620</v>
      </c>
      <c r="O55" s="18" t="n">
        <v>0.0507</v>
      </c>
      <c r="P55" s="7" t="n">
        <v>4267544</v>
      </c>
      <c r="Q55" s="17" t="n">
        <v>69.2423629899631</v>
      </c>
      <c r="R55" s="17" t="n">
        <v>13.2576370100369</v>
      </c>
      <c r="S55" s="17" t="n">
        <v>0.02</v>
      </c>
      <c r="T55" s="7" t="n">
        <v>81232</v>
      </c>
      <c r="U55" s="7" t="n">
        <v>0</v>
      </c>
      <c r="V55" s="7" t="n">
        <v>0</v>
      </c>
      <c r="W55" s="7" t="n">
        <v>0</v>
      </c>
      <c r="X55" s="7" t="n">
        <v>4348776</v>
      </c>
      <c r="Y55" s="17" t="n">
        <v>70.5603800110883</v>
      </c>
      <c r="AA55" s="0" t="n">
        <v>-817094</v>
      </c>
      <c r="AB55" s="0" t="n">
        <v>-735862</v>
      </c>
      <c r="AC55" s="0" t="n">
        <v>0</v>
      </c>
      <c r="AD55" s="0" t="n">
        <v>-11.9396199889117</v>
      </c>
      <c r="AG55" s="0" t="s">
        <v>463</v>
      </c>
      <c r="AH55" s="0" t="s">
        <v>46</v>
      </c>
      <c r="AI55" s="0" t="n">
        <v>0.898485804025965</v>
      </c>
      <c r="AJ55" s="0" t="n">
        <v>82.5</v>
      </c>
      <c r="AK55" s="0" t="n">
        <v>0.0507</v>
      </c>
      <c r="AL55" s="0" t="n">
        <v>4348776</v>
      </c>
      <c r="AM55" s="0" t="n">
        <v>-11.9396199889117</v>
      </c>
    </row>
    <row r="56" customFormat="false" ht="14.5" hidden="false" customHeight="false" outlineLevel="0" collapsed="false">
      <c r="A56" s="0" t="n">
        <v>29</v>
      </c>
      <c r="B56" s="0" t="s">
        <v>47</v>
      </c>
      <c r="C56" s="7" t="n">
        <v>289619100</v>
      </c>
      <c r="D56" s="7" t="n">
        <v>937439.264453583</v>
      </c>
      <c r="E56" s="7" t="n">
        <v>78888000</v>
      </c>
      <c r="F56" s="7" t="n">
        <v>935697.634947062</v>
      </c>
      <c r="G56" s="7" t="n">
        <v>1873137</v>
      </c>
      <c r="H56" s="7" t="n">
        <v>3732459.20889818</v>
      </c>
      <c r="I56" s="17" t="n">
        <v>0.501850628543895</v>
      </c>
      <c r="J56" s="7" t="n">
        <v>3079279</v>
      </c>
      <c r="K56" s="7" t="n">
        <v>1873137</v>
      </c>
      <c r="L56" s="0" t="n">
        <v>50.19</v>
      </c>
      <c r="N56" s="7" t="n">
        <v>1902064</v>
      </c>
      <c r="O56" s="18" t="n">
        <v>0.0365</v>
      </c>
      <c r="P56" s="7" t="n">
        <v>1971489</v>
      </c>
      <c r="Q56" s="17" t="n">
        <v>52.8201083966296</v>
      </c>
      <c r="R56" s="17" t="n">
        <v>0</v>
      </c>
      <c r="S56" s="17" t="n">
        <v>0</v>
      </c>
      <c r="T56" s="7" t="n">
        <v>0</v>
      </c>
      <c r="U56" s="7" t="n">
        <v>98352</v>
      </c>
      <c r="V56" s="7" t="n">
        <v>98352</v>
      </c>
      <c r="W56" s="7" t="n">
        <v>0</v>
      </c>
      <c r="X56" s="7" t="n">
        <v>1873137</v>
      </c>
      <c r="Y56" s="17" t="n">
        <v>50.1850628543895</v>
      </c>
      <c r="AA56" s="0" t="n">
        <v>0</v>
      </c>
      <c r="AB56" s="0" t="n">
        <v>0</v>
      </c>
      <c r="AC56" s="0" t="n">
        <v>0</v>
      </c>
      <c r="AD56" s="0" t="n">
        <v>-0.00493714561046943</v>
      </c>
      <c r="AG56" s="0" t="s">
        <v>464</v>
      </c>
      <c r="AH56" s="0" t="s">
        <v>47</v>
      </c>
      <c r="AI56" s="0" t="n">
        <v>0.501850628543895</v>
      </c>
      <c r="AJ56" s="0" t="n">
        <v>50.19</v>
      </c>
      <c r="AK56" s="0" t="n">
        <v>0.0365</v>
      </c>
      <c r="AL56" s="0" t="n">
        <v>1873137</v>
      </c>
      <c r="AM56" s="0" t="n">
        <v>-0.00493714561046943</v>
      </c>
    </row>
    <row r="57" customFormat="false" ht="14.5" hidden="false" customHeight="false" outlineLevel="0" collapsed="false">
      <c r="A57" s="0" t="n">
        <v>30</v>
      </c>
      <c r="B57" s="0" t="s">
        <v>48</v>
      </c>
      <c r="C57" s="7" t="n">
        <v>8971044300</v>
      </c>
      <c r="D57" s="7" t="n">
        <v>29037481.1950334</v>
      </c>
      <c r="E57" s="7" t="n">
        <v>2638106000</v>
      </c>
      <c r="F57" s="7" t="n">
        <v>31290811.5928868</v>
      </c>
      <c r="G57" s="7" t="n">
        <v>60328293</v>
      </c>
      <c r="H57" s="7" t="n">
        <v>66701995.5121162</v>
      </c>
      <c r="I57" s="17" t="n">
        <v>0.904445099982677</v>
      </c>
      <c r="J57" s="7" t="n">
        <v>55029146</v>
      </c>
      <c r="K57" s="7" t="n">
        <v>55029146</v>
      </c>
      <c r="L57" s="0" t="n">
        <v>82.5</v>
      </c>
      <c r="N57" s="7" t="n">
        <v>49847871</v>
      </c>
      <c r="O57" s="18" t="n">
        <v>0.0392</v>
      </c>
      <c r="P57" s="7" t="n">
        <v>51801908</v>
      </c>
      <c r="Q57" s="17" t="n">
        <v>77.6617065235933</v>
      </c>
      <c r="R57" s="17" t="n">
        <v>4.83829347640675</v>
      </c>
      <c r="S57" s="17" t="n">
        <v>0.01</v>
      </c>
      <c r="T57" s="7" t="n">
        <v>498479</v>
      </c>
      <c r="U57" s="7" t="n">
        <v>0</v>
      </c>
      <c r="V57" s="7" t="n">
        <v>0</v>
      </c>
      <c r="W57" s="7" t="n">
        <v>0</v>
      </c>
      <c r="X57" s="7" t="n">
        <v>52300387</v>
      </c>
      <c r="Y57" s="17" t="n">
        <v>78.4090289929929</v>
      </c>
      <c r="AA57" s="0" t="n">
        <v>-3227238</v>
      </c>
      <c r="AB57" s="0" t="n">
        <v>-2728759</v>
      </c>
      <c r="AC57" s="0" t="n">
        <v>0</v>
      </c>
      <c r="AD57" s="0" t="n">
        <v>-4.09097100700708</v>
      </c>
      <c r="AG57" s="0" t="s">
        <v>465</v>
      </c>
      <c r="AH57" s="0" t="s">
        <v>48</v>
      </c>
      <c r="AI57" s="0" t="n">
        <v>0.904445099982677</v>
      </c>
      <c r="AJ57" s="0" t="n">
        <v>82.5</v>
      </c>
      <c r="AK57" s="0" t="n">
        <v>0.0392</v>
      </c>
      <c r="AL57" s="0" t="n">
        <v>52300387</v>
      </c>
      <c r="AM57" s="0" t="n">
        <v>-4.09097100700708</v>
      </c>
    </row>
    <row r="58" customFormat="false" ht="14.5" hidden="false" customHeight="false" outlineLevel="0" collapsed="false">
      <c r="A58" s="0" t="n">
        <v>31</v>
      </c>
      <c r="B58" s="0" t="s">
        <v>49</v>
      </c>
      <c r="C58" s="7" t="n">
        <v>9046472000</v>
      </c>
      <c r="D58" s="7" t="n">
        <v>29281625.6164733</v>
      </c>
      <c r="E58" s="7" t="n">
        <v>2117423000</v>
      </c>
      <c r="F58" s="7" t="n">
        <v>25114943.8860475</v>
      </c>
      <c r="G58" s="7" t="n">
        <v>54396570</v>
      </c>
      <c r="H58" s="7" t="n">
        <v>74519187.9685291</v>
      </c>
      <c r="I58" s="17" t="n">
        <v>0.729967294101121</v>
      </c>
      <c r="J58" s="7" t="n">
        <v>61478330</v>
      </c>
      <c r="K58" s="7" t="n">
        <v>54396570</v>
      </c>
      <c r="L58" s="0" t="n">
        <v>73</v>
      </c>
      <c r="N58" s="7" t="n">
        <v>56649439</v>
      </c>
      <c r="O58" s="18" t="n">
        <v>0.0485</v>
      </c>
      <c r="P58" s="7" t="n">
        <v>59396937</v>
      </c>
      <c r="Q58" s="17" t="n">
        <v>79.7069031738302</v>
      </c>
      <c r="R58" s="17" t="n">
        <v>0</v>
      </c>
      <c r="S58" s="17" t="n">
        <v>0</v>
      </c>
      <c r="T58" s="7" t="n">
        <v>0</v>
      </c>
      <c r="U58" s="7" t="n">
        <v>5000367</v>
      </c>
      <c r="V58" s="7" t="n">
        <v>5000367</v>
      </c>
      <c r="W58" s="7" t="n">
        <v>0</v>
      </c>
      <c r="X58" s="7" t="n">
        <v>54396570</v>
      </c>
      <c r="Y58" s="17" t="n">
        <v>72.9967294101121</v>
      </c>
      <c r="AA58" s="0" t="n">
        <v>0</v>
      </c>
      <c r="AB58" s="0" t="n">
        <v>0</v>
      </c>
      <c r="AC58" s="0" t="n">
        <v>0</v>
      </c>
      <c r="AD58" s="0" t="n">
        <v>-0.00327058988791862</v>
      </c>
      <c r="AG58" s="0" t="s">
        <v>466</v>
      </c>
      <c r="AH58" s="0" t="s">
        <v>49</v>
      </c>
      <c r="AI58" s="0" t="n">
        <v>0.729967294101121</v>
      </c>
      <c r="AJ58" s="0" t="n">
        <v>73</v>
      </c>
      <c r="AK58" s="0" t="n">
        <v>0.0485</v>
      </c>
      <c r="AL58" s="0" t="n">
        <v>54396570</v>
      </c>
      <c r="AM58" s="0" t="n">
        <v>-0.00327058988791862</v>
      </c>
    </row>
    <row r="59" customFormat="false" ht="14.5" hidden="false" customHeight="false" outlineLevel="0" collapsed="false">
      <c r="A59" s="0" t="n">
        <v>32</v>
      </c>
      <c r="B59" s="0" t="s">
        <v>50</v>
      </c>
      <c r="C59" s="7" t="n">
        <v>1231116000</v>
      </c>
      <c r="D59" s="7" t="n">
        <v>3984876.95561873</v>
      </c>
      <c r="E59" s="7" t="n">
        <v>354452000</v>
      </c>
      <c r="F59" s="7" t="n">
        <v>4204186.92452915</v>
      </c>
      <c r="G59" s="7" t="n">
        <v>8189064</v>
      </c>
      <c r="H59" s="7" t="n">
        <v>17964353.587392</v>
      </c>
      <c r="I59" s="17" t="n">
        <v>0.455850746878383</v>
      </c>
      <c r="J59" s="7" t="n">
        <v>14820592</v>
      </c>
      <c r="K59" s="7" t="n">
        <v>8189064</v>
      </c>
      <c r="L59" s="0" t="n">
        <v>45.59</v>
      </c>
      <c r="N59" s="7" t="n">
        <v>8736520</v>
      </c>
      <c r="O59" s="18" t="n">
        <v>0.0471</v>
      </c>
      <c r="P59" s="7" t="n">
        <v>9148010</v>
      </c>
      <c r="Q59" s="17" t="n">
        <v>50.9231237043809</v>
      </c>
      <c r="R59" s="17" t="n">
        <v>0</v>
      </c>
      <c r="S59" s="17" t="n">
        <v>0</v>
      </c>
      <c r="T59" s="7" t="n">
        <v>0</v>
      </c>
      <c r="U59" s="7" t="n">
        <v>958946</v>
      </c>
      <c r="V59" s="7" t="n">
        <v>958946</v>
      </c>
      <c r="W59" s="7" t="n">
        <v>0</v>
      </c>
      <c r="X59" s="7" t="n">
        <v>8189064</v>
      </c>
      <c r="Y59" s="17" t="n">
        <v>45.5850746878383</v>
      </c>
      <c r="AA59" s="0" t="n">
        <v>0</v>
      </c>
      <c r="AB59" s="0" t="n">
        <v>0</v>
      </c>
      <c r="AC59" s="0" t="n">
        <v>0</v>
      </c>
      <c r="AD59" s="0" t="n">
        <v>-0.00492531216166725</v>
      </c>
      <c r="AG59" s="0" t="s">
        <v>467</v>
      </c>
      <c r="AH59" s="0" t="s">
        <v>50</v>
      </c>
      <c r="AI59" s="0" t="n">
        <v>0.455850746878383</v>
      </c>
      <c r="AJ59" s="0" t="n">
        <v>45.59</v>
      </c>
      <c r="AK59" s="0" t="n">
        <v>0.0471</v>
      </c>
      <c r="AL59" s="0" t="n">
        <v>8189064</v>
      </c>
      <c r="AM59" s="0" t="n">
        <v>-0.00492531216166725</v>
      </c>
    </row>
    <row r="60" customFormat="false" ht="14.5" hidden="false" customHeight="false" outlineLevel="0" collapsed="false">
      <c r="A60" s="0" t="n">
        <v>33</v>
      </c>
      <c r="B60" s="0" t="s">
        <v>51</v>
      </c>
      <c r="C60" s="7" t="n">
        <v>241062700</v>
      </c>
      <c r="D60" s="7" t="n">
        <v>780271.881844791</v>
      </c>
      <c r="E60" s="7" t="n">
        <v>43557000</v>
      </c>
      <c r="F60" s="7" t="n">
        <v>516633.478924414</v>
      </c>
      <c r="G60" s="7" t="n">
        <v>1296905</v>
      </c>
      <c r="H60" s="7" t="n">
        <v>1711169.73128026</v>
      </c>
      <c r="I60" s="17" t="n">
        <v>0.75790552876931</v>
      </c>
      <c r="J60" s="7" t="n">
        <v>1411715</v>
      </c>
      <c r="K60" s="7" t="n">
        <v>1296905</v>
      </c>
      <c r="L60" s="0" t="n">
        <v>75.79</v>
      </c>
      <c r="N60" s="7" t="n">
        <v>1142266</v>
      </c>
      <c r="O60" s="18" t="n">
        <v>0.0141</v>
      </c>
      <c r="P60" s="7" t="n">
        <v>1158372</v>
      </c>
      <c r="Q60" s="17" t="n">
        <v>67.69474581188</v>
      </c>
      <c r="R60" s="17" t="n">
        <v>8.09525418811997</v>
      </c>
      <c r="S60" s="17" t="n">
        <v>0.02</v>
      </c>
      <c r="T60" s="7" t="n">
        <v>22845</v>
      </c>
      <c r="U60" s="7" t="n">
        <v>0</v>
      </c>
      <c r="V60" s="7" t="n">
        <v>0</v>
      </c>
      <c r="W60" s="7" t="n">
        <v>0</v>
      </c>
      <c r="X60" s="7" t="n">
        <v>1181217</v>
      </c>
      <c r="Y60" s="17" t="n">
        <v>69.029797477556</v>
      </c>
      <c r="AA60" s="0" t="n">
        <v>-138533</v>
      </c>
      <c r="AB60" s="0" t="n">
        <v>-115688</v>
      </c>
      <c r="AC60" s="0" t="n">
        <v>0</v>
      </c>
      <c r="AD60" s="0" t="n">
        <v>-6.76020252244399</v>
      </c>
      <c r="AG60" s="0" t="s">
        <v>468</v>
      </c>
      <c r="AH60" s="0" t="s">
        <v>51</v>
      </c>
      <c r="AI60" s="0" t="n">
        <v>0.75790552876931</v>
      </c>
      <c r="AJ60" s="0" t="n">
        <v>75.79</v>
      </c>
      <c r="AK60" s="0" t="n">
        <v>0.0141</v>
      </c>
      <c r="AL60" s="0" t="n">
        <v>1181217</v>
      </c>
      <c r="AM60" s="0" t="n">
        <v>-6.76020252244399</v>
      </c>
    </row>
    <row r="61" customFormat="false" ht="14.5" hidden="false" customHeight="false" outlineLevel="0" collapsed="false">
      <c r="A61" s="0" t="n">
        <v>34</v>
      </c>
      <c r="B61" s="0" t="s">
        <v>52</v>
      </c>
      <c r="C61" s="7" t="n">
        <v>1307897000</v>
      </c>
      <c r="D61" s="7" t="n">
        <v>4233401.73925355</v>
      </c>
      <c r="E61" s="7" t="n">
        <v>568334000</v>
      </c>
      <c r="F61" s="7" t="n">
        <v>6741060.48651257</v>
      </c>
      <c r="G61" s="7" t="n">
        <v>10974462</v>
      </c>
      <c r="H61" s="7" t="n">
        <v>13671066.2382128</v>
      </c>
      <c r="I61" s="17" t="n">
        <v>0.802750993139414</v>
      </c>
      <c r="J61" s="7" t="n">
        <v>11278630</v>
      </c>
      <c r="K61" s="7" t="n">
        <v>10974462</v>
      </c>
      <c r="L61" s="0" t="n">
        <v>80.28</v>
      </c>
      <c r="N61" s="7" t="n">
        <v>10584415</v>
      </c>
      <c r="O61" s="18" t="n">
        <v>0.043</v>
      </c>
      <c r="P61" s="7" t="n">
        <v>11039545</v>
      </c>
      <c r="Q61" s="17" t="n">
        <v>80.7511631327099</v>
      </c>
      <c r="R61" s="17" t="n">
        <v>0</v>
      </c>
      <c r="S61" s="17" t="n">
        <v>0</v>
      </c>
      <c r="T61" s="7" t="n">
        <v>0</v>
      </c>
      <c r="U61" s="7" t="n">
        <v>65083</v>
      </c>
      <c r="V61" s="7" t="n">
        <v>65083</v>
      </c>
      <c r="W61" s="7" t="n">
        <v>0</v>
      </c>
      <c r="X61" s="7" t="n">
        <v>10974462</v>
      </c>
      <c r="Y61" s="17" t="n">
        <v>80.2750993139414</v>
      </c>
      <c r="AA61" s="0" t="n">
        <v>0</v>
      </c>
      <c r="AB61" s="0" t="n">
        <v>0</v>
      </c>
      <c r="AC61" s="0" t="n">
        <v>0</v>
      </c>
      <c r="AD61" s="0" t="n">
        <v>-0.0049006860585763</v>
      </c>
      <c r="AG61" s="0" t="s">
        <v>469</v>
      </c>
      <c r="AH61" s="0" t="s">
        <v>52</v>
      </c>
      <c r="AI61" s="0" t="n">
        <v>0.802750993139414</v>
      </c>
      <c r="AJ61" s="0" t="n">
        <v>80.28</v>
      </c>
      <c r="AK61" s="0" t="n">
        <v>0.043</v>
      </c>
      <c r="AL61" s="0" t="n">
        <v>10974462</v>
      </c>
      <c r="AM61" s="0" t="n">
        <v>-0.0049006860585763</v>
      </c>
    </row>
    <row r="62" customFormat="false" ht="14.5" hidden="false" customHeight="false" outlineLevel="0" collapsed="false">
      <c r="A62" s="0" t="n">
        <v>35</v>
      </c>
      <c r="B62" s="0" t="s">
        <v>53</v>
      </c>
      <c r="C62" s="7" t="n">
        <v>226367656500</v>
      </c>
      <c r="D62" s="7" t="n">
        <v>732706956.845876</v>
      </c>
      <c r="E62" s="7" t="n">
        <v>49961353000</v>
      </c>
      <c r="F62" s="7" t="n">
        <v>592596083.572347</v>
      </c>
      <c r="G62" s="7" t="n">
        <v>1325303040</v>
      </c>
      <c r="H62" s="7" t="n">
        <v>1145949554.13321</v>
      </c>
      <c r="I62" s="17" t="n">
        <v>1.15651080383067</v>
      </c>
      <c r="J62" s="7" t="n">
        <v>945408382</v>
      </c>
      <c r="K62" s="7" t="n">
        <v>945408382</v>
      </c>
      <c r="L62" s="0" t="n">
        <v>82.5</v>
      </c>
      <c r="N62" s="7" t="n">
        <v>880485066</v>
      </c>
      <c r="O62" s="18" t="n">
        <v>0.0842</v>
      </c>
      <c r="P62" s="7" t="n">
        <v>954621909</v>
      </c>
      <c r="Q62" s="17" t="n">
        <v>83.3040080653525</v>
      </c>
      <c r="R62" s="17" t="n">
        <v>0</v>
      </c>
      <c r="S62" s="17" t="n">
        <v>0</v>
      </c>
      <c r="T62" s="7" t="n">
        <v>0</v>
      </c>
      <c r="U62" s="7" t="n">
        <v>9213527</v>
      </c>
      <c r="V62" s="7" t="n">
        <v>9213527</v>
      </c>
      <c r="W62" s="7" t="n">
        <v>0</v>
      </c>
      <c r="X62" s="7" t="n">
        <v>945408382</v>
      </c>
      <c r="Y62" s="17" t="n">
        <v>82.4999999860467</v>
      </c>
      <c r="AA62" s="0" t="n">
        <v>0</v>
      </c>
      <c r="AB62" s="0" t="n">
        <v>0</v>
      </c>
      <c r="AC62" s="0" t="n">
        <v>0</v>
      </c>
      <c r="AD62" s="0" t="n">
        <v>-1.39533398169078E-008</v>
      </c>
      <c r="AG62" s="0" t="s">
        <v>470</v>
      </c>
      <c r="AH62" s="0" t="s">
        <v>53</v>
      </c>
      <c r="AI62" s="0" t="n">
        <v>1.15651080383067</v>
      </c>
      <c r="AJ62" s="0" t="n">
        <v>82.5</v>
      </c>
      <c r="AK62" s="0" t="n">
        <v>0.0842</v>
      </c>
      <c r="AL62" s="0" t="n">
        <v>945408382</v>
      </c>
      <c r="AM62" s="0" t="n">
        <v>-1.39533398169078E-008</v>
      </c>
    </row>
    <row r="63" customFormat="false" ht="14.5" hidden="false" customHeight="false" outlineLevel="0" collapsed="false">
      <c r="A63" s="0" t="n">
        <v>36</v>
      </c>
      <c r="B63" s="0" t="s">
        <v>54</v>
      </c>
      <c r="C63" s="7" t="n">
        <v>5710427600</v>
      </c>
      <c r="D63" s="7" t="n">
        <v>18483515.2414307</v>
      </c>
      <c r="E63" s="7" t="n">
        <v>1041101000</v>
      </c>
      <c r="F63" s="7" t="n">
        <v>12348592.2249394</v>
      </c>
      <c r="G63" s="7" t="n">
        <v>30832107</v>
      </c>
      <c r="H63" s="7" t="n">
        <v>28339240.4426869</v>
      </c>
      <c r="I63" s="17" t="n">
        <v>1.08796518602376</v>
      </c>
      <c r="J63" s="7" t="n">
        <v>23379873</v>
      </c>
      <c r="K63" s="7" t="n">
        <v>23379873</v>
      </c>
      <c r="L63" s="0" t="n">
        <v>82.5</v>
      </c>
      <c r="N63" s="7" t="n">
        <v>21662971</v>
      </c>
      <c r="O63" s="18" t="n">
        <v>0.0483</v>
      </c>
      <c r="P63" s="7" t="n">
        <v>22709292</v>
      </c>
      <c r="Q63" s="17" t="n">
        <v>80.1337355739196</v>
      </c>
      <c r="R63" s="17" t="n">
        <v>2.36626442608042</v>
      </c>
      <c r="S63" s="17" t="n">
        <v>0</v>
      </c>
      <c r="T63" s="7" t="n">
        <v>0</v>
      </c>
      <c r="U63" s="7" t="n">
        <v>0</v>
      </c>
      <c r="V63" s="7" t="n">
        <v>0</v>
      </c>
      <c r="W63" s="7" t="n">
        <v>0</v>
      </c>
      <c r="X63" s="7" t="n">
        <v>22709292</v>
      </c>
      <c r="Y63" s="17" t="n">
        <v>80.1337355739196</v>
      </c>
      <c r="AA63" s="0" t="n">
        <v>-670581</v>
      </c>
      <c r="AB63" s="0" t="n">
        <v>-670581</v>
      </c>
      <c r="AC63" s="0" t="n">
        <v>0</v>
      </c>
      <c r="AD63" s="0" t="n">
        <v>-2.36626442608042</v>
      </c>
      <c r="AG63" s="0" t="s">
        <v>471</v>
      </c>
      <c r="AH63" s="0" t="s">
        <v>54</v>
      </c>
      <c r="AI63" s="0" t="n">
        <v>1.08796518602376</v>
      </c>
      <c r="AJ63" s="0" t="n">
        <v>82.5</v>
      </c>
      <c r="AK63" s="0" t="n">
        <v>0.0483</v>
      </c>
      <c r="AL63" s="0" t="n">
        <v>22709292</v>
      </c>
      <c r="AM63" s="0" t="n">
        <v>-2.36626442608042</v>
      </c>
    </row>
    <row r="64" customFormat="false" ht="14.5" hidden="false" customHeight="false" outlineLevel="0" collapsed="false">
      <c r="A64" s="0" t="n">
        <v>37</v>
      </c>
      <c r="B64" s="0" t="s">
        <v>55</v>
      </c>
      <c r="C64" s="7" t="n">
        <v>1364276100</v>
      </c>
      <c r="D64" s="7" t="n">
        <v>4415889.6415865</v>
      </c>
      <c r="E64" s="7" t="n">
        <v>502257000</v>
      </c>
      <c r="F64" s="7" t="n">
        <v>5957315.27020087</v>
      </c>
      <c r="G64" s="7" t="n">
        <v>10373205</v>
      </c>
      <c r="H64" s="7" t="n">
        <v>11701440.6818157</v>
      </c>
      <c r="I64" s="17" t="n">
        <v>0.886489559881302</v>
      </c>
      <c r="J64" s="7" t="n">
        <v>9653689</v>
      </c>
      <c r="K64" s="7" t="n">
        <v>9653689</v>
      </c>
      <c r="L64" s="0" t="n">
        <v>82.5</v>
      </c>
      <c r="N64" s="7" t="n">
        <v>8509382</v>
      </c>
      <c r="O64" s="18" t="n">
        <v>0.0385</v>
      </c>
      <c r="P64" s="7" t="n">
        <v>8836993</v>
      </c>
      <c r="Q64" s="17" t="n">
        <v>75.5205554623103</v>
      </c>
      <c r="R64" s="17" t="n">
        <v>6.97944453768969</v>
      </c>
      <c r="S64" s="17" t="n">
        <v>0.01</v>
      </c>
      <c r="T64" s="7" t="n">
        <v>85094</v>
      </c>
      <c r="U64" s="7" t="n">
        <v>0</v>
      </c>
      <c r="V64" s="7" t="n">
        <v>0</v>
      </c>
      <c r="W64" s="7" t="n">
        <v>0</v>
      </c>
      <c r="X64" s="7" t="n">
        <v>8922087</v>
      </c>
      <c r="Y64" s="17" t="n">
        <v>76.2477650625114</v>
      </c>
      <c r="AA64" s="0" t="n">
        <v>-816696</v>
      </c>
      <c r="AB64" s="0" t="n">
        <v>-731602</v>
      </c>
      <c r="AC64" s="0" t="n">
        <v>0</v>
      </c>
      <c r="AD64" s="0" t="n">
        <v>-6.2522349374886</v>
      </c>
      <c r="AG64" s="0" t="s">
        <v>472</v>
      </c>
      <c r="AH64" s="0" t="s">
        <v>55</v>
      </c>
      <c r="AI64" s="0" t="n">
        <v>0.886489559881302</v>
      </c>
      <c r="AJ64" s="0" t="n">
        <v>82.5</v>
      </c>
      <c r="AK64" s="0" t="n">
        <v>0.0385</v>
      </c>
      <c r="AL64" s="0" t="n">
        <v>8922087</v>
      </c>
      <c r="AM64" s="0" t="n">
        <v>-6.2522349374886</v>
      </c>
    </row>
    <row r="65" customFormat="false" ht="14.5" hidden="false" customHeight="false" outlineLevel="0" collapsed="false">
      <c r="A65" s="0" t="n">
        <v>38</v>
      </c>
      <c r="B65" s="0" t="s">
        <v>56</v>
      </c>
      <c r="C65" s="7" t="n">
        <v>2248921600</v>
      </c>
      <c r="D65" s="7" t="n">
        <v>7279310.68951521</v>
      </c>
      <c r="E65" s="7" t="n">
        <v>1174940000</v>
      </c>
      <c r="F65" s="7" t="n">
        <v>13936068.5935085</v>
      </c>
      <c r="G65" s="7" t="n">
        <v>21215379</v>
      </c>
      <c r="H65" s="7" t="n">
        <v>17454887.359076</v>
      </c>
      <c r="I65" s="17" t="n">
        <v>1.21544061348346</v>
      </c>
      <c r="J65" s="7" t="n">
        <v>14400282</v>
      </c>
      <c r="K65" s="7" t="n">
        <v>14400282</v>
      </c>
      <c r="L65" s="0" t="n">
        <v>82.5</v>
      </c>
      <c r="N65" s="7" t="n">
        <v>13214112</v>
      </c>
      <c r="O65" s="18" t="n">
        <v>0.0351</v>
      </c>
      <c r="P65" s="7" t="n">
        <v>13677927</v>
      </c>
      <c r="Q65" s="17" t="n">
        <v>78.361588468733</v>
      </c>
      <c r="R65" s="17" t="n">
        <v>4.13841153126704</v>
      </c>
      <c r="S65" s="17" t="n">
        <v>0.01</v>
      </c>
      <c r="T65" s="7" t="n">
        <v>132141</v>
      </c>
      <c r="U65" s="7" t="n">
        <v>0</v>
      </c>
      <c r="V65" s="7" t="n">
        <v>0</v>
      </c>
      <c r="W65" s="7" t="n">
        <v>0</v>
      </c>
      <c r="X65" s="7" t="n">
        <v>13810068</v>
      </c>
      <c r="Y65" s="17" t="n">
        <v>79.1186314520627</v>
      </c>
      <c r="AA65" s="0" t="n">
        <v>-722355</v>
      </c>
      <c r="AB65" s="0" t="n">
        <v>-590214</v>
      </c>
      <c r="AC65" s="0" t="n">
        <v>0</v>
      </c>
      <c r="AD65" s="0" t="n">
        <v>-3.38136854793727</v>
      </c>
      <c r="AG65" s="0" t="s">
        <v>473</v>
      </c>
      <c r="AH65" s="0" t="s">
        <v>56</v>
      </c>
      <c r="AI65" s="0" t="n">
        <v>1.21544061348346</v>
      </c>
      <c r="AJ65" s="0" t="n">
        <v>82.5</v>
      </c>
      <c r="AK65" s="0" t="n">
        <v>0.0351</v>
      </c>
      <c r="AL65" s="0" t="n">
        <v>13810068</v>
      </c>
      <c r="AM65" s="0" t="n">
        <v>-3.38136854793727</v>
      </c>
    </row>
    <row r="66" customFormat="false" ht="14.5" hidden="false" customHeight="false" outlineLevel="0" collapsed="false">
      <c r="A66" s="0" t="n">
        <v>39</v>
      </c>
      <c r="B66" s="0" t="s">
        <v>57</v>
      </c>
      <c r="C66" s="7" t="n">
        <v>1023674500</v>
      </c>
      <c r="D66" s="7" t="n">
        <v>3313430.19269064</v>
      </c>
      <c r="E66" s="7" t="n">
        <v>387762000</v>
      </c>
      <c r="F66" s="7" t="n">
        <v>4599279.81850652</v>
      </c>
      <c r="G66" s="7" t="n">
        <v>7912710</v>
      </c>
      <c r="H66" s="7" t="n">
        <v>8419159.9859478</v>
      </c>
      <c r="I66" s="17" t="n">
        <v>0.939845544354413</v>
      </c>
      <c r="J66" s="7" t="n">
        <v>6945807</v>
      </c>
      <c r="K66" s="7" t="n">
        <v>6945807</v>
      </c>
      <c r="L66" s="0" t="n">
        <v>82.5</v>
      </c>
      <c r="N66" s="7" t="n">
        <v>6610813</v>
      </c>
      <c r="O66" s="18" t="n">
        <v>0.0554</v>
      </c>
      <c r="P66" s="7" t="n">
        <v>6977052</v>
      </c>
      <c r="Q66" s="17" t="n">
        <v>82.8711179220399</v>
      </c>
      <c r="R66" s="17" t="n">
        <v>0</v>
      </c>
      <c r="S66" s="17" t="n">
        <v>0</v>
      </c>
      <c r="T66" s="7" t="n">
        <v>0</v>
      </c>
      <c r="U66" s="7" t="n">
        <v>31245</v>
      </c>
      <c r="V66" s="7" t="n">
        <v>31245</v>
      </c>
      <c r="W66" s="7" t="n">
        <v>0</v>
      </c>
      <c r="X66" s="7" t="n">
        <v>6945807</v>
      </c>
      <c r="Y66" s="17" t="n">
        <v>82.5000001376986</v>
      </c>
      <c r="AA66" s="0" t="n">
        <v>0</v>
      </c>
      <c r="AB66" s="0" t="n">
        <v>0</v>
      </c>
      <c r="AC66" s="0" t="n">
        <v>0</v>
      </c>
      <c r="AD66" s="0" t="n">
        <v>1.37698592084234E-007</v>
      </c>
      <c r="AG66" s="0" t="s">
        <v>474</v>
      </c>
      <c r="AH66" s="0" t="s">
        <v>57</v>
      </c>
      <c r="AI66" s="0" t="n">
        <v>0.939845544354413</v>
      </c>
      <c r="AJ66" s="0" t="n">
        <v>82.5</v>
      </c>
      <c r="AK66" s="0" t="n">
        <v>0.0554</v>
      </c>
      <c r="AL66" s="0" t="n">
        <v>6945807</v>
      </c>
      <c r="AM66" s="0" t="n">
        <v>1.37698592084234E-007</v>
      </c>
    </row>
    <row r="67" customFormat="false" ht="14.5" hidden="false" customHeight="false" outlineLevel="0" collapsed="false">
      <c r="A67" s="0" t="n">
        <v>40</v>
      </c>
      <c r="B67" s="0" t="s">
        <v>58</v>
      </c>
      <c r="C67" s="7" t="n">
        <v>8924863200</v>
      </c>
      <c r="D67" s="7" t="n">
        <v>28888002.1847898</v>
      </c>
      <c r="E67" s="7" t="n">
        <v>2074879000</v>
      </c>
      <c r="F67" s="7" t="n">
        <v>24610325.6908696</v>
      </c>
      <c r="G67" s="7" t="n">
        <v>53498328</v>
      </c>
      <c r="H67" s="7" t="n">
        <v>77487823.9511223</v>
      </c>
      <c r="I67" s="17" t="n">
        <v>0.690409476897243</v>
      </c>
      <c r="J67" s="7" t="n">
        <v>63927455</v>
      </c>
      <c r="K67" s="7" t="n">
        <v>53498328</v>
      </c>
      <c r="L67" s="0" t="n">
        <v>69.04</v>
      </c>
      <c r="N67" s="7" t="n">
        <v>54636896</v>
      </c>
      <c r="O67" s="18" t="n">
        <v>0.0442</v>
      </c>
      <c r="P67" s="7" t="n">
        <v>57051847</v>
      </c>
      <c r="Q67" s="17" t="n">
        <v>73.6268539893276</v>
      </c>
      <c r="R67" s="17" t="n">
        <v>0</v>
      </c>
      <c r="S67" s="17" t="n">
        <v>0</v>
      </c>
      <c r="T67" s="7" t="n">
        <v>0</v>
      </c>
      <c r="U67" s="7" t="n">
        <v>3553519</v>
      </c>
      <c r="V67" s="7" t="n">
        <v>3553519</v>
      </c>
      <c r="W67" s="7" t="n">
        <v>0</v>
      </c>
      <c r="X67" s="7" t="n">
        <v>53498328</v>
      </c>
      <c r="Y67" s="17" t="n">
        <v>69.0409476897243</v>
      </c>
      <c r="AA67" s="0" t="n">
        <v>0</v>
      </c>
      <c r="AB67" s="0" t="n">
        <v>0</v>
      </c>
      <c r="AC67" s="0" t="n">
        <v>0</v>
      </c>
      <c r="AD67" s="0" t="n">
        <v>0.000947689724299039</v>
      </c>
      <c r="AG67" s="0" t="s">
        <v>475</v>
      </c>
      <c r="AH67" s="0" t="s">
        <v>58</v>
      </c>
      <c r="AI67" s="0" t="n">
        <v>0.690409476897243</v>
      </c>
      <c r="AJ67" s="0" t="n">
        <v>69.04</v>
      </c>
      <c r="AK67" s="0" t="n">
        <v>0.0442</v>
      </c>
      <c r="AL67" s="0" t="n">
        <v>53498328</v>
      </c>
      <c r="AM67" s="0" t="n">
        <v>0.000947689724299039</v>
      </c>
    </row>
    <row r="68" customFormat="false" ht="14.5" hidden="false" customHeight="false" outlineLevel="0" collapsed="false">
      <c r="A68" s="0" t="n">
        <v>41</v>
      </c>
      <c r="B68" s="0" t="s">
        <v>59</v>
      </c>
      <c r="C68" s="7" t="n">
        <v>4941374200</v>
      </c>
      <c r="D68" s="7" t="n">
        <v>15994242.7672689</v>
      </c>
      <c r="E68" s="7" t="n">
        <v>548709000</v>
      </c>
      <c r="F68" s="7" t="n">
        <v>6508286.60346526</v>
      </c>
      <c r="G68" s="7" t="n">
        <v>22502529</v>
      </c>
      <c r="H68" s="7" t="n">
        <v>15036995.4182324</v>
      </c>
      <c r="I68" s="17" t="n">
        <v>1.49647774532908</v>
      </c>
      <c r="J68" s="7" t="n">
        <v>12405521</v>
      </c>
      <c r="K68" s="7" t="n">
        <v>12405521</v>
      </c>
      <c r="L68" s="0" t="n">
        <v>82.5</v>
      </c>
      <c r="N68" s="7" t="n">
        <v>11559348</v>
      </c>
      <c r="O68" s="18" t="n">
        <v>0.0445</v>
      </c>
      <c r="P68" s="7" t="n">
        <v>12073739</v>
      </c>
      <c r="Q68" s="17" t="n">
        <v>80.2935604100843</v>
      </c>
      <c r="R68" s="17" t="n">
        <v>2.2064395899157</v>
      </c>
      <c r="S68" s="17" t="n">
        <v>0</v>
      </c>
      <c r="T68" s="7" t="n">
        <v>0</v>
      </c>
      <c r="U68" s="7" t="n">
        <v>0</v>
      </c>
      <c r="V68" s="7" t="n">
        <v>0</v>
      </c>
      <c r="W68" s="7" t="n">
        <v>0</v>
      </c>
      <c r="X68" s="7" t="n">
        <v>12073739</v>
      </c>
      <c r="Y68" s="17" t="n">
        <v>80.2935604100843</v>
      </c>
      <c r="AA68" s="0" t="n">
        <v>-331782</v>
      </c>
      <c r="AB68" s="0" t="n">
        <v>-331782</v>
      </c>
      <c r="AC68" s="0" t="n">
        <v>0</v>
      </c>
      <c r="AD68" s="0" t="n">
        <v>-2.2064395899157</v>
      </c>
      <c r="AG68" s="0" t="s">
        <v>476</v>
      </c>
      <c r="AH68" s="0" t="s">
        <v>59</v>
      </c>
      <c r="AI68" s="0" t="n">
        <v>1.49647774532908</v>
      </c>
      <c r="AJ68" s="0" t="n">
        <v>82.5</v>
      </c>
      <c r="AK68" s="0" t="n">
        <v>0.0445</v>
      </c>
      <c r="AL68" s="0" t="n">
        <v>12073739</v>
      </c>
      <c r="AM68" s="0" t="n">
        <v>-2.2064395899157</v>
      </c>
    </row>
    <row r="69" customFormat="false" ht="14.5" hidden="false" customHeight="false" outlineLevel="0" collapsed="false">
      <c r="A69" s="0" t="n">
        <v>42</v>
      </c>
      <c r="B69" s="0" t="s">
        <v>60</v>
      </c>
      <c r="C69" s="7" t="n">
        <v>3904478200</v>
      </c>
      <c r="D69" s="7" t="n">
        <v>12638017.2160022</v>
      </c>
      <c r="E69" s="7" t="n">
        <v>1184040000</v>
      </c>
      <c r="F69" s="7" t="n">
        <v>14044004.508705</v>
      </c>
      <c r="G69" s="7" t="n">
        <v>26682022</v>
      </c>
      <c r="H69" s="7" t="n">
        <v>50265336.5173976</v>
      </c>
      <c r="I69" s="17" t="n">
        <v>0.530823502808241</v>
      </c>
      <c r="J69" s="7" t="n">
        <v>41468903</v>
      </c>
      <c r="K69" s="7" t="n">
        <v>26682022</v>
      </c>
      <c r="L69" s="0" t="n">
        <v>53.08</v>
      </c>
      <c r="N69" s="7" t="n">
        <v>27661871</v>
      </c>
      <c r="O69" s="18" t="n">
        <v>0.0504</v>
      </c>
      <c r="P69" s="7" t="n">
        <v>29056029</v>
      </c>
      <c r="Q69" s="17" t="n">
        <v>57.8053008556767</v>
      </c>
      <c r="R69" s="17" t="n">
        <v>0</v>
      </c>
      <c r="S69" s="17" t="n">
        <v>0</v>
      </c>
      <c r="T69" s="7" t="n">
        <v>0</v>
      </c>
      <c r="U69" s="7" t="n">
        <v>2374007</v>
      </c>
      <c r="V69" s="7" t="n">
        <v>2374007</v>
      </c>
      <c r="W69" s="7" t="n">
        <v>0</v>
      </c>
      <c r="X69" s="7" t="n">
        <v>26682022</v>
      </c>
      <c r="Y69" s="17" t="n">
        <v>53.0823502808241</v>
      </c>
      <c r="AA69" s="0" t="n">
        <v>0</v>
      </c>
      <c r="AB69" s="0" t="n">
        <v>0</v>
      </c>
      <c r="AC69" s="0" t="n">
        <v>0</v>
      </c>
      <c r="AD69" s="0" t="n">
        <v>0.00235028082413891</v>
      </c>
      <c r="AG69" s="0" t="s">
        <v>477</v>
      </c>
      <c r="AH69" s="0" t="s">
        <v>60</v>
      </c>
      <c r="AI69" s="0" t="n">
        <v>0.530823502808241</v>
      </c>
      <c r="AJ69" s="0" t="n">
        <v>53.08</v>
      </c>
      <c r="AK69" s="0" t="n">
        <v>0.0504</v>
      </c>
      <c r="AL69" s="0" t="n">
        <v>26682022</v>
      </c>
      <c r="AM69" s="0" t="n">
        <v>0.00235028082413891</v>
      </c>
    </row>
    <row r="70" customFormat="false" ht="14.5" hidden="false" customHeight="false" outlineLevel="0" collapsed="false">
      <c r="A70" s="0" t="n">
        <v>43</v>
      </c>
      <c r="B70" s="0" t="s">
        <v>61</v>
      </c>
      <c r="C70" s="7" t="n">
        <v>523323600</v>
      </c>
      <c r="D70" s="7" t="n">
        <v>1693894.12043336</v>
      </c>
      <c r="E70" s="7" t="n">
        <v>165106000</v>
      </c>
      <c r="F70" s="7" t="n">
        <v>1958337.05653039</v>
      </c>
      <c r="G70" s="7" t="n">
        <v>3652231</v>
      </c>
      <c r="H70" s="7" t="n">
        <v>7722618.25024478</v>
      </c>
      <c r="I70" s="17" t="n">
        <v>0.472926523317948</v>
      </c>
      <c r="J70" s="7" t="n">
        <v>6371160</v>
      </c>
      <c r="K70" s="7" t="n">
        <v>3652231</v>
      </c>
      <c r="L70" s="0" t="n">
        <v>47.29</v>
      </c>
      <c r="N70" s="7" t="n">
        <v>3879027</v>
      </c>
      <c r="O70" s="18" t="n">
        <v>0.0312</v>
      </c>
      <c r="P70" s="7" t="n">
        <v>4000053</v>
      </c>
      <c r="Q70" s="17" t="n">
        <v>51.7965911350495</v>
      </c>
      <c r="R70" s="17" t="n">
        <v>0</v>
      </c>
      <c r="S70" s="17" t="n">
        <v>0</v>
      </c>
      <c r="T70" s="7" t="n">
        <v>0</v>
      </c>
      <c r="U70" s="7" t="n">
        <v>347822</v>
      </c>
      <c r="V70" s="7" t="n">
        <v>347822</v>
      </c>
      <c r="W70" s="7" t="n">
        <v>0</v>
      </c>
      <c r="X70" s="7" t="n">
        <v>3652231</v>
      </c>
      <c r="Y70" s="17" t="n">
        <v>47.2926523317948</v>
      </c>
      <c r="AA70" s="0" t="n">
        <v>0</v>
      </c>
      <c r="AB70" s="0" t="n">
        <v>0</v>
      </c>
      <c r="AC70" s="0" t="n">
        <v>0</v>
      </c>
      <c r="AD70" s="0" t="n">
        <v>0.00265233179484881</v>
      </c>
      <c r="AG70" s="0" t="s">
        <v>478</v>
      </c>
      <c r="AH70" s="0" t="s">
        <v>61</v>
      </c>
      <c r="AI70" s="0" t="n">
        <v>0.472926523317948</v>
      </c>
      <c r="AJ70" s="0" t="n">
        <v>47.29</v>
      </c>
      <c r="AK70" s="0" t="n">
        <v>0.0312</v>
      </c>
      <c r="AL70" s="0" t="n">
        <v>3652231</v>
      </c>
      <c r="AM70" s="0" t="n">
        <v>0.00265233179484881</v>
      </c>
    </row>
    <row r="71" customFormat="false" ht="14.5" hidden="false" customHeight="false" outlineLevel="0" collapsed="false">
      <c r="A71" s="0" t="n">
        <v>44</v>
      </c>
      <c r="B71" s="0" t="s">
        <v>62</v>
      </c>
      <c r="C71" s="7" t="n">
        <v>10593077300</v>
      </c>
      <c r="D71" s="7" t="n">
        <v>34287678.5143381</v>
      </c>
      <c r="E71" s="7" t="n">
        <v>2588984000</v>
      </c>
      <c r="F71" s="7" t="n">
        <v>30708171.1504384</v>
      </c>
      <c r="G71" s="7" t="n">
        <v>64995850</v>
      </c>
      <c r="H71" s="7" t="n">
        <v>337644898.447249</v>
      </c>
      <c r="I71" s="17" t="n">
        <v>0.192497651523541</v>
      </c>
      <c r="J71" s="7" t="n">
        <v>278557041</v>
      </c>
      <c r="K71" s="7" t="n">
        <v>64995850</v>
      </c>
      <c r="L71" s="0" t="n">
        <v>19.25</v>
      </c>
      <c r="N71" s="7" t="n">
        <v>58519115</v>
      </c>
      <c r="O71" s="18" t="n">
        <v>0.0605</v>
      </c>
      <c r="P71" s="7" t="n">
        <v>62059521</v>
      </c>
      <c r="Q71" s="17" t="n">
        <v>18.3801151106969</v>
      </c>
      <c r="R71" s="17" t="n">
        <v>0.869884889303084</v>
      </c>
      <c r="S71" s="17" t="n">
        <v>0</v>
      </c>
      <c r="T71" s="7" t="n">
        <v>0</v>
      </c>
      <c r="U71" s="7" t="n">
        <v>0</v>
      </c>
      <c r="V71" s="7" t="n">
        <v>0</v>
      </c>
      <c r="W71" s="7" t="n">
        <v>0</v>
      </c>
      <c r="X71" s="7" t="n">
        <v>62059521</v>
      </c>
      <c r="Y71" s="17" t="n">
        <v>18.3801151106969</v>
      </c>
      <c r="AA71" s="0" t="n">
        <v>-2936329</v>
      </c>
      <c r="AB71" s="0" t="n">
        <v>-2936329</v>
      </c>
      <c r="AC71" s="0" t="n">
        <v>0</v>
      </c>
      <c r="AD71" s="0" t="n">
        <v>-0.869884889303084</v>
      </c>
      <c r="AG71" s="0" t="s">
        <v>479</v>
      </c>
      <c r="AH71" s="0" t="s">
        <v>62</v>
      </c>
      <c r="AI71" s="0" t="n">
        <v>0.192497651523541</v>
      </c>
      <c r="AJ71" s="0" t="n">
        <v>19.25</v>
      </c>
      <c r="AK71" s="0" t="n">
        <v>0.0605</v>
      </c>
      <c r="AL71" s="0" t="n">
        <v>62059521</v>
      </c>
      <c r="AM71" s="0" t="n">
        <v>-0.869884889303084</v>
      </c>
    </row>
    <row r="72" customFormat="false" ht="14.5" hidden="false" customHeight="false" outlineLevel="0" collapsed="false">
      <c r="A72" s="0" t="n">
        <v>45</v>
      </c>
      <c r="B72" s="0" t="s">
        <v>63</v>
      </c>
      <c r="C72" s="7" t="n">
        <v>370083900</v>
      </c>
      <c r="D72" s="7" t="n">
        <v>1197887.77398353</v>
      </c>
      <c r="E72" s="7" t="n">
        <v>119304000</v>
      </c>
      <c r="F72" s="7" t="n">
        <v>1415075.43149432</v>
      </c>
      <c r="G72" s="7" t="n">
        <v>2612963</v>
      </c>
      <c r="H72" s="7" t="n">
        <v>6491929.13609383</v>
      </c>
      <c r="I72" s="17" t="n">
        <v>0.402494073059493</v>
      </c>
      <c r="J72" s="7" t="n">
        <v>5355842</v>
      </c>
      <c r="K72" s="7" t="n">
        <v>2612963</v>
      </c>
      <c r="L72" s="0" t="n">
        <v>40.25</v>
      </c>
      <c r="N72" s="7" t="n">
        <v>2685192</v>
      </c>
      <c r="O72" s="18" t="n">
        <v>0.0422</v>
      </c>
      <c r="P72" s="7" t="n">
        <v>2798507</v>
      </c>
      <c r="Q72" s="17" t="n">
        <v>43.1074791688785</v>
      </c>
      <c r="R72" s="17" t="n">
        <v>0</v>
      </c>
      <c r="S72" s="17" t="n">
        <v>0</v>
      </c>
      <c r="T72" s="7" t="n">
        <v>0</v>
      </c>
      <c r="U72" s="7" t="n">
        <v>185544</v>
      </c>
      <c r="V72" s="7" t="n">
        <v>185544</v>
      </c>
      <c r="W72" s="7" t="n">
        <v>0</v>
      </c>
      <c r="X72" s="7" t="n">
        <v>2612963</v>
      </c>
      <c r="Y72" s="17" t="n">
        <v>40.2494073059493</v>
      </c>
      <c r="AA72" s="0" t="n">
        <v>0</v>
      </c>
      <c r="AB72" s="0" t="n">
        <v>0</v>
      </c>
      <c r="AC72" s="0" t="n">
        <v>0</v>
      </c>
      <c r="AD72" s="0" t="n">
        <v>-0.000592694050737919</v>
      </c>
      <c r="AG72" s="0" t="s">
        <v>480</v>
      </c>
      <c r="AH72" s="0" t="s">
        <v>63</v>
      </c>
      <c r="AI72" s="0" t="n">
        <v>0.402494073059493</v>
      </c>
      <c r="AJ72" s="0" t="n">
        <v>40.25</v>
      </c>
      <c r="AK72" s="0" t="n">
        <v>0.0422</v>
      </c>
      <c r="AL72" s="0" t="n">
        <v>2612963</v>
      </c>
      <c r="AM72" s="0" t="n">
        <v>-0.000592694050737919</v>
      </c>
    </row>
    <row r="73" customFormat="false" ht="14.5" hidden="false" customHeight="false" outlineLevel="0" collapsed="false">
      <c r="A73" s="0" t="n">
        <v>46</v>
      </c>
      <c r="B73" s="0" t="s">
        <v>64</v>
      </c>
      <c r="C73" s="7" t="n">
        <v>29895594800</v>
      </c>
      <c r="D73" s="7" t="n">
        <v>96766077.9268853</v>
      </c>
      <c r="E73" s="7" t="n">
        <v>8103015000</v>
      </c>
      <c r="F73" s="7" t="n">
        <v>96110586.7995204</v>
      </c>
      <c r="G73" s="7" t="n">
        <v>192876665</v>
      </c>
      <c r="H73" s="7" t="n">
        <v>91993751.55796</v>
      </c>
      <c r="I73" s="17" t="n">
        <v>2.09662788758516</v>
      </c>
      <c r="J73" s="7" t="n">
        <v>75894845</v>
      </c>
      <c r="K73" s="7" t="n">
        <v>75894845</v>
      </c>
      <c r="L73" s="0" t="n">
        <v>82.5</v>
      </c>
      <c r="N73" s="7" t="n">
        <v>73750578</v>
      </c>
      <c r="O73" s="18" t="n">
        <v>0.0369</v>
      </c>
      <c r="P73" s="7" t="n">
        <v>76471974</v>
      </c>
      <c r="Q73" s="17" t="n">
        <v>83.1273567007639</v>
      </c>
      <c r="R73" s="17" t="n">
        <v>0</v>
      </c>
      <c r="S73" s="17" t="n">
        <v>0</v>
      </c>
      <c r="T73" s="7" t="n">
        <v>0</v>
      </c>
      <c r="U73" s="7" t="n">
        <v>577129</v>
      </c>
      <c r="V73" s="7" t="n">
        <v>577129</v>
      </c>
      <c r="W73" s="7" t="n">
        <v>0</v>
      </c>
      <c r="X73" s="7" t="n">
        <v>75894845</v>
      </c>
      <c r="Y73" s="17" t="n">
        <v>82.4999999616093</v>
      </c>
      <c r="AA73" s="0" t="n">
        <v>0</v>
      </c>
      <c r="AB73" s="0" t="n">
        <v>0</v>
      </c>
      <c r="AC73" s="0" t="n">
        <v>0</v>
      </c>
      <c r="AD73" s="0" t="n">
        <v>-3.83906524348276E-008</v>
      </c>
      <c r="AG73" s="0" t="s">
        <v>481</v>
      </c>
      <c r="AH73" s="0" t="s">
        <v>64</v>
      </c>
      <c r="AI73" s="0" t="n">
        <v>2.09662788758516</v>
      </c>
      <c r="AJ73" s="0" t="n">
        <v>82.5</v>
      </c>
      <c r="AK73" s="0" t="n">
        <v>0.0369</v>
      </c>
      <c r="AL73" s="0" t="n">
        <v>75894845</v>
      </c>
      <c r="AM73" s="0" t="n">
        <v>-3.83906524348276E-008</v>
      </c>
    </row>
    <row r="74" customFormat="false" ht="14.5" hidden="false" customHeight="false" outlineLevel="0" collapsed="false">
      <c r="A74" s="0" t="n">
        <v>47</v>
      </c>
      <c r="B74" s="0" t="s">
        <v>65</v>
      </c>
      <c r="C74" s="7" t="n">
        <v>270428900</v>
      </c>
      <c r="D74" s="7" t="n">
        <v>875324.414387696</v>
      </c>
      <c r="E74" s="7" t="n">
        <v>45980212</v>
      </c>
      <c r="F74" s="7" t="n">
        <v>545375.41353266</v>
      </c>
      <c r="G74" s="7" t="n">
        <v>1420700</v>
      </c>
      <c r="H74" s="7" t="n">
        <v>2984635.54886524</v>
      </c>
      <c r="I74" s="17" t="n">
        <v>0.476004516042218</v>
      </c>
      <c r="J74" s="7" t="n">
        <v>2462324</v>
      </c>
      <c r="K74" s="7" t="n">
        <v>1420700</v>
      </c>
      <c r="L74" s="0" t="n">
        <v>47.6</v>
      </c>
      <c r="N74" s="7" t="n">
        <v>1513778</v>
      </c>
      <c r="O74" s="18" t="n">
        <v>0.0368</v>
      </c>
      <c r="P74" s="7" t="n">
        <v>1569485</v>
      </c>
      <c r="Q74" s="17" t="n">
        <v>52.5854823580292</v>
      </c>
      <c r="R74" s="17" t="n">
        <v>0</v>
      </c>
      <c r="S74" s="17" t="n">
        <v>0</v>
      </c>
      <c r="T74" s="7" t="n">
        <v>0</v>
      </c>
      <c r="U74" s="7" t="n">
        <v>148785</v>
      </c>
      <c r="V74" s="7" t="n">
        <v>148785</v>
      </c>
      <c r="W74" s="7" t="n">
        <v>0</v>
      </c>
      <c r="X74" s="7" t="n">
        <v>1420700</v>
      </c>
      <c r="Y74" s="17" t="n">
        <v>47.6004516042219</v>
      </c>
      <c r="AA74" s="0" t="n">
        <v>0</v>
      </c>
      <c r="AB74" s="0" t="n">
        <v>0</v>
      </c>
      <c r="AC74" s="0" t="n">
        <v>0</v>
      </c>
      <c r="AD74" s="0" t="n">
        <v>0.000451604221844093</v>
      </c>
      <c r="AG74" s="0" t="s">
        <v>482</v>
      </c>
      <c r="AH74" s="0" t="s">
        <v>65</v>
      </c>
      <c r="AI74" s="0" t="n">
        <v>0.476004516042218</v>
      </c>
      <c r="AJ74" s="0" t="n">
        <v>47.6</v>
      </c>
      <c r="AK74" s="0" t="n">
        <v>0.0368</v>
      </c>
      <c r="AL74" s="0" t="n">
        <v>1420700</v>
      </c>
      <c r="AM74" s="0" t="n">
        <v>0.000451604221844093</v>
      </c>
    </row>
    <row r="75" customFormat="false" ht="14.5" hidden="false" customHeight="false" outlineLevel="0" collapsed="false">
      <c r="A75" s="0" t="n">
        <v>48</v>
      </c>
      <c r="B75" s="0" t="s">
        <v>66</v>
      </c>
      <c r="C75" s="7" t="n">
        <v>9008541100</v>
      </c>
      <c r="D75" s="7" t="n">
        <v>29158850.8581923</v>
      </c>
      <c r="E75" s="7" t="n">
        <v>1715507000</v>
      </c>
      <c r="F75" s="7" t="n">
        <v>20347782.2055969</v>
      </c>
      <c r="G75" s="7" t="n">
        <v>49506633</v>
      </c>
      <c r="H75" s="7" t="n">
        <v>51365007.5091684</v>
      </c>
      <c r="I75" s="17" t="n">
        <v>0.963820223158018</v>
      </c>
      <c r="J75" s="7" t="n">
        <v>42376131</v>
      </c>
      <c r="K75" s="7" t="n">
        <v>42376131</v>
      </c>
      <c r="L75" s="0" t="n">
        <v>82.5</v>
      </c>
      <c r="N75" s="7" t="n">
        <v>38789889</v>
      </c>
      <c r="O75" s="18" t="n">
        <v>0.0448</v>
      </c>
      <c r="P75" s="7" t="n">
        <v>40527676</v>
      </c>
      <c r="Q75" s="17" t="n">
        <v>78.9013337392504</v>
      </c>
      <c r="R75" s="17" t="n">
        <v>3.59866626074961</v>
      </c>
      <c r="S75" s="17" t="n">
        <v>0.01</v>
      </c>
      <c r="T75" s="7" t="n">
        <v>387899</v>
      </c>
      <c r="U75" s="7" t="n">
        <v>0</v>
      </c>
      <c r="V75" s="7" t="n">
        <v>0</v>
      </c>
      <c r="W75" s="7" t="n">
        <v>0</v>
      </c>
      <c r="X75" s="7" t="n">
        <v>40915575</v>
      </c>
      <c r="Y75" s="17" t="n">
        <v>79.6565151727015</v>
      </c>
      <c r="AA75" s="0" t="n">
        <v>-1848455</v>
      </c>
      <c r="AB75" s="0" t="n">
        <v>-1460556</v>
      </c>
      <c r="AC75" s="0" t="n">
        <v>0</v>
      </c>
      <c r="AD75" s="0" t="n">
        <v>-2.84348482729852</v>
      </c>
      <c r="AG75" s="0" t="s">
        <v>483</v>
      </c>
      <c r="AH75" s="0" t="s">
        <v>66</v>
      </c>
      <c r="AI75" s="0" t="n">
        <v>0.963820223158018</v>
      </c>
      <c r="AJ75" s="0" t="n">
        <v>82.5</v>
      </c>
      <c r="AK75" s="0" t="n">
        <v>0.0448</v>
      </c>
      <c r="AL75" s="0" t="n">
        <v>40915575</v>
      </c>
      <c r="AM75" s="0" t="n">
        <v>-2.84348482729852</v>
      </c>
    </row>
    <row r="76" customFormat="false" ht="14.5" hidden="false" customHeight="false" outlineLevel="0" collapsed="false">
      <c r="A76" s="0" t="n">
        <v>49</v>
      </c>
      <c r="B76" s="0" t="s">
        <v>67</v>
      </c>
      <c r="C76" s="7" t="n">
        <v>70337058800</v>
      </c>
      <c r="D76" s="7" t="n">
        <v>227667031.163692</v>
      </c>
      <c r="E76" s="7" t="n">
        <v>11053450000</v>
      </c>
      <c r="F76" s="7" t="n">
        <v>131105960.640473</v>
      </c>
      <c r="G76" s="7" t="n">
        <v>358772992</v>
      </c>
      <c r="H76" s="7" t="n">
        <v>118963463.14608</v>
      </c>
      <c r="I76" s="17" t="n">
        <v>3.01582504839699</v>
      </c>
      <c r="J76" s="7" t="n">
        <v>98144857</v>
      </c>
      <c r="K76" s="7" t="n">
        <v>98144857</v>
      </c>
      <c r="L76" s="0" t="n">
        <v>82.5</v>
      </c>
      <c r="N76" s="7" t="n">
        <v>93004291</v>
      </c>
      <c r="O76" s="18" t="n">
        <v>0.0687</v>
      </c>
      <c r="P76" s="7" t="n">
        <v>99393686</v>
      </c>
      <c r="Q76" s="17" t="n">
        <v>83.5497583640033</v>
      </c>
      <c r="R76" s="17" t="n">
        <v>0</v>
      </c>
      <c r="S76" s="17" t="n">
        <v>0</v>
      </c>
      <c r="T76" s="7" t="n">
        <v>0</v>
      </c>
      <c r="U76" s="7" t="n">
        <v>1248829</v>
      </c>
      <c r="V76" s="7" t="n">
        <v>1248829</v>
      </c>
      <c r="W76" s="7" t="n">
        <v>0</v>
      </c>
      <c r="X76" s="7" t="n">
        <v>98144857</v>
      </c>
      <c r="Y76" s="17" t="n">
        <v>82.4999999197098</v>
      </c>
      <c r="AA76" s="0" t="n">
        <v>0</v>
      </c>
      <c r="AB76" s="0" t="n">
        <v>0</v>
      </c>
      <c r="AC76" s="0" t="n">
        <v>0</v>
      </c>
      <c r="AD76" s="0" t="n">
        <v>-8.02902064833688E-008</v>
      </c>
      <c r="AG76" s="0" t="s">
        <v>484</v>
      </c>
      <c r="AH76" s="0" t="s">
        <v>67</v>
      </c>
      <c r="AI76" s="0" t="n">
        <v>3.01582504839699</v>
      </c>
      <c r="AJ76" s="0" t="n">
        <v>82.5</v>
      </c>
      <c r="AK76" s="0" t="n">
        <v>0.0687</v>
      </c>
      <c r="AL76" s="0" t="n">
        <v>98144857</v>
      </c>
      <c r="AM76" s="0" t="n">
        <v>-8.02902064833688E-008</v>
      </c>
    </row>
    <row r="77" customFormat="false" ht="14.5" hidden="false" customHeight="false" outlineLevel="0" collapsed="false">
      <c r="A77" s="0" t="n">
        <v>50</v>
      </c>
      <c r="B77" s="0" t="s">
        <v>68</v>
      </c>
      <c r="C77" s="7" t="n">
        <v>6376735000</v>
      </c>
      <c r="D77" s="7" t="n">
        <v>20640219.4054723</v>
      </c>
      <c r="E77" s="7" t="n">
        <v>1924272000</v>
      </c>
      <c r="F77" s="7" t="n">
        <v>22823962.5721891</v>
      </c>
      <c r="G77" s="7" t="n">
        <v>43464182</v>
      </c>
      <c r="H77" s="7" t="n">
        <v>46822040.9418559</v>
      </c>
      <c r="I77" s="17" t="n">
        <v>0.928284652392114</v>
      </c>
      <c r="J77" s="7" t="n">
        <v>38628184</v>
      </c>
      <c r="K77" s="7" t="n">
        <v>38628184</v>
      </c>
      <c r="L77" s="0" t="n">
        <v>82.5</v>
      </c>
      <c r="N77" s="7" t="n">
        <v>36271351</v>
      </c>
      <c r="O77" s="18" t="n">
        <v>0.0496</v>
      </c>
      <c r="P77" s="7" t="n">
        <v>38070410</v>
      </c>
      <c r="Q77" s="17" t="n">
        <v>81.3087367278078</v>
      </c>
      <c r="R77" s="17" t="n">
        <v>1.19126327219216</v>
      </c>
      <c r="S77" s="17" t="n">
        <v>0</v>
      </c>
      <c r="T77" s="7" t="n">
        <v>0</v>
      </c>
      <c r="U77" s="7" t="n">
        <v>0</v>
      </c>
      <c r="V77" s="7" t="n">
        <v>0</v>
      </c>
      <c r="W77" s="7" t="n">
        <v>0</v>
      </c>
      <c r="X77" s="7" t="n">
        <v>38070410</v>
      </c>
      <c r="Y77" s="17" t="n">
        <v>81.3087367278078</v>
      </c>
      <c r="AA77" s="0" t="n">
        <v>-557774</v>
      </c>
      <c r="AB77" s="0" t="n">
        <v>-557774</v>
      </c>
      <c r="AC77" s="0" t="n">
        <v>0</v>
      </c>
      <c r="AD77" s="0" t="n">
        <v>-1.19126327219216</v>
      </c>
      <c r="AG77" s="0" t="s">
        <v>485</v>
      </c>
      <c r="AH77" s="0" t="s">
        <v>68</v>
      </c>
      <c r="AI77" s="0" t="n">
        <v>0.928284652392114</v>
      </c>
      <c r="AJ77" s="0" t="n">
        <v>82.5</v>
      </c>
      <c r="AK77" s="0" t="n">
        <v>0.0496</v>
      </c>
      <c r="AL77" s="0" t="n">
        <v>38070410</v>
      </c>
      <c r="AM77" s="0" t="n">
        <v>-1.19126327219216</v>
      </c>
    </row>
    <row r="78" customFormat="false" ht="14.5" hidden="false" customHeight="false" outlineLevel="0" collapsed="false">
      <c r="A78" s="0" t="n">
        <v>51</v>
      </c>
      <c r="B78" s="0" t="s">
        <v>69</v>
      </c>
      <c r="C78" s="7" t="n">
        <v>1841728700</v>
      </c>
      <c r="D78" s="7" t="n">
        <v>5961308.4836292</v>
      </c>
      <c r="E78" s="7" t="n">
        <v>1066804000</v>
      </c>
      <c r="F78" s="7" t="n">
        <v>12653457.8104663</v>
      </c>
      <c r="G78" s="7" t="n">
        <v>18614766</v>
      </c>
      <c r="H78" s="7" t="n">
        <v>11040307.6589685</v>
      </c>
      <c r="I78" s="17" t="n">
        <v>1.68607312178283</v>
      </c>
      <c r="J78" s="7" t="n">
        <v>9108254</v>
      </c>
      <c r="K78" s="7" t="n">
        <v>9108254</v>
      </c>
      <c r="L78" s="0" t="n">
        <v>82.5</v>
      </c>
      <c r="N78" s="7" t="n">
        <v>9058143</v>
      </c>
      <c r="O78" s="18" t="n">
        <v>0.0356</v>
      </c>
      <c r="P78" s="7" t="n">
        <v>9380613</v>
      </c>
      <c r="Q78" s="17" t="n">
        <v>84.9669528220049</v>
      </c>
      <c r="R78" s="17" t="n">
        <v>0</v>
      </c>
      <c r="S78" s="17" t="n">
        <v>0</v>
      </c>
      <c r="T78" s="7" t="n">
        <v>0</v>
      </c>
      <c r="U78" s="7" t="n">
        <v>272359</v>
      </c>
      <c r="V78" s="7" t="n">
        <v>272359</v>
      </c>
      <c r="W78" s="7" t="n">
        <v>0</v>
      </c>
      <c r="X78" s="7" t="n">
        <v>9108254</v>
      </c>
      <c r="Y78" s="17" t="n">
        <v>82.5000016426259</v>
      </c>
      <c r="AA78" s="0" t="n">
        <v>0</v>
      </c>
      <c r="AB78" s="0" t="n">
        <v>0</v>
      </c>
      <c r="AC78" s="0" t="n">
        <v>0</v>
      </c>
      <c r="AD78" s="0" t="n">
        <v>1.64262586110908E-006</v>
      </c>
      <c r="AG78" s="0" t="s">
        <v>486</v>
      </c>
      <c r="AH78" s="0" t="s">
        <v>69</v>
      </c>
      <c r="AI78" s="0" t="n">
        <v>1.68607312178283</v>
      </c>
      <c r="AJ78" s="0" t="n">
        <v>82.5</v>
      </c>
      <c r="AK78" s="0" t="n">
        <v>0.0356</v>
      </c>
      <c r="AL78" s="0" t="n">
        <v>9108254</v>
      </c>
      <c r="AM78" s="0" t="n">
        <v>1.64262586110908E-006</v>
      </c>
    </row>
    <row r="79" customFormat="false" ht="14.5" hidden="false" customHeight="false" outlineLevel="0" collapsed="false">
      <c r="A79" s="0" t="n">
        <v>52</v>
      </c>
      <c r="B79" s="0" t="s">
        <v>70</v>
      </c>
      <c r="C79" s="7" t="n">
        <v>1736816700</v>
      </c>
      <c r="D79" s="7" t="n">
        <v>5621729.26350058</v>
      </c>
      <c r="E79" s="7" t="n">
        <v>443993000</v>
      </c>
      <c r="F79" s="7" t="n">
        <v>5266240.74679357</v>
      </c>
      <c r="G79" s="7" t="n">
        <v>10887970</v>
      </c>
      <c r="H79" s="7" t="n">
        <v>22497080.0855675</v>
      </c>
      <c r="I79" s="17" t="n">
        <v>0.483972584823794</v>
      </c>
      <c r="J79" s="7" t="n">
        <v>18560091</v>
      </c>
      <c r="K79" s="7" t="n">
        <v>10887970</v>
      </c>
      <c r="L79" s="0" t="n">
        <v>48.4</v>
      </c>
      <c r="N79" s="7" t="n">
        <v>11709088</v>
      </c>
      <c r="O79" s="18" t="n">
        <v>0.0364</v>
      </c>
      <c r="P79" s="7" t="n">
        <v>12135299</v>
      </c>
      <c r="Q79" s="17" t="n">
        <v>53.9416624461641</v>
      </c>
      <c r="R79" s="17" t="n">
        <v>0</v>
      </c>
      <c r="S79" s="17" t="n">
        <v>0</v>
      </c>
      <c r="T79" s="7" t="n">
        <v>0</v>
      </c>
      <c r="U79" s="7" t="n">
        <v>1247329</v>
      </c>
      <c r="V79" s="7" t="n">
        <v>1247329</v>
      </c>
      <c r="W79" s="7" t="n">
        <v>0</v>
      </c>
      <c r="X79" s="7" t="n">
        <v>10887970</v>
      </c>
      <c r="Y79" s="17" t="n">
        <v>48.3972584823795</v>
      </c>
      <c r="AA79" s="0" t="n">
        <v>0</v>
      </c>
      <c r="AB79" s="0" t="n">
        <v>0</v>
      </c>
      <c r="AC79" s="0" t="n">
        <v>0</v>
      </c>
      <c r="AD79" s="0" t="n">
        <v>-0.00274151762054942</v>
      </c>
      <c r="AG79" s="0" t="s">
        <v>487</v>
      </c>
      <c r="AH79" s="0" t="s">
        <v>70</v>
      </c>
      <c r="AI79" s="0" t="n">
        <v>0.483972584823794</v>
      </c>
      <c r="AJ79" s="0" t="n">
        <v>48.4</v>
      </c>
      <c r="AK79" s="0" t="n">
        <v>0.0364</v>
      </c>
      <c r="AL79" s="0" t="n">
        <v>10887970</v>
      </c>
      <c r="AM79" s="0" t="n">
        <v>-0.00274151762054942</v>
      </c>
    </row>
    <row r="80" customFormat="false" ht="14.5" hidden="false" customHeight="false" outlineLevel="0" collapsed="false">
      <c r="A80" s="0" t="n">
        <v>53</v>
      </c>
      <c r="B80" s="0" t="s">
        <v>71</v>
      </c>
      <c r="C80" s="7" t="n">
        <v>155406800</v>
      </c>
      <c r="D80" s="7" t="n">
        <v>503020.816938818</v>
      </c>
      <c r="E80" s="7" t="n">
        <v>34318000</v>
      </c>
      <c r="F80" s="7" t="n">
        <v>407048.872276053</v>
      </c>
      <c r="G80" s="7" t="n">
        <v>910070</v>
      </c>
      <c r="H80" s="7" t="n">
        <v>1839295.64099676</v>
      </c>
      <c r="I80" s="17" t="n">
        <v>0.494792669386641</v>
      </c>
      <c r="J80" s="7" t="n">
        <v>1517419</v>
      </c>
      <c r="K80" s="7" t="n">
        <v>910070</v>
      </c>
      <c r="L80" s="0" t="n">
        <v>49.48</v>
      </c>
      <c r="N80" s="7" t="n">
        <v>969108</v>
      </c>
      <c r="O80" s="18" t="n">
        <v>0.0557</v>
      </c>
      <c r="P80" s="7" t="n">
        <v>1023087</v>
      </c>
      <c r="Q80" s="17" t="n">
        <v>55.6238473683091</v>
      </c>
      <c r="R80" s="17" t="n">
        <v>0</v>
      </c>
      <c r="S80" s="17" t="n">
        <v>0</v>
      </c>
      <c r="T80" s="7" t="n">
        <v>0</v>
      </c>
      <c r="U80" s="7" t="n">
        <v>113017</v>
      </c>
      <c r="V80" s="7" t="n">
        <v>113017</v>
      </c>
      <c r="W80" s="7" t="n">
        <v>0</v>
      </c>
      <c r="X80" s="7" t="n">
        <v>910070</v>
      </c>
      <c r="Y80" s="17" t="n">
        <v>49.4792669386641</v>
      </c>
      <c r="AA80" s="0" t="n">
        <v>0</v>
      </c>
      <c r="AB80" s="0" t="n">
        <v>0</v>
      </c>
      <c r="AC80" s="0" t="n">
        <v>0</v>
      </c>
      <c r="AD80" s="0" t="n">
        <v>-0.000733061335907337</v>
      </c>
      <c r="AG80" s="0" t="s">
        <v>488</v>
      </c>
      <c r="AH80" s="0" t="s">
        <v>71</v>
      </c>
      <c r="AI80" s="0" t="n">
        <v>0.494792669386641</v>
      </c>
      <c r="AJ80" s="0" t="n">
        <v>49.48</v>
      </c>
      <c r="AK80" s="0" t="n">
        <v>0.0557</v>
      </c>
      <c r="AL80" s="0" t="n">
        <v>910070</v>
      </c>
      <c r="AM80" s="0" t="n">
        <v>-0.000733061335907337</v>
      </c>
    </row>
    <row r="81" customFormat="false" ht="14.5" hidden="false" customHeight="false" outlineLevel="0" collapsed="false">
      <c r="A81" s="0" t="n">
        <v>54</v>
      </c>
      <c r="B81" s="0" t="s">
        <v>72</v>
      </c>
      <c r="C81" s="7" t="n">
        <v>2225215400</v>
      </c>
      <c r="D81" s="7" t="n">
        <v>7202578.44812993</v>
      </c>
      <c r="E81" s="7" t="n">
        <v>625937000</v>
      </c>
      <c r="F81" s="7" t="n">
        <v>7424294.82970615</v>
      </c>
      <c r="G81" s="7" t="n">
        <v>14626873</v>
      </c>
      <c r="H81" s="7" t="n">
        <v>28934620.7459885</v>
      </c>
      <c r="I81" s="17" t="n">
        <v>0.505514591962567</v>
      </c>
      <c r="J81" s="7" t="n">
        <v>23871062</v>
      </c>
      <c r="K81" s="7" t="n">
        <v>14626873</v>
      </c>
      <c r="L81" s="0" t="n">
        <v>50.55</v>
      </c>
      <c r="N81" s="7" t="n">
        <v>14999738</v>
      </c>
      <c r="O81" s="18" t="n">
        <v>0.0717</v>
      </c>
      <c r="P81" s="7" t="n">
        <v>16075219</v>
      </c>
      <c r="Q81" s="17" t="n">
        <v>55.5570406162267</v>
      </c>
      <c r="R81" s="17" t="n">
        <v>0</v>
      </c>
      <c r="S81" s="17" t="n">
        <v>0</v>
      </c>
      <c r="T81" s="7" t="n">
        <v>0</v>
      </c>
      <c r="U81" s="7" t="n">
        <v>1448346</v>
      </c>
      <c r="V81" s="7" t="n">
        <v>1448346</v>
      </c>
      <c r="W81" s="7" t="n">
        <v>0</v>
      </c>
      <c r="X81" s="7" t="n">
        <v>14626873</v>
      </c>
      <c r="Y81" s="17" t="n">
        <v>50.5514591962567</v>
      </c>
      <c r="AA81" s="0" t="n">
        <v>0</v>
      </c>
      <c r="AB81" s="0" t="n">
        <v>0</v>
      </c>
      <c r="AC81" s="0" t="n">
        <v>0</v>
      </c>
      <c r="AD81" s="0" t="n">
        <v>0.00145919625668967</v>
      </c>
      <c r="AG81" s="0" t="s">
        <v>489</v>
      </c>
      <c r="AH81" s="0" t="s">
        <v>72</v>
      </c>
      <c r="AI81" s="0" t="n">
        <v>0.505514591962567</v>
      </c>
      <c r="AJ81" s="0" t="n">
        <v>50.55</v>
      </c>
      <c r="AK81" s="0" t="n">
        <v>0.0717</v>
      </c>
      <c r="AL81" s="0" t="n">
        <v>14626873</v>
      </c>
      <c r="AM81" s="0" t="n">
        <v>0.00145919625668967</v>
      </c>
    </row>
    <row r="82" customFormat="false" ht="14.5" hidden="false" customHeight="false" outlineLevel="0" collapsed="false">
      <c r="A82" s="0" t="n">
        <v>55</v>
      </c>
      <c r="B82" s="0" t="s">
        <v>73</v>
      </c>
      <c r="C82" s="7" t="n">
        <v>8768778800</v>
      </c>
      <c r="D82" s="7" t="n">
        <v>28382788.111793</v>
      </c>
      <c r="E82" s="7" t="n">
        <v>641046000</v>
      </c>
      <c r="F82" s="7" t="n">
        <v>7603504.03220102</v>
      </c>
      <c r="G82" s="7" t="n">
        <v>35986292</v>
      </c>
      <c r="H82" s="7" t="n">
        <v>5863011.47551904</v>
      </c>
      <c r="I82" s="17" t="n">
        <v>6.13785119648162</v>
      </c>
      <c r="J82" s="7" t="n">
        <v>4836984</v>
      </c>
      <c r="K82" s="7" t="n">
        <v>4836984</v>
      </c>
      <c r="L82" s="0" t="n">
        <v>82.5</v>
      </c>
      <c r="N82" s="7" t="n">
        <v>4800170</v>
      </c>
      <c r="O82" s="18" t="n">
        <v>0.0737</v>
      </c>
      <c r="P82" s="7" t="n">
        <v>5153943</v>
      </c>
      <c r="Q82" s="17" t="n">
        <v>87.9060704813601</v>
      </c>
      <c r="R82" s="17" t="n">
        <v>0</v>
      </c>
      <c r="S82" s="17" t="n">
        <v>0</v>
      </c>
      <c r="T82" s="7" t="n">
        <v>0</v>
      </c>
      <c r="U82" s="7" t="n">
        <v>316959</v>
      </c>
      <c r="V82" s="7" t="n">
        <v>316959</v>
      </c>
      <c r="W82" s="7" t="n">
        <v>0</v>
      </c>
      <c r="X82" s="7" t="n">
        <v>4836984</v>
      </c>
      <c r="Y82" s="17" t="n">
        <v>82.4999920296385</v>
      </c>
      <c r="AA82" s="0" t="n">
        <v>0</v>
      </c>
      <c r="AB82" s="0" t="n">
        <v>0</v>
      </c>
      <c r="AC82" s="0" t="n">
        <v>0</v>
      </c>
      <c r="AD82" s="0" t="n">
        <v>-7.97036150856911E-006</v>
      </c>
      <c r="AG82" s="0" t="s">
        <v>490</v>
      </c>
      <c r="AH82" s="0" t="s">
        <v>73</v>
      </c>
      <c r="AI82" s="0" t="n">
        <v>6.13785119648162</v>
      </c>
      <c r="AJ82" s="0" t="n">
        <v>82.5</v>
      </c>
      <c r="AK82" s="0" t="n">
        <v>0.0737</v>
      </c>
      <c r="AL82" s="0" t="n">
        <v>4836984</v>
      </c>
      <c r="AM82" s="0" t="n">
        <v>-7.97036150856911E-006</v>
      </c>
    </row>
    <row r="83" customFormat="false" ht="14.5" hidden="false" customHeight="false" outlineLevel="0" collapsed="false">
      <c r="A83" s="0" t="n">
        <v>56</v>
      </c>
      <c r="B83" s="0" t="s">
        <v>74</v>
      </c>
      <c r="C83" s="7" t="n">
        <v>7194279300</v>
      </c>
      <c r="D83" s="7" t="n">
        <v>23286447.2518064</v>
      </c>
      <c r="E83" s="7" t="n">
        <v>2403772000</v>
      </c>
      <c r="F83" s="7" t="n">
        <v>28511355.0267717</v>
      </c>
      <c r="G83" s="7" t="n">
        <v>51797802</v>
      </c>
      <c r="H83" s="7" t="n">
        <v>71380151.427392</v>
      </c>
      <c r="I83" s="17" t="n">
        <v>0.725661139185013</v>
      </c>
      <c r="J83" s="7" t="n">
        <v>58888625</v>
      </c>
      <c r="K83" s="7" t="n">
        <v>51797802</v>
      </c>
      <c r="L83" s="0" t="n">
        <v>72.57</v>
      </c>
      <c r="N83" s="7" t="n">
        <v>53028118</v>
      </c>
      <c r="O83" s="18" t="n">
        <v>0.0458</v>
      </c>
      <c r="P83" s="7" t="n">
        <v>55456806</v>
      </c>
      <c r="Q83" s="17" t="n">
        <v>77.6921943860132</v>
      </c>
      <c r="R83" s="17" t="n">
        <v>0</v>
      </c>
      <c r="S83" s="17" t="n">
        <v>0</v>
      </c>
      <c r="T83" s="7" t="n">
        <v>0</v>
      </c>
      <c r="U83" s="7" t="n">
        <v>3659004</v>
      </c>
      <c r="V83" s="7" t="n">
        <v>3659004</v>
      </c>
      <c r="W83" s="7" t="n">
        <v>0</v>
      </c>
      <c r="X83" s="7" t="n">
        <v>51797802</v>
      </c>
      <c r="Y83" s="17" t="n">
        <v>72.5661139185012</v>
      </c>
      <c r="AA83" s="0" t="n">
        <v>0</v>
      </c>
      <c r="AB83" s="0" t="n">
        <v>0</v>
      </c>
      <c r="AC83" s="0" t="n">
        <v>0</v>
      </c>
      <c r="AD83" s="0" t="n">
        <v>-0.00388608149874869</v>
      </c>
      <c r="AG83" s="0" t="s">
        <v>491</v>
      </c>
      <c r="AH83" s="0" t="s">
        <v>74</v>
      </c>
      <c r="AI83" s="0" t="n">
        <v>0.725661139185013</v>
      </c>
      <c r="AJ83" s="0" t="n">
        <v>72.57</v>
      </c>
      <c r="AK83" s="0" t="n">
        <v>0.0458</v>
      </c>
      <c r="AL83" s="0" t="n">
        <v>51797802</v>
      </c>
      <c r="AM83" s="0" t="n">
        <v>-0.00388608149874869</v>
      </c>
    </row>
    <row r="84" customFormat="false" ht="14.5" hidden="false" customHeight="false" outlineLevel="0" collapsed="false">
      <c r="A84" s="0" t="n">
        <v>57</v>
      </c>
      <c r="B84" s="0" t="s">
        <v>75</v>
      </c>
      <c r="C84" s="7" t="n">
        <v>5133648900</v>
      </c>
      <c r="D84" s="7" t="n">
        <v>16616597.6234956</v>
      </c>
      <c r="E84" s="7" t="n">
        <v>954502000</v>
      </c>
      <c r="F84" s="7" t="n">
        <v>11321433.7282253</v>
      </c>
      <c r="G84" s="7" t="n">
        <v>27938031</v>
      </c>
      <c r="H84" s="7" t="n">
        <v>152909880.139961</v>
      </c>
      <c r="I84" s="17" t="n">
        <v>0.182709128896235</v>
      </c>
      <c r="J84" s="7" t="n">
        <v>126150651</v>
      </c>
      <c r="K84" s="7" t="n">
        <v>27938031</v>
      </c>
      <c r="L84" s="0" t="n">
        <v>18.27</v>
      </c>
      <c r="N84" s="7" t="n">
        <v>22930216</v>
      </c>
      <c r="O84" s="18" t="n">
        <v>0.0669</v>
      </c>
      <c r="P84" s="7" t="n">
        <v>24464247</v>
      </c>
      <c r="Q84" s="17" t="n">
        <v>15.9991277068607</v>
      </c>
      <c r="R84" s="17" t="n">
        <v>2.27087229313932</v>
      </c>
      <c r="S84" s="17" t="n">
        <v>0</v>
      </c>
      <c r="T84" s="7" t="n">
        <v>0</v>
      </c>
      <c r="U84" s="7" t="n">
        <v>0</v>
      </c>
      <c r="V84" s="7" t="n">
        <v>0</v>
      </c>
      <c r="W84" s="7" t="n">
        <v>0</v>
      </c>
      <c r="X84" s="7" t="n">
        <v>24464247</v>
      </c>
      <c r="Y84" s="17" t="n">
        <v>15.9991277068607</v>
      </c>
      <c r="AA84" s="0" t="n">
        <v>-3473784</v>
      </c>
      <c r="AB84" s="0" t="n">
        <v>-3473784</v>
      </c>
      <c r="AC84" s="0" t="n">
        <v>0</v>
      </c>
      <c r="AD84" s="0" t="n">
        <v>-2.27087229313932</v>
      </c>
      <c r="AG84" s="0" t="s">
        <v>492</v>
      </c>
      <c r="AH84" s="0" t="s">
        <v>75</v>
      </c>
      <c r="AI84" s="0" t="n">
        <v>0.182709128896235</v>
      </c>
      <c r="AJ84" s="0" t="n">
        <v>18.27</v>
      </c>
      <c r="AK84" s="0" t="n">
        <v>0.0669</v>
      </c>
      <c r="AL84" s="0" t="n">
        <v>24464247</v>
      </c>
      <c r="AM84" s="0" t="n">
        <v>-2.27087229313932</v>
      </c>
    </row>
    <row r="85" customFormat="false" ht="14.5" hidden="false" customHeight="false" outlineLevel="0" collapsed="false">
      <c r="A85" s="0" t="n">
        <v>58</v>
      </c>
      <c r="B85" s="0" t="s">
        <v>76</v>
      </c>
      <c r="C85" s="7" t="n">
        <v>380218700</v>
      </c>
      <c r="D85" s="7" t="n">
        <v>1230692.10027756</v>
      </c>
      <c r="E85" s="7" t="n">
        <v>116368000</v>
      </c>
      <c r="F85" s="7" t="n">
        <v>1380251.27248149</v>
      </c>
      <c r="G85" s="7" t="n">
        <v>2610943</v>
      </c>
      <c r="H85" s="7" t="n">
        <v>5704907.38006787</v>
      </c>
      <c r="I85" s="17" t="n">
        <v>0.457666150571043</v>
      </c>
      <c r="J85" s="7" t="n">
        <v>4706549</v>
      </c>
      <c r="K85" s="7" t="n">
        <v>2610943</v>
      </c>
      <c r="L85" s="0" t="n">
        <v>45.77</v>
      </c>
      <c r="N85" s="7" t="n">
        <v>2769784</v>
      </c>
      <c r="O85" s="18" t="n">
        <v>0.0245</v>
      </c>
      <c r="P85" s="7" t="n">
        <v>2837644</v>
      </c>
      <c r="Q85" s="17" t="n">
        <v>49.740404373861</v>
      </c>
      <c r="R85" s="17" t="n">
        <v>0</v>
      </c>
      <c r="S85" s="17" t="n">
        <v>0</v>
      </c>
      <c r="T85" s="7" t="n">
        <v>0</v>
      </c>
      <c r="U85" s="7" t="n">
        <v>226701</v>
      </c>
      <c r="V85" s="7" t="n">
        <v>226701</v>
      </c>
      <c r="W85" s="7" t="n">
        <v>0</v>
      </c>
      <c r="X85" s="7" t="n">
        <v>2610943</v>
      </c>
      <c r="Y85" s="17" t="n">
        <v>45.7666150571043</v>
      </c>
      <c r="AA85" s="0" t="n">
        <v>0</v>
      </c>
      <c r="AB85" s="0" t="n">
        <v>0</v>
      </c>
      <c r="AC85" s="0" t="n">
        <v>0</v>
      </c>
      <c r="AD85" s="0" t="n">
        <v>-0.00338494289566427</v>
      </c>
      <c r="AG85" s="0" t="s">
        <v>493</v>
      </c>
      <c r="AH85" s="0" t="s">
        <v>76</v>
      </c>
      <c r="AI85" s="0" t="n">
        <v>0.457666150571043</v>
      </c>
      <c r="AJ85" s="0" t="n">
        <v>45.77</v>
      </c>
      <c r="AK85" s="0" t="n">
        <v>0.0245</v>
      </c>
      <c r="AL85" s="0" t="n">
        <v>2610943</v>
      </c>
      <c r="AM85" s="0" t="n">
        <v>-0.00338494289566427</v>
      </c>
    </row>
    <row r="86" customFormat="false" ht="14.5" hidden="false" customHeight="false" outlineLevel="0" collapsed="false">
      <c r="A86" s="0" t="n">
        <v>59</v>
      </c>
      <c r="B86" s="0" t="s">
        <v>77</v>
      </c>
      <c r="C86" s="7" t="n">
        <v>150115400</v>
      </c>
      <c r="D86" s="7" t="n">
        <v>485893.610466835</v>
      </c>
      <c r="E86" s="7" t="n">
        <v>37246000</v>
      </c>
      <c r="F86" s="7" t="n">
        <v>441778.142572232</v>
      </c>
      <c r="G86" s="7" t="n">
        <v>927672</v>
      </c>
      <c r="H86" s="7" t="n">
        <v>1985247.31863693</v>
      </c>
      <c r="I86" s="17" t="n">
        <v>0.467282837403322</v>
      </c>
      <c r="J86" s="7" t="n">
        <v>1637829</v>
      </c>
      <c r="K86" s="7" t="n">
        <v>927672</v>
      </c>
      <c r="L86" s="0" t="n">
        <v>46.73</v>
      </c>
      <c r="N86" s="7" t="n">
        <v>965457</v>
      </c>
      <c r="O86" s="18" t="n">
        <v>0.0304</v>
      </c>
      <c r="P86" s="7" t="n">
        <v>994807</v>
      </c>
      <c r="Q86" s="17" t="n">
        <v>50.1099782712733</v>
      </c>
      <c r="R86" s="17" t="n">
        <v>0</v>
      </c>
      <c r="S86" s="17" t="n">
        <v>0</v>
      </c>
      <c r="T86" s="7" t="n">
        <v>0</v>
      </c>
      <c r="U86" s="7" t="n">
        <v>67135</v>
      </c>
      <c r="V86" s="7" t="n">
        <v>67135</v>
      </c>
      <c r="W86" s="7" t="n">
        <v>0</v>
      </c>
      <c r="X86" s="7" t="n">
        <v>927672</v>
      </c>
      <c r="Y86" s="17" t="n">
        <v>46.7282837403322</v>
      </c>
      <c r="AA86" s="0" t="n">
        <v>0</v>
      </c>
      <c r="AB86" s="0" t="n">
        <v>0</v>
      </c>
      <c r="AC86" s="0" t="n">
        <v>0</v>
      </c>
      <c r="AD86" s="0" t="n">
        <v>-0.00171625966782329</v>
      </c>
      <c r="AG86" s="0" t="s">
        <v>494</v>
      </c>
      <c r="AH86" s="0" t="s">
        <v>77</v>
      </c>
      <c r="AI86" s="0" t="n">
        <v>0.467282837403322</v>
      </c>
      <c r="AJ86" s="0" t="n">
        <v>46.73</v>
      </c>
      <c r="AK86" s="0" t="n">
        <v>0.0304</v>
      </c>
      <c r="AL86" s="0" t="n">
        <v>927672</v>
      </c>
      <c r="AM86" s="0" t="n">
        <v>-0.00171625966782329</v>
      </c>
    </row>
    <row r="87" customFormat="false" ht="14.5" hidden="false" customHeight="false" outlineLevel="0" collapsed="false">
      <c r="A87" s="0" t="n">
        <v>60</v>
      </c>
      <c r="B87" s="0" t="s">
        <v>78</v>
      </c>
      <c r="C87" s="7" t="n">
        <v>190606900</v>
      </c>
      <c r="D87" s="7" t="n">
        <v>616956.520256356</v>
      </c>
      <c r="E87" s="7" t="n">
        <v>29463000</v>
      </c>
      <c r="F87" s="7" t="n">
        <v>349463.282355305</v>
      </c>
      <c r="G87" s="7" t="n">
        <v>966420</v>
      </c>
      <c r="H87" s="7" t="n">
        <v>1426432.42837424</v>
      </c>
      <c r="I87" s="17" t="n">
        <v>0.677508433470955</v>
      </c>
      <c r="J87" s="7" t="n">
        <v>1176807</v>
      </c>
      <c r="K87" s="7" t="n">
        <v>966420</v>
      </c>
      <c r="L87" s="0" t="n">
        <v>67.75</v>
      </c>
      <c r="N87" s="7" t="n">
        <v>1043047</v>
      </c>
      <c r="O87" s="18" t="n">
        <v>0.0378</v>
      </c>
      <c r="P87" s="7" t="n">
        <v>1082474</v>
      </c>
      <c r="Q87" s="17" t="n">
        <v>75.8868053240867</v>
      </c>
      <c r="R87" s="17" t="n">
        <v>0</v>
      </c>
      <c r="S87" s="17" t="n">
        <v>0</v>
      </c>
      <c r="T87" s="7" t="n">
        <v>0</v>
      </c>
      <c r="U87" s="7" t="n">
        <v>116054</v>
      </c>
      <c r="V87" s="7" t="n">
        <v>116054</v>
      </c>
      <c r="W87" s="7" t="n">
        <v>0</v>
      </c>
      <c r="X87" s="7" t="n">
        <v>966420</v>
      </c>
      <c r="Y87" s="17" t="n">
        <v>67.7508433470955</v>
      </c>
      <c r="AA87" s="0" t="n">
        <v>0</v>
      </c>
      <c r="AB87" s="0" t="n">
        <v>0</v>
      </c>
      <c r="AC87" s="0" t="n">
        <v>0</v>
      </c>
      <c r="AD87" s="0" t="n">
        <v>0.000843347095468516</v>
      </c>
      <c r="AG87" s="0" t="s">
        <v>495</v>
      </c>
      <c r="AH87" s="0" t="s">
        <v>78</v>
      </c>
      <c r="AI87" s="0" t="n">
        <v>0.677508433470955</v>
      </c>
      <c r="AJ87" s="0" t="n">
        <v>67.75</v>
      </c>
      <c r="AK87" s="0" t="n">
        <v>0.0378</v>
      </c>
      <c r="AL87" s="0" t="n">
        <v>966420</v>
      </c>
      <c r="AM87" s="0" t="n">
        <v>0.000843347095468516</v>
      </c>
    </row>
    <row r="88" customFormat="false" ht="14.5" hidden="false" customHeight="false" outlineLevel="0" collapsed="false">
      <c r="A88" s="0" t="n">
        <v>61</v>
      </c>
      <c r="B88" s="0" t="s">
        <v>79</v>
      </c>
      <c r="C88" s="7" t="n">
        <v>4667842700</v>
      </c>
      <c r="D88" s="7" t="n">
        <v>15108875.8554703</v>
      </c>
      <c r="E88" s="7" t="n">
        <v>1348503000</v>
      </c>
      <c r="F88" s="7" t="n">
        <v>15994714.8846341</v>
      </c>
      <c r="G88" s="7" t="n">
        <v>31103591</v>
      </c>
      <c r="H88" s="7" t="n">
        <v>129158251.12</v>
      </c>
      <c r="I88" s="17" t="n">
        <v>0.240817684741658</v>
      </c>
      <c r="J88" s="7" t="n">
        <v>106555557</v>
      </c>
      <c r="K88" s="7" t="n">
        <v>31103591</v>
      </c>
      <c r="L88" s="0" t="n">
        <v>24.08</v>
      </c>
      <c r="N88" s="7" t="n">
        <v>33865812</v>
      </c>
      <c r="O88" s="18" t="n">
        <v>0.0374</v>
      </c>
      <c r="P88" s="7" t="n">
        <v>35132393</v>
      </c>
      <c r="Q88" s="17" t="n">
        <v>27.2010442192801</v>
      </c>
      <c r="R88" s="17" t="n">
        <v>0</v>
      </c>
      <c r="S88" s="17" t="n">
        <v>0</v>
      </c>
      <c r="T88" s="7" t="n">
        <v>0</v>
      </c>
      <c r="U88" s="7" t="n">
        <v>4028802</v>
      </c>
      <c r="V88" s="7" t="n">
        <v>4028802</v>
      </c>
      <c r="W88" s="7" t="n">
        <v>0</v>
      </c>
      <c r="X88" s="7" t="n">
        <v>31103591</v>
      </c>
      <c r="Y88" s="17" t="n">
        <v>24.0817684741658</v>
      </c>
      <c r="AA88" s="0" t="n">
        <v>0</v>
      </c>
      <c r="AB88" s="0" t="n">
        <v>0</v>
      </c>
      <c r="AC88" s="0" t="n">
        <v>0</v>
      </c>
      <c r="AD88" s="0" t="n">
        <v>0.00176847416575754</v>
      </c>
      <c r="AG88" s="0" t="s">
        <v>496</v>
      </c>
      <c r="AH88" s="0" t="s">
        <v>79</v>
      </c>
      <c r="AI88" s="0" t="n">
        <v>0.240817684741658</v>
      </c>
      <c r="AJ88" s="0" t="n">
        <v>24.08</v>
      </c>
      <c r="AK88" s="0" t="n">
        <v>0.0374</v>
      </c>
      <c r="AL88" s="0" t="n">
        <v>31103591</v>
      </c>
      <c r="AM88" s="0" t="n">
        <v>0.00176847416575754</v>
      </c>
    </row>
    <row r="89" customFormat="false" ht="14.5" hidden="false" customHeight="false" outlineLevel="0" collapsed="false">
      <c r="A89" s="0" t="n">
        <v>62</v>
      </c>
      <c r="B89" s="0" t="s">
        <v>80</v>
      </c>
      <c r="C89" s="7" t="n">
        <v>3878126000</v>
      </c>
      <c r="D89" s="7" t="n">
        <v>12552720.4003407</v>
      </c>
      <c r="E89" s="7" t="n">
        <v>128312000</v>
      </c>
      <c r="F89" s="7" t="n">
        <v>1521920.12644924</v>
      </c>
      <c r="G89" s="7" t="n">
        <v>14074641</v>
      </c>
      <c r="H89" s="7" t="n">
        <v>1415658.18417244</v>
      </c>
      <c r="I89" s="17" t="n">
        <v>9.94211820152593</v>
      </c>
      <c r="J89" s="7" t="n">
        <v>1167918</v>
      </c>
      <c r="K89" s="7" t="n">
        <v>1167918</v>
      </c>
      <c r="L89" s="0" t="n">
        <v>82.5</v>
      </c>
      <c r="N89" s="7" t="n">
        <v>1318475</v>
      </c>
      <c r="O89" s="18" t="n">
        <v>0.0544</v>
      </c>
      <c r="P89" s="7" t="n">
        <v>1390200</v>
      </c>
      <c r="Q89" s="17" t="n">
        <v>98.2016715293935</v>
      </c>
      <c r="R89" s="17" t="n">
        <v>0</v>
      </c>
      <c r="S89" s="17" t="n">
        <v>0</v>
      </c>
      <c r="T89" s="7" t="n">
        <v>0</v>
      </c>
      <c r="U89" s="7" t="n">
        <v>222282</v>
      </c>
      <c r="V89" s="7" t="n">
        <v>222282</v>
      </c>
      <c r="W89" s="7" t="n">
        <v>0</v>
      </c>
      <c r="X89" s="7" t="n">
        <v>1167918</v>
      </c>
      <c r="Y89" s="17" t="n">
        <v>82.4999998628012</v>
      </c>
      <c r="AA89" s="0" t="n">
        <v>0</v>
      </c>
      <c r="AB89" s="0" t="n">
        <v>0</v>
      </c>
      <c r="AC89" s="0" t="n">
        <v>0</v>
      </c>
      <c r="AD89" s="0" t="n">
        <v>-1.3719882474561E-007</v>
      </c>
      <c r="AG89" s="0" t="s">
        <v>497</v>
      </c>
      <c r="AH89" s="0" t="s">
        <v>80</v>
      </c>
      <c r="AI89" s="0" t="n">
        <v>9.94211820152593</v>
      </c>
      <c r="AJ89" s="0" t="n">
        <v>82.5</v>
      </c>
      <c r="AK89" s="0" t="n">
        <v>0.0544</v>
      </c>
      <c r="AL89" s="0" t="n">
        <v>1167918</v>
      </c>
      <c r="AM89" s="0" t="n">
        <v>-1.3719882474561E-007</v>
      </c>
    </row>
    <row r="90" customFormat="false" ht="14.5" hidden="false" customHeight="false" outlineLevel="0" collapsed="false">
      <c r="A90" s="0" t="n">
        <v>63</v>
      </c>
      <c r="B90" s="0" t="s">
        <v>81</v>
      </c>
      <c r="C90" s="7" t="n">
        <v>149674900</v>
      </c>
      <c r="D90" s="7" t="n">
        <v>484467.799821088</v>
      </c>
      <c r="E90" s="7" t="n">
        <v>48425000</v>
      </c>
      <c r="F90" s="7" t="n">
        <v>574373.263009729</v>
      </c>
      <c r="G90" s="7" t="n">
        <v>1058841</v>
      </c>
      <c r="H90" s="7" t="n">
        <v>4029768.9141683</v>
      </c>
      <c r="I90" s="17" t="n">
        <v>0.262754768958888</v>
      </c>
      <c r="J90" s="7" t="n">
        <v>3324559</v>
      </c>
      <c r="K90" s="7" t="n">
        <v>1058841</v>
      </c>
      <c r="L90" s="0" t="n">
        <v>26.28</v>
      </c>
      <c r="N90" s="7" t="n">
        <v>1088329</v>
      </c>
      <c r="O90" s="18" t="n">
        <v>0.0238</v>
      </c>
      <c r="P90" s="7" t="n">
        <v>1114231</v>
      </c>
      <c r="Q90" s="17" t="n">
        <v>27.6499974001603</v>
      </c>
      <c r="R90" s="17" t="n">
        <v>0</v>
      </c>
      <c r="S90" s="17" t="n">
        <v>0</v>
      </c>
      <c r="T90" s="7" t="n">
        <v>0</v>
      </c>
      <c r="U90" s="7" t="n">
        <v>55390</v>
      </c>
      <c r="V90" s="7" t="n">
        <v>55390</v>
      </c>
      <c r="W90" s="7" t="n">
        <v>0</v>
      </c>
      <c r="X90" s="7" t="n">
        <v>1058841</v>
      </c>
      <c r="Y90" s="17" t="n">
        <v>26.2754768958888</v>
      </c>
      <c r="AA90" s="0" t="n">
        <v>0</v>
      </c>
      <c r="AB90" s="0" t="n">
        <v>0</v>
      </c>
      <c r="AC90" s="0" t="n">
        <v>0</v>
      </c>
      <c r="AD90" s="0" t="n">
        <v>-0.00452310411118617</v>
      </c>
      <c r="AG90" s="0" t="s">
        <v>498</v>
      </c>
      <c r="AH90" s="0" t="s">
        <v>81</v>
      </c>
      <c r="AI90" s="0" t="n">
        <v>0.262754768958888</v>
      </c>
      <c r="AJ90" s="0" t="n">
        <v>26.28</v>
      </c>
      <c r="AK90" s="0" t="n">
        <v>0.0238</v>
      </c>
      <c r="AL90" s="0" t="n">
        <v>1058841</v>
      </c>
      <c r="AM90" s="0" t="n">
        <v>-0.00452310411118617</v>
      </c>
    </row>
    <row r="91" customFormat="false" ht="14.5" hidden="false" customHeight="false" outlineLevel="0" collapsed="false">
      <c r="A91" s="0" t="n">
        <v>64</v>
      </c>
      <c r="B91" s="0" t="s">
        <v>82</v>
      </c>
      <c r="C91" s="7" t="n">
        <v>1853848200</v>
      </c>
      <c r="D91" s="7" t="n">
        <v>6000536.88799047</v>
      </c>
      <c r="E91" s="7" t="n">
        <v>541547000</v>
      </c>
      <c r="F91" s="7" t="n">
        <v>6423337.47987877</v>
      </c>
      <c r="G91" s="7" t="n">
        <v>12423874</v>
      </c>
      <c r="H91" s="7" t="n">
        <v>34438020.57</v>
      </c>
      <c r="I91" s="17" t="n">
        <v>0.360760397791934</v>
      </c>
      <c r="J91" s="7" t="n">
        <v>28411367</v>
      </c>
      <c r="K91" s="7" t="n">
        <v>12423874</v>
      </c>
      <c r="L91" s="0" t="n">
        <v>36.08</v>
      </c>
      <c r="N91" s="7" t="n">
        <v>13217258</v>
      </c>
      <c r="O91" s="18" t="n">
        <v>0.0511</v>
      </c>
      <c r="P91" s="7" t="n">
        <v>13892660</v>
      </c>
      <c r="Q91" s="17" t="n">
        <v>40.3410526216548</v>
      </c>
      <c r="R91" s="17" t="n">
        <v>0</v>
      </c>
      <c r="S91" s="17" t="n">
        <v>0</v>
      </c>
      <c r="T91" s="7" t="n">
        <v>0</v>
      </c>
      <c r="U91" s="7" t="n">
        <v>1468786</v>
      </c>
      <c r="V91" s="7" t="n">
        <v>1468786</v>
      </c>
      <c r="W91" s="7" t="n">
        <v>0</v>
      </c>
      <c r="X91" s="7" t="n">
        <v>12423874</v>
      </c>
      <c r="Y91" s="17" t="n">
        <v>36.0760397791934</v>
      </c>
      <c r="AA91" s="0" t="n">
        <v>0</v>
      </c>
      <c r="AB91" s="0" t="n">
        <v>0</v>
      </c>
      <c r="AC91" s="0" t="n">
        <v>0</v>
      </c>
      <c r="AD91" s="0" t="n">
        <v>-0.00396022080661851</v>
      </c>
      <c r="AG91" s="0" t="s">
        <v>499</v>
      </c>
      <c r="AH91" s="0" t="s">
        <v>82</v>
      </c>
      <c r="AI91" s="0" t="n">
        <v>0.360760397791934</v>
      </c>
      <c r="AJ91" s="0" t="n">
        <v>36.08</v>
      </c>
      <c r="AK91" s="0" t="n">
        <v>0.0511</v>
      </c>
      <c r="AL91" s="0" t="n">
        <v>12423874</v>
      </c>
      <c r="AM91" s="0" t="n">
        <v>-0.00396022080661851</v>
      </c>
    </row>
    <row r="92" customFormat="false" ht="14.5" hidden="false" customHeight="false" outlineLevel="0" collapsed="false">
      <c r="A92" s="0" t="n">
        <v>65</v>
      </c>
      <c r="B92" s="0" t="s">
        <v>83</v>
      </c>
      <c r="C92" s="7" t="n">
        <v>3547050800</v>
      </c>
      <c r="D92" s="7" t="n">
        <v>11481096.0082795</v>
      </c>
      <c r="E92" s="7" t="n">
        <v>1547972000</v>
      </c>
      <c r="F92" s="7" t="n">
        <v>18360634.5624718</v>
      </c>
      <c r="G92" s="7" t="n">
        <v>29841731</v>
      </c>
      <c r="H92" s="7" t="n">
        <v>18026879.0202587</v>
      </c>
      <c r="I92" s="17" t="n">
        <v>1.65540196760979</v>
      </c>
      <c r="J92" s="7" t="n">
        <v>14872175</v>
      </c>
      <c r="K92" s="7" t="n">
        <v>14872175</v>
      </c>
      <c r="L92" s="0" t="n">
        <v>82.5</v>
      </c>
      <c r="N92" s="7" t="n">
        <v>13956055</v>
      </c>
      <c r="O92" s="18" t="n">
        <v>0.0374</v>
      </c>
      <c r="P92" s="7" t="n">
        <v>14478011</v>
      </c>
      <c r="Q92" s="17" t="n">
        <v>80.3134640429412</v>
      </c>
      <c r="R92" s="17" t="n">
        <v>2.18653595705877</v>
      </c>
      <c r="S92" s="17" t="n">
        <v>0</v>
      </c>
      <c r="T92" s="7" t="n">
        <v>0</v>
      </c>
      <c r="U92" s="7" t="n">
        <v>0</v>
      </c>
      <c r="V92" s="7" t="n">
        <v>0</v>
      </c>
      <c r="W92" s="7" t="n">
        <v>0</v>
      </c>
      <c r="X92" s="7" t="n">
        <v>14478011</v>
      </c>
      <c r="Y92" s="17" t="n">
        <v>80.3134640429412</v>
      </c>
      <c r="AA92" s="0" t="n">
        <v>-394164</v>
      </c>
      <c r="AB92" s="0" t="n">
        <v>-394164</v>
      </c>
      <c r="AC92" s="0" t="n">
        <v>0</v>
      </c>
      <c r="AD92" s="0" t="n">
        <v>-2.18653595705877</v>
      </c>
      <c r="AG92" s="0" t="s">
        <v>500</v>
      </c>
      <c r="AH92" s="0" t="s">
        <v>83</v>
      </c>
      <c r="AI92" s="0" t="n">
        <v>1.65540196760979</v>
      </c>
      <c r="AJ92" s="0" t="n">
        <v>82.5</v>
      </c>
      <c r="AK92" s="0" t="n">
        <v>0.0374</v>
      </c>
      <c r="AL92" s="0" t="n">
        <v>14478011</v>
      </c>
      <c r="AM92" s="0" t="n">
        <v>-2.18653595705877</v>
      </c>
    </row>
    <row r="93" customFormat="false" ht="14.5" hidden="false" customHeight="false" outlineLevel="0" collapsed="false">
      <c r="A93" s="0" t="n">
        <v>66</v>
      </c>
      <c r="B93" s="0" t="s">
        <v>84</v>
      </c>
      <c r="C93" s="7" t="n">
        <v>203121700</v>
      </c>
      <c r="D93" s="7" t="n">
        <v>657464.431878151</v>
      </c>
      <c r="E93" s="7" t="n">
        <v>52497000</v>
      </c>
      <c r="F93" s="7" t="n">
        <v>622671.619787749</v>
      </c>
      <c r="G93" s="7" t="n">
        <v>1280136</v>
      </c>
      <c r="H93" s="7" t="n">
        <v>2565115.18612812</v>
      </c>
      <c r="I93" s="17" t="n">
        <v>0.499055951531084</v>
      </c>
      <c r="J93" s="7" t="n">
        <v>2116220</v>
      </c>
      <c r="K93" s="7" t="n">
        <v>1280136</v>
      </c>
      <c r="L93" s="0" t="n">
        <v>49.91</v>
      </c>
      <c r="N93" s="7" t="n">
        <v>1416811</v>
      </c>
      <c r="O93" s="18" t="n">
        <v>0.0474</v>
      </c>
      <c r="P93" s="7" t="n">
        <v>1483968</v>
      </c>
      <c r="Q93" s="17" t="n">
        <v>57.8519049758525</v>
      </c>
      <c r="R93" s="17" t="n">
        <v>0</v>
      </c>
      <c r="S93" s="17" t="n">
        <v>0</v>
      </c>
      <c r="T93" s="7" t="n">
        <v>0</v>
      </c>
      <c r="U93" s="7" t="n">
        <v>203832</v>
      </c>
      <c r="V93" s="7" t="n">
        <v>203832</v>
      </c>
      <c r="W93" s="7" t="n">
        <v>0</v>
      </c>
      <c r="X93" s="7" t="n">
        <v>1280136</v>
      </c>
      <c r="Y93" s="17" t="n">
        <v>49.9055951531084</v>
      </c>
      <c r="AA93" s="0" t="n">
        <v>0</v>
      </c>
      <c r="AB93" s="0" t="n">
        <v>0</v>
      </c>
      <c r="AC93" s="0" t="n">
        <v>0</v>
      </c>
      <c r="AD93" s="0" t="n">
        <v>-0.00440484689162446</v>
      </c>
      <c r="AG93" s="0" t="s">
        <v>501</v>
      </c>
      <c r="AH93" s="0" t="s">
        <v>84</v>
      </c>
      <c r="AI93" s="0" t="n">
        <v>0.499055951531084</v>
      </c>
      <c r="AJ93" s="0" t="n">
        <v>49.91</v>
      </c>
      <c r="AK93" s="0" t="n">
        <v>0.0474</v>
      </c>
      <c r="AL93" s="0" t="n">
        <v>1280136</v>
      </c>
      <c r="AM93" s="0" t="n">
        <v>-0.00440484689162446</v>
      </c>
    </row>
    <row r="94" customFormat="false" ht="14.5" hidden="false" customHeight="false" outlineLevel="0" collapsed="false">
      <c r="A94" s="0" t="n">
        <v>67</v>
      </c>
      <c r="B94" s="0" t="s">
        <v>85</v>
      </c>
      <c r="C94" s="7" t="n">
        <v>7337635800</v>
      </c>
      <c r="D94" s="7" t="n">
        <v>23750463.6509825</v>
      </c>
      <c r="E94" s="7" t="n">
        <v>4071649000</v>
      </c>
      <c r="F94" s="7" t="n">
        <v>48294193.5355766</v>
      </c>
      <c r="G94" s="7" t="n">
        <v>72044657</v>
      </c>
      <c r="H94" s="7" t="n">
        <v>38590245.5235323</v>
      </c>
      <c r="I94" s="17" t="n">
        <v>1.86691367268102</v>
      </c>
      <c r="J94" s="7" t="n">
        <v>31836953</v>
      </c>
      <c r="K94" s="7" t="n">
        <v>31836953</v>
      </c>
      <c r="L94" s="0" t="n">
        <v>82.5</v>
      </c>
      <c r="N94" s="7" t="n">
        <v>31097056</v>
      </c>
      <c r="O94" s="18" t="n">
        <v>0.039</v>
      </c>
      <c r="P94" s="7" t="n">
        <v>32309841</v>
      </c>
      <c r="Q94" s="17" t="n">
        <v>83.7254092625493</v>
      </c>
      <c r="R94" s="17" t="n">
        <v>0</v>
      </c>
      <c r="S94" s="17" t="n">
        <v>0</v>
      </c>
      <c r="T94" s="7" t="n">
        <v>0</v>
      </c>
      <c r="U94" s="7" t="n">
        <v>472888</v>
      </c>
      <c r="V94" s="7" t="n">
        <v>472888</v>
      </c>
      <c r="W94" s="7" t="n">
        <v>0</v>
      </c>
      <c r="X94" s="7" t="n">
        <v>31836953</v>
      </c>
      <c r="Y94" s="17" t="n">
        <v>82.500001148181</v>
      </c>
      <c r="AA94" s="0" t="n">
        <v>0</v>
      </c>
      <c r="AB94" s="0" t="n">
        <v>0</v>
      </c>
      <c r="AC94" s="0" t="n">
        <v>0</v>
      </c>
      <c r="AD94" s="0" t="n">
        <v>1.14818101337733E-006</v>
      </c>
      <c r="AG94" s="0" t="s">
        <v>502</v>
      </c>
      <c r="AH94" s="0" t="s">
        <v>85</v>
      </c>
      <c r="AI94" s="0" t="n">
        <v>1.86691367268102</v>
      </c>
      <c r="AJ94" s="0" t="n">
        <v>82.5</v>
      </c>
      <c r="AK94" s="0" t="n">
        <v>0.039</v>
      </c>
      <c r="AL94" s="0" t="n">
        <v>31836953</v>
      </c>
      <c r="AM94" s="0" t="n">
        <v>1.14818101337733E-006</v>
      </c>
    </row>
    <row r="95" customFormat="false" ht="14.5" hidden="false" customHeight="false" outlineLevel="0" collapsed="false">
      <c r="A95" s="0" t="n">
        <v>68</v>
      </c>
      <c r="B95" s="0" t="s">
        <v>86</v>
      </c>
      <c r="C95" s="7" t="n">
        <v>298724500</v>
      </c>
      <c r="D95" s="7" t="n">
        <v>966911.628253332</v>
      </c>
      <c r="E95" s="7" t="n">
        <v>84070000</v>
      </c>
      <c r="F95" s="7" t="n">
        <v>997161.801161133</v>
      </c>
      <c r="G95" s="7" t="n">
        <v>1964073</v>
      </c>
      <c r="H95" s="7" t="n">
        <v>2365823.19503473</v>
      </c>
      <c r="I95" s="17" t="n">
        <v>0.830185875310587</v>
      </c>
      <c r="J95" s="7" t="n">
        <v>1951804</v>
      </c>
      <c r="K95" s="7" t="n">
        <v>1951804</v>
      </c>
      <c r="L95" s="0" t="n">
        <v>82.5</v>
      </c>
      <c r="N95" s="7" t="n">
        <v>1923294</v>
      </c>
      <c r="O95" s="18" t="n">
        <v>0.0503</v>
      </c>
      <c r="P95" s="7" t="n">
        <v>2020036</v>
      </c>
      <c r="Q95" s="17" t="n">
        <v>85.3840643814612</v>
      </c>
      <c r="R95" s="17" t="n">
        <v>0</v>
      </c>
      <c r="S95" s="17" t="n">
        <v>0</v>
      </c>
      <c r="T95" s="7" t="n">
        <v>0</v>
      </c>
      <c r="U95" s="7" t="n">
        <v>68232</v>
      </c>
      <c r="V95" s="7" t="n">
        <v>68232</v>
      </c>
      <c r="W95" s="7" t="n">
        <v>0</v>
      </c>
      <c r="X95" s="7" t="n">
        <v>1951804</v>
      </c>
      <c r="Y95" s="17" t="n">
        <v>82.4999942555447</v>
      </c>
      <c r="AA95" s="0" t="n">
        <v>0</v>
      </c>
      <c r="AB95" s="0" t="n">
        <v>0</v>
      </c>
      <c r="AC95" s="0" t="n">
        <v>0</v>
      </c>
      <c r="AD95" s="0" t="n">
        <v>-5.74445525103329E-006</v>
      </c>
      <c r="AG95" s="0" t="s">
        <v>503</v>
      </c>
      <c r="AH95" s="0" t="s">
        <v>86</v>
      </c>
      <c r="AI95" s="0" t="n">
        <v>0.830185875310587</v>
      </c>
      <c r="AJ95" s="0" t="n">
        <v>82.5</v>
      </c>
      <c r="AK95" s="0" t="n">
        <v>0.0503</v>
      </c>
      <c r="AL95" s="0" t="n">
        <v>1951804</v>
      </c>
      <c r="AM95" s="0" t="n">
        <v>-5.74445525103329E-006</v>
      </c>
    </row>
    <row r="96" customFormat="false" ht="14.5" hidden="false" customHeight="false" outlineLevel="0" collapsed="false">
      <c r="A96" s="0" t="n">
        <v>69</v>
      </c>
      <c r="B96" s="0" t="s">
        <v>87</v>
      </c>
      <c r="C96" s="7" t="n">
        <v>153578200</v>
      </c>
      <c r="D96" s="7" t="n">
        <v>497102.003438673</v>
      </c>
      <c r="E96" s="7" t="n">
        <v>53063000</v>
      </c>
      <c r="F96" s="7" t="n">
        <v>629384.996491177</v>
      </c>
      <c r="G96" s="7" t="n">
        <v>1126487</v>
      </c>
      <c r="H96" s="7" t="n">
        <v>794226.720595339</v>
      </c>
      <c r="I96" s="17" t="n">
        <v>1.41834437294631</v>
      </c>
      <c r="J96" s="7" t="n">
        <v>655237</v>
      </c>
      <c r="K96" s="7" t="n">
        <v>655237</v>
      </c>
      <c r="L96" s="0" t="n">
        <v>82.5</v>
      </c>
      <c r="N96" s="7" t="n">
        <v>650414</v>
      </c>
      <c r="O96" s="18" t="n">
        <v>0.0346</v>
      </c>
      <c r="P96" s="7" t="n">
        <v>672918</v>
      </c>
      <c r="Q96" s="17" t="n">
        <v>84.7261849230648</v>
      </c>
      <c r="R96" s="17" t="n">
        <v>0</v>
      </c>
      <c r="S96" s="17" t="n">
        <v>0</v>
      </c>
      <c r="T96" s="7" t="n">
        <v>0</v>
      </c>
      <c r="U96" s="7" t="n">
        <v>17681</v>
      </c>
      <c r="V96" s="7" t="n">
        <v>17681</v>
      </c>
      <c r="W96" s="7" t="n">
        <v>0</v>
      </c>
      <c r="X96" s="7" t="n">
        <v>655237</v>
      </c>
      <c r="Y96" s="17" t="n">
        <v>82.4999943981796</v>
      </c>
      <c r="AA96" s="0" t="n">
        <v>0</v>
      </c>
      <c r="AB96" s="0" t="n">
        <v>0</v>
      </c>
      <c r="AC96" s="0" t="n">
        <v>0</v>
      </c>
      <c r="AD96" s="0" t="n">
        <v>-5.60182040487689E-006</v>
      </c>
      <c r="AG96" s="0" t="s">
        <v>504</v>
      </c>
      <c r="AH96" s="0" t="s">
        <v>87</v>
      </c>
      <c r="AI96" s="0" t="n">
        <v>1.41834437294631</v>
      </c>
      <c r="AJ96" s="0" t="n">
        <v>82.5</v>
      </c>
      <c r="AK96" s="0" t="n">
        <v>0.0346</v>
      </c>
      <c r="AL96" s="0" t="n">
        <v>655237</v>
      </c>
      <c r="AM96" s="0" t="n">
        <v>-5.60182040487689E-006</v>
      </c>
    </row>
    <row r="97" customFormat="false" ht="14.5" hidden="false" customHeight="false" outlineLevel="0" collapsed="false">
      <c r="A97" s="0" t="n">
        <v>70</v>
      </c>
      <c r="B97" s="0" t="s">
        <v>88</v>
      </c>
      <c r="C97" s="7" t="n">
        <v>732087000</v>
      </c>
      <c r="D97" s="7" t="n">
        <v>2369619.61001892</v>
      </c>
      <c r="E97" s="7" t="n">
        <v>247394000</v>
      </c>
      <c r="F97" s="7" t="n">
        <v>2934362.39605635</v>
      </c>
      <c r="G97" s="7" t="n">
        <v>5303982</v>
      </c>
      <c r="H97" s="7" t="n">
        <v>13379259.6452281</v>
      </c>
      <c r="I97" s="17" t="n">
        <v>0.396433146574873</v>
      </c>
      <c r="J97" s="7" t="n">
        <v>11037889</v>
      </c>
      <c r="K97" s="7" t="n">
        <v>5303982</v>
      </c>
      <c r="L97" s="0" t="n">
        <v>39.64</v>
      </c>
      <c r="N97" s="7" t="n">
        <v>5875937</v>
      </c>
      <c r="O97" s="18" t="n">
        <v>0.0355</v>
      </c>
      <c r="P97" s="7" t="n">
        <v>6084533</v>
      </c>
      <c r="Q97" s="17" t="n">
        <v>45.4773519711917</v>
      </c>
      <c r="R97" s="17" t="n">
        <v>0</v>
      </c>
      <c r="S97" s="17" t="n">
        <v>0</v>
      </c>
      <c r="T97" s="7" t="n">
        <v>0</v>
      </c>
      <c r="U97" s="7" t="n">
        <v>780551</v>
      </c>
      <c r="V97" s="7" t="n">
        <v>780551</v>
      </c>
      <c r="W97" s="7" t="n">
        <v>0</v>
      </c>
      <c r="X97" s="7" t="n">
        <v>5303982</v>
      </c>
      <c r="Y97" s="17" t="n">
        <v>39.6433146574873</v>
      </c>
      <c r="AA97" s="0" t="n">
        <v>0</v>
      </c>
      <c r="AB97" s="0" t="n">
        <v>0</v>
      </c>
      <c r="AC97" s="0" t="n">
        <v>0</v>
      </c>
      <c r="AD97" s="0" t="n">
        <v>0.00331465748732285</v>
      </c>
      <c r="AG97" s="0" t="s">
        <v>505</v>
      </c>
      <c r="AH97" s="0" t="s">
        <v>88</v>
      </c>
      <c r="AI97" s="0" t="n">
        <v>0.396433146574873</v>
      </c>
      <c r="AJ97" s="0" t="n">
        <v>39.64</v>
      </c>
      <c r="AK97" s="0" t="n">
        <v>0.0355</v>
      </c>
      <c r="AL97" s="0" t="n">
        <v>5303982</v>
      </c>
      <c r="AM97" s="0" t="n">
        <v>0.00331465748732285</v>
      </c>
    </row>
    <row r="98" customFormat="false" ht="14.5" hidden="false" customHeight="false" outlineLevel="0" collapsed="false">
      <c r="A98" s="0" t="n">
        <v>71</v>
      </c>
      <c r="B98" s="0" t="s">
        <v>89</v>
      </c>
      <c r="C98" s="7" t="n">
        <v>6417792300</v>
      </c>
      <c r="D98" s="7" t="n">
        <v>20773113.6970175</v>
      </c>
      <c r="E98" s="7" t="n">
        <v>1676555000</v>
      </c>
      <c r="F98" s="7" t="n">
        <v>19885769.0441977</v>
      </c>
      <c r="G98" s="7" t="n">
        <v>40658883</v>
      </c>
      <c r="H98" s="7" t="n">
        <v>49170689.7459595</v>
      </c>
      <c r="I98" s="17" t="n">
        <v>0.826892671428126</v>
      </c>
      <c r="J98" s="7" t="n">
        <v>40565819</v>
      </c>
      <c r="K98" s="7" t="n">
        <v>40565819</v>
      </c>
      <c r="L98" s="0" t="n">
        <v>82.5</v>
      </c>
      <c r="N98" s="7" t="n">
        <v>36825830</v>
      </c>
      <c r="O98" s="18" t="n">
        <v>0.0418</v>
      </c>
      <c r="P98" s="7" t="n">
        <v>38365150</v>
      </c>
      <c r="Q98" s="17" t="n">
        <v>78.0244291837549</v>
      </c>
      <c r="R98" s="17" t="n">
        <v>4.47557081624512</v>
      </c>
      <c r="S98" s="17" t="n">
        <v>0.01</v>
      </c>
      <c r="T98" s="7" t="n">
        <v>368258</v>
      </c>
      <c r="U98" s="7" t="n">
        <v>0</v>
      </c>
      <c r="V98" s="7" t="n">
        <v>0</v>
      </c>
      <c r="W98" s="7" t="n">
        <v>0</v>
      </c>
      <c r="X98" s="7" t="n">
        <v>38733408</v>
      </c>
      <c r="Y98" s="17" t="n">
        <v>78.7733672236779</v>
      </c>
      <c r="AA98" s="0" t="n">
        <v>-2200669</v>
      </c>
      <c r="AB98" s="0" t="n">
        <v>-1832411</v>
      </c>
      <c r="AC98" s="0" t="n">
        <v>0</v>
      </c>
      <c r="AD98" s="0" t="n">
        <v>-3.72663277632215</v>
      </c>
      <c r="AG98" s="0" t="s">
        <v>506</v>
      </c>
      <c r="AH98" s="0" t="s">
        <v>89</v>
      </c>
      <c r="AI98" s="0" t="n">
        <v>0.826892671428126</v>
      </c>
      <c r="AJ98" s="0" t="n">
        <v>82.5</v>
      </c>
      <c r="AK98" s="0" t="n">
        <v>0.0418</v>
      </c>
      <c r="AL98" s="0" t="n">
        <v>38733408</v>
      </c>
      <c r="AM98" s="0" t="n">
        <v>-3.72663277632215</v>
      </c>
    </row>
    <row r="99" customFormat="false" ht="14.5" hidden="false" customHeight="false" outlineLevel="0" collapsed="false">
      <c r="A99" s="0" t="n">
        <v>72</v>
      </c>
      <c r="B99" s="0" t="s">
        <v>90</v>
      </c>
      <c r="C99" s="7" t="n">
        <v>6798935400</v>
      </c>
      <c r="D99" s="7" t="n">
        <v>22006797.8957307</v>
      </c>
      <c r="E99" s="7" t="n">
        <v>1647371000</v>
      </c>
      <c r="F99" s="7" t="n">
        <v>19539615.0058358</v>
      </c>
      <c r="G99" s="7" t="n">
        <v>41546413</v>
      </c>
      <c r="H99" s="7" t="n">
        <v>52407705.0485535</v>
      </c>
      <c r="I99" s="17" t="n">
        <v>0.792753908256601</v>
      </c>
      <c r="J99" s="7" t="n">
        <v>43236357</v>
      </c>
      <c r="K99" s="7" t="n">
        <v>41546413</v>
      </c>
      <c r="L99" s="0" t="n">
        <v>79.28</v>
      </c>
      <c r="N99" s="7" t="n">
        <v>40917000</v>
      </c>
      <c r="O99" s="18" t="n">
        <v>0.0368</v>
      </c>
      <c r="P99" s="7" t="n">
        <v>42422746</v>
      </c>
      <c r="Q99" s="17" t="n">
        <v>80.9475361699145</v>
      </c>
      <c r="R99" s="17" t="n">
        <v>0</v>
      </c>
      <c r="S99" s="17" t="n">
        <v>0</v>
      </c>
      <c r="T99" s="7" t="n">
        <v>0</v>
      </c>
      <c r="U99" s="7" t="n">
        <v>876333</v>
      </c>
      <c r="V99" s="7" t="n">
        <v>876333</v>
      </c>
      <c r="W99" s="7" t="n">
        <v>0</v>
      </c>
      <c r="X99" s="7" t="n">
        <v>41546413</v>
      </c>
      <c r="Y99" s="17" t="n">
        <v>79.2753908256601</v>
      </c>
      <c r="AA99" s="0" t="n">
        <v>0</v>
      </c>
      <c r="AB99" s="0" t="n">
        <v>0</v>
      </c>
      <c r="AC99" s="0" t="n">
        <v>0</v>
      </c>
      <c r="AD99" s="0" t="n">
        <v>-0.00460917433993302</v>
      </c>
      <c r="AG99" s="0" t="s">
        <v>507</v>
      </c>
      <c r="AH99" s="0" t="s">
        <v>90</v>
      </c>
      <c r="AI99" s="0" t="n">
        <v>0.792753908256601</v>
      </c>
      <c r="AJ99" s="0" t="n">
        <v>79.28</v>
      </c>
      <c r="AK99" s="0" t="n">
        <v>0.0368</v>
      </c>
      <c r="AL99" s="0" t="n">
        <v>41546413</v>
      </c>
      <c r="AM99" s="0" t="n">
        <v>-0.00460917433993302</v>
      </c>
    </row>
    <row r="100" customFormat="false" ht="14.5" hidden="false" customHeight="false" outlineLevel="0" collapsed="false">
      <c r="A100" s="0" t="n">
        <v>73</v>
      </c>
      <c r="B100" s="0" t="s">
        <v>91</v>
      </c>
      <c r="C100" s="7" t="n">
        <v>6593838900</v>
      </c>
      <c r="D100" s="7" t="n">
        <v>21342941.4301109</v>
      </c>
      <c r="E100" s="7" t="n">
        <v>1947076000</v>
      </c>
      <c r="F100" s="7" t="n">
        <v>23094442.8590177</v>
      </c>
      <c r="G100" s="7" t="n">
        <v>44437384</v>
      </c>
      <c r="H100" s="7" t="n">
        <v>41593900.3880592</v>
      </c>
      <c r="I100" s="17" t="n">
        <v>1.06836299518468</v>
      </c>
      <c r="J100" s="7" t="n">
        <v>34314968</v>
      </c>
      <c r="K100" s="7" t="n">
        <v>34314968</v>
      </c>
      <c r="L100" s="0" t="n">
        <v>82.5</v>
      </c>
      <c r="N100" s="7" t="n">
        <v>29620340</v>
      </c>
      <c r="O100" s="18" t="n">
        <v>0.0341</v>
      </c>
      <c r="P100" s="7" t="n">
        <v>30630394</v>
      </c>
      <c r="Q100" s="17" t="n">
        <v>73.6415525214688</v>
      </c>
      <c r="R100" s="17" t="n">
        <v>8.8584474785312</v>
      </c>
      <c r="S100" s="17" t="n">
        <v>0.02</v>
      </c>
      <c r="T100" s="7" t="n">
        <v>592407</v>
      </c>
      <c r="U100" s="7" t="n">
        <v>0</v>
      </c>
      <c r="V100" s="7" t="n">
        <v>0</v>
      </c>
      <c r="W100" s="7" t="n">
        <v>0</v>
      </c>
      <c r="X100" s="7" t="n">
        <v>31222801</v>
      </c>
      <c r="Y100" s="17" t="n">
        <v>75.065816643066</v>
      </c>
      <c r="AA100" s="0" t="n">
        <v>-3684574</v>
      </c>
      <c r="AB100" s="0" t="n">
        <v>-3092167</v>
      </c>
      <c r="AC100" s="0" t="n">
        <v>0</v>
      </c>
      <c r="AD100" s="0" t="n">
        <v>-7.43418335693401</v>
      </c>
      <c r="AG100" s="0" t="s">
        <v>508</v>
      </c>
      <c r="AH100" s="0" t="s">
        <v>91</v>
      </c>
      <c r="AI100" s="0" t="n">
        <v>1.06836299518468</v>
      </c>
      <c r="AJ100" s="0" t="n">
        <v>82.5</v>
      </c>
      <c r="AK100" s="0" t="n">
        <v>0.0341</v>
      </c>
      <c r="AL100" s="0" t="n">
        <v>31222801</v>
      </c>
      <c r="AM100" s="0" t="n">
        <v>-7.43418335693401</v>
      </c>
    </row>
    <row r="101" customFormat="false" ht="14.5" hidden="false" customHeight="false" outlineLevel="0" collapsed="false">
      <c r="A101" s="0" t="n">
        <v>74</v>
      </c>
      <c r="B101" s="0" t="s">
        <v>92</v>
      </c>
      <c r="C101" s="7" t="n">
        <v>869370900</v>
      </c>
      <c r="D101" s="7" t="n">
        <v>2813980.21412728</v>
      </c>
      <c r="E101" s="7" t="n">
        <v>279111000</v>
      </c>
      <c r="F101" s="7" t="n">
        <v>3310560.57432955</v>
      </c>
      <c r="G101" s="7" t="n">
        <v>6124541</v>
      </c>
      <c r="H101" s="7" t="n">
        <v>7435858.08216341</v>
      </c>
      <c r="I101" s="17" t="n">
        <v>0.82364952804722</v>
      </c>
      <c r="J101" s="7" t="n">
        <v>6134583</v>
      </c>
      <c r="K101" s="7" t="n">
        <v>6124541</v>
      </c>
      <c r="L101" s="0" t="n">
        <v>82.36</v>
      </c>
      <c r="N101" s="7" t="n">
        <v>5888626</v>
      </c>
      <c r="O101" s="18" t="n">
        <v>0.0489</v>
      </c>
      <c r="P101" s="7" t="n">
        <v>6176580</v>
      </c>
      <c r="Q101" s="17" t="n">
        <v>83.0647913361328</v>
      </c>
      <c r="R101" s="17" t="n">
        <v>0</v>
      </c>
      <c r="S101" s="17" t="n">
        <v>0</v>
      </c>
      <c r="T101" s="7" t="n">
        <v>0</v>
      </c>
      <c r="U101" s="7" t="n">
        <v>52039</v>
      </c>
      <c r="V101" s="7" t="n">
        <v>52039</v>
      </c>
      <c r="W101" s="7" t="n">
        <v>0</v>
      </c>
      <c r="X101" s="7" t="n">
        <v>6124541</v>
      </c>
      <c r="Y101" s="17" t="n">
        <v>82.364952804722</v>
      </c>
      <c r="AA101" s="0" t="n">
        <v>0</v>
      </c>
      <c r="AB101" s="0" t="n">
        <v>0</v>
      </c>
      <c r="AC101" s="0" t="n">
        <v>0</v>
      </c>
      <c r="AD101" s="0" t="n">
        <v>0.00495280472203774</v>
      </c>
      <c r="AG101" s="0" t="s">
        <v>509</v>
      </c>
      <c r="AH101" s="0" t="s">
        <v>92</v>
      </c>
      <c r="AI101" s="0" t="n">
        <v>0.82364952804722</v>
      </c>
      <c r="AJ101" s="0" t="n">
        <v>82.36</v>
      </c>
      <c r="AK101" s="0" t="n">
        <v>0.0489</v>
      </c>
      <c r="AL101" s="0" t="n">
        <v>6124541</v>
      </c>
      <c r="AM101" s="0" t="n">
        <v>0.00495280472203774</v>
      </c>
    </row>
    <row r="102" customFormat="false" ht="14.5" hidden="false" customHeight="false" outlineLevel="0" collapsed="false">
      <c r="A102" s="0" t="n">
        <v>75</v>
      </c>
      <c r="B102" s="0" t="s">
        <v>93</v>
      </c>
      <c r="C102" s="7" t="n">
        <v>8912902400</v>
      </c>
      <c r="D102" s="7" t="n">
        <v>28849287.4606771</v>
      </c>
      <c r="E102" s="7" t="n">
        <v>820126000</v>
      </c>
      <c r="F102" s="7" t="n">
        <v>9727587.95455068</v>
      </c>
      <c r="G102" s="7" t="n">
        <v>38576875</v>
      </c>
      <c r="H102" s="7" t="n">
        <v>17403948.2802096</v>
      </c>
      <c r="I102" s="17" t="n">
        <v>2.21655881636161</v>
      </c>
      <c r="J102" s="7" t="n">
        <v>14358257</v>
      </c>
      <c r="K102" s="7" t="n">
        <v>14358257</v>
      </c>
      <c r="L102" s="0" t="n">
        <v>82.5</v>
      </c>
      <c r="N102" s="7" t="n">
        <v>13779891</v>
      </c>
      <c r="O102" s="18" t="n">
        <v>0.0685</v>
      </c>
      <c r="P102" s="7" t="n">
        <v>14723814</v>
      </c>
      <c r="Q102" s="17" t="n">
        <v>84.6004237828194</v>
      </c>
      <c r="R102" s="17" t="n">
        <v>0</v>
      </c>
      <c r="S102" s="17" t="n">
        <v>0</v>
      </c>
      <c r="T102" s="7" t="n">
        <v>0</v>
      </c>
      <c r="U102" s="7" t="n">
        <v>365557</v>
      </c>
      <c r="V102" s="7" t="n">
        <v>365557</v>
      </c>
      <c r="W102" s="7" t="n">
        <v>0</v>
      </c>
      <c r="X102" s="7" t="n">
        <v>14358257</v>
      </c>
      <c r="Y102" s="17" t="n">
        <v>82.4999980971394</v>
      </c>
      <c r="AA102" s="0" t="n">
        <v>0</v>
      </c>
      <c r="AB102" s="0" t="n">
        <v>0</v>
      </c>
      <c r="AC102" s="0" t="n">
        <v>0</v>
      </c>
      <c r="AD102" s="0" t="n">
        <v>-1.90286064594147E-006</v>
      </c>
      <c r="AG102" s="0" t="s">
        <v>510</v>
      </c>
      <c r="AH102" s="0" t="s">
        <v>93</v>
      </c>
      <c r="AI102" s="0" t="n">
        <v>2.21655881636161</v>
      </c>
      <c r="AJ102" s="0" t="n">
        <v>82.5</v>
      </c>
      <c r="AK102" s="0" t="n">
        <v>0.0685</v>
      </c>
      <c r="AL102" s="0" t="n">
        <v>14358257</v>
      </c>
      <c r="AM102" s="0" t="n">
        <v>-1.90286064594147E-006</v>
      </c>
    </row>
    <row r="103" customFormat="false" ht="14.5" hidden="false" customHeight="false" outlineLevel="0" collapsed="false">
      <c r="A103" s="0" t="n">
        <v>76</v>
      </c>
      <c r="B103" s="0" t="s">
        <v>94</v>
      </c>
      <c r="C103" s="7" t="n">
        <v>1314856400</v>
      </c>
      <c r="D103" s="7" t="n">
        <v>4255927.92905608</v>
      </c>
      <c r="E103" s="7" t="n">
        <v>349022000</v>
      </c>
      <c r="F103" s="7" t="n">
        <v>4139781.20809874</v>
      </c>
      <c r="G103" s="7" t="n">
        <v>8395709</v>
      </c>
      <c r="H103" s="7" t="n">
        <v>18052022.6899614</v>
      </c>
      <c r="I103" s="17" t="n">
        <v>0.465084115181663</v>
      </c>
      <c r="J103" s="7" t="n">
        <v>14892919</v>
      </c>
      <c r="K103" s="7" t="n">
        <v>8395709</v>
      </c>
      <c r="L103" s="0" t="n">
        <v>46.51</v>
      </c>
      <c r="N103" s="7" t="n">
        <v>8745483</v>
      </c>
      <c r="O103" s="18" t="n">
        <v>0.0437</v>
      </c>
      <c r="P103" s="7" t="n">
        <v>9127661</v>
      </c>
      <c r="Q103" s="17" t="n">
        <v>50.5630928830808</v>
      </c>
      <c r="R103" s="17" t="n">
        <v>0</v>
      </c>
      <c r="S103" s="17" t="n">
        <v>0</v>
      </c>
      <c r="T103" s="7" t="n">
        <v>0</v>
      </c>
      <c r="U103" s="7" t="n">
        <v>731952</v>
      </c>
      <c r="V103" s="7" t="n">
        <v>731952</v>
      </c>
      <c r="W103" s="7" t="n">
        <v>0</v>
      </c>
      <c r="X103" s="7" t="n">
        <v>8395709</v>
      </c>
      <c r="Y103" s="17" t="n">
        <v>46.5084115181663</v>
      </c>
      <c r="AA103" s="0" t="n">
        <v>0</v>
      </c>
      <c r="AB103" s="0" t="n">
        <v>0</v>
      </c>
      <c r="AC103" s="0" t="n">
        <v>0</v>
      </c>
      <c r="AD103" s="0" t="n">
        <v>-0.00158848183370708</v>
      </c>
      <c r="AG103" s="0" t="s">
        <v>511</v>
      </c>
      <c r="AH103" s="0" t="s">
        <v>94</v>
      </c>
      <c r="AI103" s="0" t="n">
        <v>0.465084115181663</v>
      </c>
      <c r="AJ103" s="0" t="n">
        <v>46.51</v>
      </c>
      <c r="AK103" s="0" t="n">
        <v>0.0437</v>
      </c>
      <c r="AL103" s="0" t="n">
        <v>8395709</v>
      </c>
      <c r="AM103" s="0" t="n">
        <v>-0.00158848183370708</v>
      </c>
    </row>
    <row r="104" customFormat="false" ht="14.5" hidden="false" customHeight="false" outlineLevel="0" collapsed="false">
      <c r="A104" s="0" t="n">
        <v>77</v>
      </c>
      <c r="B104" s="0" t="s">
        <v>95</v>
      </c>
      <c r="C104" s="7" t="n">
        <v>1302158500</v>
      </c>
      <c r="D104" s="7" t="n">
        <v>4214827.35925214</v>
      </c>
      <c r="E104" s="7" t="n">
        <v>438813000</v>
      </c>
      <c r="F104" s="7" t="n">
        <v>5204800.30275866</v>
      </c>
      <c r="G104" s="7" t="n">
        <v>9419628</v>
      </c>
      <c r="H104" s="7" t="n">
        <v>16678623.7362297</v>
      </c>
      <c r="I104" s="17" t="n">
        <v>0.564772498556848</v>
      </c>
      <c r="J104" s="7" t="n">
        <v>13759865</v>
      </c>
      <c r="K104" s="7" t="n">
        <v>9419628</v>
      </c>
      <c r="L104" s="0" t="n">
        <v>56.48</v>
      </c>
      <c r="N104" s="7" t="n">
        <v>9714500</v>
      </c>
      <c r="O104" s="18" t="n">
        <v>0.0573</v>
      </c>
      <c r="P104" s="7" t="n">
        <v>10271141</v>
      </c>
      <c r="Q104" s="17" t="n">
        <v>61.582665107366</v>
      </c>
      <c r="R104" s="17" t="n">
        <v>0</v>
      </c>
      <c r="S104" s="17" t="n">
        <v>0</v>
      </c>
      <c r="T104" s="7" t="n">
        <v>0</v>
      </c>
      <c r="U104" s="7" t="n">
        <v>851513</v>
      </c>
      <c r="V104" s="7" t="n">
        <v>851513</v>
      </c>
      <c r="W104" s="7" t="n">
        <v>0</v>
      </c>
      <c r="X104" s="7" t="n">
        <v>9419628</v>
      </c>
      <c r="Y104" s="17" t="n">
        <v>56.4772498556848</v>
      </c>
      <c r="AA104" s="0" t="n">
        <v>0</v>
      </c>
      <c r="AB104" s="0" t="n">
        <v>0</v>
      </c>
      <c r="AC104" s="0" t="n">
        <v>0</v>
      </c>
      <c r="AD104" s="0" t="n">
        <v>-0.00275014431522891</v>
      </c>
      <c r="AG104" s="0" t="s">
        <v>512</v>
      </c>
      <c r="AH104" s="0" t="s">
        <v>95</v>
      </c>
      <c r="AI104" s="0" t="n">
        <v>0.564772498556848</v>
      </c>
      <c r="AJ104" s="0" t="n">
        <v>56.48</v>
      </c>
      <c r="AK104" s="0" t="n">
        <v>0.0573</v>
      </c>
      <c r="AL104" s="0" t="n">
        <v>9419628</v>
      </c>
      <c r="AM104" s="0" t="n">
        <v>-0.00275014431522891</v>
      </c>
    </row>
    <row r="105" customFormat="false" ht="14.5" hidden="false" customHeight="false" outlineLevel="0" collapsed="false">
      <c r="A105" s="0" t="n">
        <v>78</v>
      </c>
      <c r="B105" s="0" t="s">
        <v>96</v>
      </c>
      <c r="C105" s="7" t="n">
        <v>2854881300</v>
      </c>
      <c r="D105" s="7" t="n">
        <v>9240681.38452985</v>
      </c>
      <c r="E105" s="7" t="n">
        <v>2117733000</v>
      </c>
      <c r="F105" s="7" t="n">
        <v>25118620.8238179</v>
      </c>
      <c r="G105" s="7" t="n">
        <v>34359302</v>
      </c>
      <c r="H105" s="7" t="n">
        <v>14141431.5654489</v>
      </c>
      <c r="I105" s="17" t="n">
        <v>2.42969050488131</v>
      </c>
      <c r="J105" s="7" t="n">
        <v>11666681</v>
      </c>
      <c r="K105" s="7" t="n">
        <v>11666681</v>
      </c>
      <c r="L105" s="0" t="n">
        <v>82.5</v>
      </c>
      <c r="N105" s="7" t="n">
        <v>11620689</v>
      </c>
      <c r="O105" s="18" t="n">
        <v>0.044</v>
      </c>
      <c r="P105" s="7" t="n">
        <v>12131999</v>
      </c>
      <c r="Q105" s="17" t="n">
        <v>85.790458652302</v>
      </c>
      <c r="R105" s="17" t="n">
        <v>0</v>
      </c>
      <c r="S105" s="17" t="n">
        <v>0</v>
      </c>
      <c r="T105" s="7" t="n">
        <v>0</v>
      </c>
      <c r="U105" s="7" t="n">
        <v>465318</v>
      </c>
      <c r="V105" s="7" t="n">
        <v>465318</v>
      </c>
      <c r="W105" s="7" t="n">
        <v>0</v>
      </c>
      <c r="X105" s="7" t="n">
        <v>11666681</v>
      </c>
      <c r="Y105" s="17" t="n">
        <v>82.4999997065692</v>
      </c>
      <c r="AA105" s="0" t="n">
        <v>0</v>
      </c>
      <c r="AB105" s="0" t="n">
        <v>0</v>
      </c>
      <c r="AC105" s="0" t="n">
        <v>0</v>
      </c>
      <c r="AD105" s="0" t="n">
        <v>-2.93430801434624E-007</v>
      </c>
      <c r="AG105" s="0" t="s">
        <v>513</v>
      </c>
      <c r="AH105" s="0" t="s">
        <v>96</v>
      </c>
      <c r="AI105" s="0" t="n">
        <v>2.42969050488131</v>
      </c>
      <c r="AJ105" s="0" t="n">
        <v>82.5</v>
      </c>
      <c r="AK105" s="0" t="n">
        <v>0.044</v>
      </c>
      <c r="AL105" s="0" t="n">
        <v>11666681</v>
      </c>
      <c r="AM105" s="0" t="n">
        <v>-2.93430801434624E-007</v>
      </c>
    </row>
    <row r="106" customFormat="false" ht="14.5" hidden="false" customHeight="false" outlineLevel="0" collapsed="false">
      <c r="A106" s="0" t="n">
        <v>79</v>
      </c>
      <c r="B106" s="0" t="s">
        <v>97</v>
      </c>
      <c r="C106" s="7" t="n">
        <v>4790569000</v>
      </c>
      <c r="D106" s="7" t="n">
        <v>15506116.4117772</v>
      </c>
      <c r="E106" s="7" t="n">
        <v>1366275000</v>
      </c>
      <c r="F106" s="7" t="n">
        <v>16205510.1686859</v>
      </c>
      <c r="G106" s="7" t="n">
        <v>31711627</v>
      </c>
      <c r="H106" s="7" t="n">
        <v>65944723.222124</v>
      </c>
      <c r="I106" s="17" t="n">
        <v>0.480881948555377</v>
      </c>
      <c r="J106" s="7" t="n">
        <v>54404397</v>
      </c>
      <c r="K106" s="7" t="n">
        <v>31711627</v>
      </c>
      <c r="L106" s="0" t="n">
        <v>48.09</v>
      </c>
      <c r="N106" s="7" t="n">
        <v>32435218</v>
      </c>
      <c r="O106" s="18" t="n">
        <v>0.032</v>
      </c>
      <c r="P106" s="7" t="n">
        <v>33473145</v>
      </c>
      <c r="Q106" s="17" t="n">
        <v>50.7593987274027</v>
      </c>
      <c r="R106" s="17" t="n">
        <v>0</v>
      </c>
      <c r="S106" s="17" t="n">
        <v>0</v>
      </c>
      <c r="T106" s="7" t="n">
        <v>0</v>
      </c>
      <c r="U106" s="7" t="n">
        <v>1761518</v>
      </c>
      <c r="V106" s="7" t="n">
        <v>1761518</v>
      </c>
      <c r="W106" s="7" t="n">
        <v>0</v>
      </c>
      <c r="X106" s="7" t="n">
        <v>31711627</v>
      </c>
      <c r="Y106" s="17" t="n">
        <v>48.0881948555377</v>
      </c>
      <c r="AA106" s="0" t="n">
        <v>0</v>
      </c>
      <c r="AB106" s="0" t="n">
        <v>0</v>
      </c>
      <c r="AC106" s="0" t="n">
        <v>0</v>
      </c>
      <c r="AD106" s="0" t="n">
        <v>-0.00180514446228841</v>
      </c>
      <c r="AG106" s="0" t="s">
        <v>514</v>
      </c>
      <c r="AH106" s="0" t="s">
        <v>97</v>
      </c>
      <c r="AI106" s="0" t="n">
        <v>0.480881948555377</v>
      </c>
      <c r="AJ106" s="0" t="n">
        <v>48.09</v>
      </c>
      <c r="AK106" s="0" t="n">
        <v>0.032</v>
      </c>
      <c r="AL106" s="0" t="n">
        <v>31711627</v>
      </c>
      <c r="AM106" s="0" t="n">
        <v>-0.00180514446228841</v>
      </c>
    </row>
    <row r="107" customFormat="false" ht="14.5" hidden="false" customHeight="false" outlineLevel="0" collapsed="false">
      <c r="A107" s="0" t="n">
        <v>80</v>
      </c>
      <c r="B107" s="0" t="s">
        <v>98</v>
      </c>
      <c r="C107" s="7" t="n">
        <v>1305684900</v>
      </c>
      <c r="D107" s="7" t="n">
        <v>4226241.61273946</v>
      </c>
      <c r="E107" s="7" t="n">
        <v>403891000</v>
      </c>
      <c r="F107" s="7" t="n">
        <v>4790587.33237506</v>
      </c>
      <c r="G107" s="7" t="n">
        <v>9016829</v>
      </c>
      <c r="H107" s="7" t="n">
        <v>24346524.0421443</v>
      </c>
      <c r="I107" s="17" t="n">
        <v>0.370353853568241</v>
      </c>
      <c r="J107" s="7" t="n">
        <v>20085882</v>
      </c>
      <c r="K107" s="7" t="n">
        <v>9016829</v>
      </c>
      <c r="L107" s="0" t="n">
        <v>37.04</v>
      </c>
      <c r="N107" s="7" t="n">
        <v>8369257</v>
      </c>
      <c r="O107" s="18" t="n">
        <v>0.0649</v>
      </c>
      <c r="P107" s="7" t="n">
        <v>8912422</v>
      </c>
      <c r="Q107" s="17" t="n">
        <v>36.6065479596693</v>
      </c>
      <c r="R107" s="17" t="n">
        <v>0.43345204033065</v>
      </c>
      <c r="S107" s="17" t="n">
        <v>0</v>
      </c>
      <c r="T107" s="7" t="n">
        <v>0</v>
      </c>
      <c r="U107" s="7" t="n">
        <v>0</v>
      </c>
      <c r="V107" s="7" t="n">
        <v>0</v>
      </c>
      <c r="W107" s="7" t="n">
        <v>0</v>
      </c>
      <c r="X107" s="7" t="n">
        <v>8912422</v>
      </c>
      <c r="Y107" s="17" t="n">
        <v>36.6065479596693</v>
      </c>
      <c r="AA107" s="0" t="n">
        <v>-104407</v>
      </c>
      <c r="AB107" s="0" t="n">
        <v>-104407</v>
      </c>
      <c r="AC107" s="0" t="n">
        <v>0</v>
      </c>
      <c r="AD107" s="0" t="n">
        <v>-0.43345204033065</v>
      </c>
      <c r="AG107" s="0" t="s">
        <v>515</v>
      </c>
      <c r="AH107" s="0" t="s">
        <v>98</v>
      </c>
      <c r="AI107" s="0" t="n">
        <v>0.370353853568241</v>
      </c>
      <c r="AJ107" s="0" t="n">
        <v>37.04</v>
      </c>
      <c r="AK107" s="0" t="n">
        <v>0.0649</v>
      </c>
      <c r="AL107" s="0" t="n">
        <v>8912422</v>
      </c>
      <c r="AM107" s="0" t="n">
        <v>-0.43345204033065</v>
      </c>
    </row>
    <row r="108" customFormat="false" ht="14.5" hidden="false" customHeight="false" outlineLevel="0" collapsed="false">
      <c r="A108" s="0" t="n">
        <v>81</v>
      </c>
      <c r="B108" s="0" t="s">
        <v>99</v>
      </c>
      <c r="C108" s="7" t="n">
        <v>708127800</v>
      </c>
      <c r="D108" s="7" t="n">
        <v>2292068.45809249</v>
      </c>
      <c r="E108" s="7" t="n">
        <v>253941000</v>
      </c>
      <c r="F108" s="7" t="n">
        <v>3012016.94954989</v>
      </c>
      <c r="G108" s="7" t="n">
        <v>5304085</v>
      </c>
      <c r="H108" s="7" t="n">
        <v>6750893.18193559</v>
      </c>
      <c r="I108" s="17" t="n">
        <v>0.785686405791897</v>
      </c>
      <c r="J108" s="7" t="n">
        <v>5569487</v>
      </c>
      <c r="K108" s="7" t="n">
        <v>5304085</v>
      </c>
      <c r="L108" s="0" t="n">
        <v>78.57</v>
      </c>
      <c r="N108" s="7" t="n">
        <v>5265872</v>
      </c>
      <c r="O108" s="18" t="n">
        <v>0.0387</v>
      </c>
      <c r="P108" s="7" t="n">
        <v>5469661</v>
      </c>
      <c r="Q108" s="17" t="n">
        <v>81.021293813921</v>
      </c>
      <c r="R108" s="17" t="n">
        <v>0</v>
      </c>
      <c r="S108" s="17" t="n">
        <v>0</v>
      </c>
      <c r="T108" s="7" t="n">
        <v>0</v>
      </c>
      <c r="U108" s="7" t="n">
        <v>165576</v>
      </c>
      <c r="V108" s="7" t="n">
        <v>165576</v>
      </c>
      <c r="W108" s="7" t="n">
        <v>0</v>
      </c>
      <c r="X108" s="7" t="n">
        <v>5304085</v>
      </c>
      <c r="Y108" s="17" t="n">
        <v>78.5686405791897</v>
      </c>
      <c r="AA108" s="0" t="n">
        <v>0</v>
      </c>
      <c r="AB108" s="0" t="n">
        <v>0</v>
      </c>
      <c r="AC108" s="0" t="n">
        <v>0</v>
      </c>
      <c r="AD108" s="0" t="n">
        <v>-0.00135942081028873</v>
      </c>
      <c r="AG108" s="0" t="s">
        <v>516</v>
      </c>
      <c r="AH108" s="0" t="s">
        <v>99</v>
      </c>
      <c r="AI108" s="0" t="n">
        <v>0.785686405791897</v>
      </c>
      <c r="AJ108" s="0" t="n">
        <v>78.57</v>
      </c>
      <c r="AK108" s="0" t="n">
        <v>0.0387</v>
      </c>
      <c r="AL108" s="0" t="n">
        <v>5304085</v>
      </c>
      <c r="AM108" s="0" t="n">
        <v>-0.00135942081028873</v>
      </c>
    </row>
    <row r="109" customFormat="false" ht="14.5" hidden="false" customHeight="false" outlineLevel="0" collapsed="false">
      <c r="A109" s="0" t="n">
        <v>82</v>
      </c>
      <c r="B109" s="0" t="s">
        <v>100</v>
      </c>
      <c r="C109" s="7" t="n">
        <v>5389486400</v>
      </c>
      <c r="D109" s="7" t="n">
        <v>17444692.586223</v>
      </c>
      <c r="E109" s="7" t="n">
        <v>2100585000</v>
      </c>
      <c r="F109" s="7" t="n">
        <v>24915226.8596653</v>
      </c>
      <c r="G109" s="7" t="n">
        <v>42359919</v>
      </c>
      <c r="H109" s="7" t="n">
        <v>33652713.4588</v>
      </c>
      <c r="I109" s="17" t="n">
        <v>1.25873710159687</v>
      </c>
      <c r="J109" s="7" t="n">
        <v>27763489</v>
      </c>
      <c r="K109" s="7" t="n">
        <v>27763489</v>
      </c>
      <c r="L109" s="0" t="n">
        <v>82.5</v>
      </c>
      <c r="N109" s="7" t="n">
        <v>26987503</v>
      </c>
      <c r="O109" s="18" t="n">
        <v>0.0363</v>
      </c>
      <c r="P109" s="7" t="n">
        <v>27967149</v>
      </c>
      <c r="Q109" s="17" t="n">
        <v>83.1051826897683</v>
      </c>
      <c r="R109" s="17" t="n">
        <v>0</v>
      </c>
      <c r="S109" s="17" t="n">
        <v>0</v>
      </c>
      <c r="T109" s="7" t="n">
        <v>0</v>
      </c>
      <c r="U109" s="7" t="n">
        <v>203660</v>
      </c>
      <c r="V109" s="7" t="n">
        <v>203660</v>
      </c>
      <c r="W109" s="7" t="n">
        <v>0</v>
      </c>
      <c r="X109" s="7" t="n">
        <v>27763489</v>
      </c>
      <c r="Y109" s="17" t="n">
        <v>82.5000011781814</v>
      </c>
      <c r="AA109" s="0" t="n">
        <v>0</v>
      </c>
      <c r="AB109" s="0" t="n">
        <v>0</v>
      </c>
      <c r="AC109" s="0" t="n">
        <v>0</v>
      </c>
      <c r="AD109" s="0" t="n">
        <v>1.17818136402548E-006</v>
      </c>
      <c r="AG109" s="0" t="s">
        <v>517</v>
      </c>
      <c r="AH109" s="0" t="s">
        <v>100</v>
      </c>
      <c r="AI109" s="0" t="n">
        <v>1.25873710159687</v>
      </c>
      <c r="AJ109" s="0" t="n">
        <v>82.5</v>
      </c>
      <c r="AK109" s="0" t="n">
        <v>0.0363</v>
      </c>
      <c r="AL109" s="0" t="n">
        <v>27763489</v>
      </c>
      <c r="AM109" s="0" t="n">
        <v>1.17818136402548E-006</v>
      </c>
    </row>
    <row r="110" customFormat="false" ht="14.5" hidden="false" customHeight="false" outlineLevel="0" collapsed="false">
      <c r="A110" s="0" t="n">
        <v>83</v>
      </c>
      <c r="B110" s="0" t="s">
        <v>101</v>
      </c>
      <c r="C110" s="7" t="n">
        <v>2211733200</v>
      </c>
      <c r="D110" s="7" t="n">
        <v>7158939.25564844</v>
      </c>
      <c r="E110" s="7" t="n">
        <v>612754000</v>
      </c>
      <c r="F110" s="7" t="n">
        <v>7267930.08574627</v>
      </c>
      <c r="G110" s="7" t="n">
        <v>14426869</v>
      </c>
      <c r="H110" s="7" t="n">
        <v>28902881.6069995</v>
      </c>
      <c r="I110" s="17" t="n">
        <v>0.499149849352952</v>
      </c>
      <c r="J110" s="7" t="n">
        <v>23844877</v>
      </c>
      <c r="K110" s="7" t="n">
        <v>14426869</v>
      </c>
      <c r="L110" s="0" t="n">
        <v>49.91</v>
      </c>
      <c r="N110" s="7" t="n">
        <v>15105540</v>
      </c>
      <c r="O110" s="18" t="n">
        <v>0.0461</v>
      </c>
      <c r="P110" s="7" t="n">
        <v>15801905</v>
      </c>
      <c r="Q110" s="17" t="n">
        <v>54.6724206079618</v>
      </c>
      <c r="R110" s="17" t="n">
        <v>0</v>
      </c>
      <c r="S110" s="17" t="n">
        <v>0</v>
      </c>
      <c r="T110" s="7" t="n">
        <v>0</v>
      </c>
      <c r="U110" s="7" t="n">
        <v>1375036</v>
      </c>
      <c r="V110" s="7" t="n">
        <v>1375036</v>
      </c>
      <c r="W110" s="7" t="n">
        <v>0</v>
      </c>
      <c r="X110" s="7" t="n">
        <v>14426869</v>
      </c>
      <c r="Y110" s="17" t="n">
        <v>49.9149849352952</v>
      </c>
      <c r="AA110" s="0" t="n">
        <v>0</v>
      </c>
      <c r="AB110" s="0" t="n">
        <v>0</v>
      </c>
      <c r="AC110" s="0" t="n">
        <v>0</v>
      </c>
      <c r="AD110" s="0" t="n">
        <v>0.00498493529516253</v>
      </c>
      <c r="AG110" s="0" t="s">
        <v>518</v>
      </c>
      <c r="AH110" s="0" t="s">
        <v>101</v>
      </c>
      <c r="AI110" s="0" t="n">
        <v>0.499149849352952</v>
      </c>
      <c r="AJ110" s="0" t="n">
        <v>49.91</v>
      </c>
      <c r="AK110" s="0" t="n">
        <v>0.0461</v>
      </c>
      <c r="AL110" s="0" t="n">
        <v>14426869</v>
      </c>
      <c r="AM110" s="0" t="n">
        <v>0.00498493529516253</v>
      </c>
    </row>
    <row r="111" customFormat="false" ht="14.5" hidden="false" customHeight="false" outlineLevel="0" collapsed="false">
      <c r="A111" s="0" t="n">
        <v>84</v>
      </c>
      <c r="B111" s="0" t="s">
        <v>102</v>
      </c>
      <c r="C111" s="7" t="n">
        <v>319420900</v>
      </c>
      <c r="D111" s="7" t="n">
        <v>1033901.7473195</v>
      </c>
      <c r="E111" s="7" t="n">
        <v>84306000</v>
      </c>
      <c r="F111" s="7" t="n">
        <v>999961.018302492</v>
      </c>
      <c r="G111" s="7" t="n">
        <v>2033863</v>
      </c>
      <c r="H111" s="7" t="n">
        <v>4207786.02129792</v>
      </c>
      <c r="I111" s="17" t="n">
        <v>0.483357040901201</v>
      </c>
      <c r="J111" s="7" t="n">
        <v>3471423</v>
      </c>
      <c r="K111" s="7" t="n">
        <v>2033863</v>
      </c>
      <c r="L111" s="0" t="n">
        <v>48.34</v>
      </c>
      <c r="N111" s="7" t="n">
        <v>2129815</v>
      </c>
      <c r="O111" s="18" t="n">
        <v>0.0382</v>
      </c>
      <c r="P111" s="7" t="n">
        <v>2211174</v>
      </c>
      <c r="Q111" s="17" t="n">
        <v>52.5495828164272</v>
      </c>
      <c r="R111" s="17" t="n">
        <v>0</v>
      </c>
      <c r="S111" s="17" t="n">
        <v>0</v>
      </c>
      <c r="T111" s="7" t="n">
        <v>0</v>
      </c>
      <c r="U111" s="7" t="n">
        <v>177311</v>
      </c>
      <c r="V111" s="7" t="n">
        <v>177311</v>
      </c>
      <c r="W111" s="7" t="n">
        <v>0</v>
      </c>
      <c r="X111" s="7" t="n">
        <v>2033863</v>
      </c>
      <c r="Y111" s="17" t="n">
        <v>48.3357040901201</v>
      </c>
      <c r="AA111" s="0" t="n">
        <v>0</v>
      </c>
      <c r="AB111" s="0" t="n">
        <v>0</v>
      </c>
      <c r="AC111" s="0" t="n">
        <v>0</v>
      </c>
      <c r="AD111" s="0" t="n">
        <v>-0.00429590987993578</v>
      </c>
      <c r="AG111" s="0" t="s">
        <v>519</v>
      </c>
      <c r="AH111" s="0" t="s">
        <v>102</v>
      </c>
      <c r="AI111" s="0" t="n">
        <v>0.483357040901201</v>
      </c>
      <c r="AJ111" s="0" t="n">
        <v>48.34</v>
      </c>
      <c r="AK111" s="0" t="n">
        <v>0.0382</v>
      </c>
      <c r="AL111" s="0" t="n">
        <v>2033863</v>
      </c>
      <c r="AM111" s="0" t="n">
        <v>-0.00429590987993578</v>
      </c>
    </row>
    <row r="112" customFormat="false" ht="14.5" hidden="false" customHeight="false" outlineLevel="0" collapsed="false">
      <c r="A112" s="0" t="n">
        <v>85</v>
      </c>
      <c r="B112" s="0" t="s">
        <v>103</v>
      </c>
      <c r="C112" s="7" t="n">
        <v>3597520100</v>
      </c>
      <c r="D112" s="7" t="n">
        <v>11644455.0666754</v>
      </c>
      <c r="E112" s="7" t="n">
        <v>292256000</v>
      </c>
      <c r="F112" s="7" t="n">
        <v>3466474.59688531</v>
      </c>
      <c r="G112" s="7" t="n">
        <v>15110930</v>
      </c>
      <c r="H112" s="7" t="n">
        <v>7069465.13277987</v>
      </c>
      <c r="I112" s="17" t="n">
        <v>2.13749268384298</v>
      </c>
      <c r="J112" s="7" t="n">
        <v>5832309</v>
      </c>
      <c r="K112" s="7" t="n">
        <v>5832309</v>
      </c>
      <c r="L112" s="0" t="n">
        <v>82.5</v>
      </c>
      <c r="N112" s="7" t="n">
        <v>5472129</v>
      </c>
      <c r="O112" s="18" t="n">
        <v>0.0595</v>
      </c>
      <c r="P112" s="7" t="n">
        <v>5797721</v>
      </c>
      <c r="Q112" s="17" t="n">
        <v>82.0107446759584</v>
      </c>
      <c r="R112" s="17" t="n">
        <v>0.489255324041622</v>
      </c>
      <c r="S112" s="17" t="n">
        <v>0</v>
      </c>
      <c r="T112" s="7" t="n">
        <v>0</v>
      </c>
      <c r="U112" s="7" t="n">
        <v>0</v>
      </c>
      <c r="V112" s="7" t="n">
        <v>0</v>
      </c>
      <c r="W112" s="7" t="n">
        <v>34588</v>
      </c>
      <c r="X112" s="7" t="n">
        <v>5832309</v>
      </c>
      <c r="Y112" s="17" t="n">
        <v>82.5000037549745</v>
      </c>
      <c r="AA112" s="0" t="n">
        <v>-34588</v>
      </c>
      <c r="AB112" s="0" t="n">
        <v>0</v>
      </c>
      <c r="AC112" s="0" t="n">
        <v>0</v>
      </c>
      <c r="AD112" s="0" t="n">
        <v>3.7549744433818E-006</v>
      </c>
      <c r="AG112" s="0" t="s">
        <v>520</v>
      </c>
      <c r="AH112" s="0" t="s">
        <v>103</v>
      </c>
      <c r="AI112" s="0" t="n">
        <v>2.13749268384298</v>
      </c>
      <c r="AJ112" s="0" t="n">
        <v>82.5</v>
      </c>
      <c r="AK112" s="0" t="n">
        <v>0.0595</v>
      </c>
      <c r="AL112" s="0" t="n">
        <v>5832309</v>
      </c>
      <c r="AM112" s="0" t="n">
        <v>3.7549744433818E-006</v>
      </c>
    </row>
    <row r="113" customFormat="false" ht="14.5" hidden="false" customHeight="false" outlineLevel="0" collapsed="false">
      <c r="A113" s="0" t="n">
        <v>86</v>
      </c>
      <c r="B113" s="0" t="s">
        <v>104</v>
      </c>
      <c r="C113" s="7" t="n">
        <v>1916129500</v>
      </c>
      <c r="D113" s="7" t="n">
        <v>6202129.03457615</v>
      </c>
      <c r="E113" s="7" t="n">
        <v>579418000</v>
      </c>
      <c r="F113" s="7" t="n">
        <v>6872528.80343977</v>
      </c>
      <c r="G113" s="7" t="n">
        <v>13074658</v>
      </c>
      <c r="H113" s="7" t="n">
        <v>23097746.73</v>
      </c>
      <c r="I113" s="17" t="n">
        <v>0.566057726445596</v>
      </c>
      <c r="J113" s="7" t="n">
        <v>19055641</v>
      </c>
      <c r="K113" s="7" t="n">
        <v>13074658</v>
      </c>
      <c r="L113" s="0" t="n">
        <v>56.61</v>
      </c>
      <c r="N113" s="7" t="n">
        <v>13894543</v>
      </c>
      <c r="O113" s="18" t="n">
        <v>0.065</v>
      </c>
      <c r="P113" s="7" t="n">
        <v>14797688</v>
      </c>
      <c r="Q113" s="17" t="n">
        <v>64.065504626823</v>
      </c>
      <c r="R113" s="17" t="n">
        <v>0</v>
      </c>
      <c r="S113" s="17" t="n">
        <v>0</v>
      </c>
      <c r="T113" s="7" t="n">
        <v>0</v>
      </c>
      <c r="U113" s="7" t="n">
        <v>1723030</v>
      </c>
      <c r="V113" s="7" t="n">
        <v>1723030</v>
      </c>
      <c r="W113" s="7" t="n">
        <v>0</v>
      </c>
      <c r="X113" s="7" t="n">
        <v>13074658</v>
      </c>
      <c r="Y113" s="17" t="n">
        <v>56.6057726445596</v>
      </c>
      <c r="AA113" s="0" t="n">
        <v>0</v>
      </c>
      <c r="AB113" s="0" t="n">
        <v>0</v>
      </c>
      <c r="AC113" s="0" t="n">
        <v>0</v>
      </c>
      <c r="AD113" s="0" t="n">
        <v>-0.0042273554404062</v>
      </c>
      <c r="AG113" s="0" t="s">
        <v>521</v>
      </c>
      <c r="AH113" s="0" t="s">
        <v>104</v>
      </c>
      <c r="AI113" s="0" t="n">
        <v>0.566057726445596</v>
      </c>
      <c r="AJ113" s="0" t="n">
        <v>56.61</v>
      </c>
      <c r="AK113" s="0" t="n">
        <v>0.065</v>
      </c>
      <c r="AL113" s="0" t="n">
        <v>13074658</v>
      </c>
      <c r="AM113" s="0" t="n">
        <v>-0.0042273554404062</v>
      </c>
    </row>
    <row r="114" customFormat="false" ht="14.5" hidden="false" customHeight="false" outlineLevel="0" collapsed="false">
      <c r="A114" s="0" t="n">
        <v>87</v>
      </c>
      <c r="B114" s="0" t="s">
        <v>105</v>
      </c>
      <c r="C114" s="7" t="n">
        <v>2311361300</v>
      </c>
      <c r="D114" s="7" t="n">
        <v>7481415.54530926</v>
      </c>
      <c r="E114" s="7" t="n">
        <v>853911000</v>
      </c>
      <c r="F114" s="7" t="n">
        <v>10128314.8660795</v>
      </c>
      <c r="G114" s="7" t="n">
        <v>17609730</v>
      </c>
      <c r="H114" s="7" t="n">
        <v>34416160.82</v>
      </c>
      <c r="I114" s="17" t="n">
        <v>0.51167037753283</v>
      </c>
      <c r="J114" s="7" t="n">
        <v>28393333</v>
      </c>
      <c r="K114" s="7" t="n">
        <v>17609730</v>
      </c>
      <c r="L114" s="0" t="n">
        <v>51.17</v>
      </c>
      <c r="N114" s="7" t="n">
        <v>18843898</v>
      </c>
      <c r="O114" s="18" t="n">
        <v>0.0335</v>
      </c>
      <c r="P114" s="7" t="n">
        <v>19475169</v>
      </c>
      <c r="Q114" s="17" t="n">
        <v>56.5872791618365</v>
      </c>
      <c r="R114" s="17" t="n">
        <v>0</v>
      </c>
      <c r="S114" s="17" t="n">
        <v>0</v>
      </c>
      <c r="T114" s="7" t="n">
        <v>0</v>
      </c>
      <c r="U114" s="7" t="n">
        <v>1865439</v>
      </c>
      <c r="V114" s="7" t="n">
        <v>1865439</v>
      </c>
      <c r="W114" s="7" t="n">
        <v>0</v>
      </c>
      <c r="X114" s="7" t="n">
        <v>17609730</v>
      </c>
      <c r="Y114" s="17" t="n">
        <v>51.167037753283</v>
      </c>
      <c r="AA114" s="0" t="n">
        <v>0</v>
      </c>
      <c r="AB114" s="0" t="n">
        <v>0</v>
      </c>
      <c r="AC114" s="0" t="n">
        <v>0</v>
      </c>
      <c r="AD114" s="0" t="n">
        <v>-0.00296224671697587</v>
      </c>
      <c r="AG114" s="0" t="s">
        <v>522</v>
      </c>
      <c r="AH114" s="0" t="s">
        <v>105</v>
      </c>
      <c r="AI114" s="0" t="n">
        <v>0.51167037753283</v>
      </c>
      <c r="AJ114" s="0" t="n">
        <v>51.17</v>
      </c>
      <c r="AK114" s="0" t="n">
        <v>0.0335</v>
      </c>
      <c r="AL114" s="0" t="n">
        <v>17609730</v>
      </c>
      <c r="AM114" s="0" t="n">
        <v>-0.00296224671697587</v>
      </c>
    </row>
    <row r="115" customFormat="false" ht="14.5" hidden="false" customHeight="false" outlineLevel="0" collapsed="false">
      <c r="A115" s="0" t="n">
        <v>88</v>
      </c>
      <c r="B115" s="0" t="s">
        <v>106</v>
      </c>
      <c r="C115" s="7" t="n">
        <v>4412594900</v>
      </c>
      <c r="D115" s="7" t="n">
        <v>14282689.6340318</v>
      </c>
      <c r="E115" s="7" t="n">
        <v>1649668000</v>
      </c>
      <c r="F115" s="7" t="n">
        <v>19566859.9286057</v>
      </c>
      <c r="G115" s="7" t="n">
        <v>33849550</v>
      </c>
      <c r="H115" s="7" t="n">
        <v>46423185.2958395</v>
      </c>
      <c r="I115" s="17" t="n">
        <v>0.729151818951846</v>
      </c>
      <c r="J115" s="7" t="n">
        <v>38299128</v>
      </c>
      <c r="K115" s="7" t="n">
        <v>33849550</v>
      </c>
      <c r="L115" s="0" t="n">
        <v>72.92</v>
      </c>
      <c r="N115" s="7" t="n">
        <v>34739005</v>
      </c>
      <c r="O115" s="18" t="n">
        <v>0.0363</v>
      </c>
      <c r="P115" s="7" t="n">
        <v>36000031</v>
      </c>
      <c r="Q115" s="17" t="n">
        <v>77.5475245194482</v>
      </c>
      <c r="R115" s="17" t="n">
        <v>0</v>
      </c>
      <c r="S115" s="17" t="n">
        <v>0</v>
      </c>
      <c r="T115" s="7" t="n">
        <v>0</v>
      </c>
      <c r="U115" s="7" t="n">
        <v>2150481</v>
      </c>
      <c r="V115" s="7" t="n">
        <v>2150481</v>
      </c>
      <c r="W115" s="7" t="n">
        <v>0</v>
      </c>
      <c r="X115" s="7" t="n">
        <v>33849550</v>
      </c>
      <c r="Y115" s="17" t="n">
        <v>72.9151818951847</v>
      </c>
      <c r="AA115" s="0" t="n">
        <v>0</v>
      </c>
      <c r="AB115" s="0" t="n">
        <v>0</v>
      </c>
      <c r="AC115" s="0" t="n">
        <v>0</v>
      </c>
      <c r="AD115" s="0" t="n">
        <v>-0.00481810481535661</v>
      </c>
      <c r="AG115" s="0" t="s">
        <v>523</v>
      </c>
      <c r="AH115" s="0" t="s">
        <v>106</v>
      </c>
      <c r="AI115" s="0" t="n">
        <v>0.729151818951846</v>
      </c>
      <c r="AJ115" s="0" t="n">
        <v>72.92</v>
      </c>
      <c r="AK115" s="0" t="n">
        <v>0.0363</v>
      </c>
      <c r="AL115" s="0" t="n">
        <v>33849550</v>
      </c>
      <c r="AM115" s="0" t="n">
        <v>-0.00481810481535661</v>
      </c>
    </row>
    <row r="116" customFormat="false" ht="14.5" hidden="false" customHeight="false" outlineLevel="0" collapsed="false">
      <c r="A116" s="0" t="n">
        <v>89</v>
      </c>
      <c r="B116" s="0" t="s">
        <v>107</v>
      </c>
      <c r="C116" s="7" t="n">
        <v>11072643200</v>
      </c>
      <c r="D116" s="7" t="n">
        <v>35839937.6869998</v>
      </c>
      <c r="E116" s="7" t="n">
        <v>488693000</v>
      </c>
      <c r="F116" s="7" t="n">
        <v>5796431.45111024</v>
      </c>
      <c r="G116" s="7" t="n">
        <v>41636369</v>
      </c>
      <c r="H116" s="7" t="n">
        <v>10676843.895998</v>
      </c>
      <c r="I116" s="17" t="n">
        <v>3.89968884115714</v>
      </c>
      <c r="J116" s="7" t="n">
        <v>8808396</v>
      </c>
      <c r="K116" s="7" t="n">
        <v>8808396</v>
      </c>
      <c r="L116" s="0" t="n">
        <v>82.5</v>
      </c>
      <c r="N116" s="7" t="n">
        <v>8277359</v>
      </c>
      <c r="O116" s="18" t="n">
        <v>0.0383</v>
      </c>
      <c r="P116" s="7" t="n">
        <v>8594382</v>
      </c>
      <c r="Q116" s="17" t="n">
        <v>80.4955292380126</v>
      </c>
      <c r="R116" s="17" t="n">
        <v>2.00447076198741</v>
      </c>
      <c r="S116" s="17" t="n">
        <v>0</v>
      </c>
      <c r="T116" s="7" t="n">
        <v>0</v>
      </c>
      <c r="U116" s="7" t="n">
        <v>0</v>
      </c>
      <c r="V116" s="7" t="n">
        <v>0</v>
      </c>
      <c r="W116" s="7" t="n">
        <v>214014</v>
      </c>
      <c r="X116" s="7" t="n">
        <v>8808396</v>
      </c>
      <c r="Y116" s="17" t="n">
        <v>82.4999979938049</v>
      </c>
      <c r="AA116" s="0" t="n">
        <v>-214014</v>
      </c>
      <c r="AB116" s="0" t="n">
        <v>0</v>
      </c>
      <c r="AC116" s="0" t="n">
        <v>0</v>
      </c>
      <c r="AD116" s="0" t="n">
        <v>-2.00619506074418E-006</v>
      </c>
      <c r="AG116" s="0" t="s">
        <v>524</v>
      </c>
      <c r="AH116" s="0" t="s">
        <v>107</v>
      </c>
      <c r="AI116" s="0" t="n">
        <v>3.89968884115714</v>
      </c>
      <c r="AJ116" s="0" t="n">
        <v>82.5</v>
      </c>
      <c r="AK116" s="0" t="n">
        <v>0.0383</v>
      </c>
      <c r="AL116" s="0" t="n">
        <v>8808396</v>
      </c>
      <c r="AM116" s="0" t="n">
        <v>-2.00619506074418E-006</v>
      </c>
    </row>
    <row r="117" customFormat="false" ht="14.5" hidden="false" customHeight="false" outlineLevel="0" collapsed="false">
      <c r="A117" s="0" t="n">
        <v>90</v>
      </c>
      <c r="B117" s="0" t="s">
        <v>108</v>
      </c>
      <c r="C117" s="7" t="n">
        <v>616396400</v>
      </c>
      <c r="D117" s="7" t="n">
        <v>1995152.2113971</v>
      </c>
      <c r="E117" s="7" t="n">
        <v>54717000</v>
      </c>
      <c r="F117" s="7" t="n">
        <v>649003.238659852</v>
      </c>
      <c r="G117" s="7" t="n">
        <v>2644155</v>
      </c>
      <c r="H117" s="7" t="n">
        <v>1269627.74681746</v>
      </c>
      <c r="I117" s="17" t="n">
        <v>2.08262225414341</v>
      </c>
      <c r="J117" s="7" t="n">
        <v>1047443</v>
      </c>
      <c r="K117" s="7" t="n">
        <v>1047443</v>
      </c>
      <c r="L117" s="0" t="n">
        <v>82.5</v>
      </c>
      <c r="N117" s="7" t="n">
        <v>1067474</v>
      </c>
      <c r="O117" s="18" t="n">
        <v>0.0429</v>
      </c>
      <c r="P117" s="7" t="n">
        <v>1113269</v>
      </c>
      <c r="Q117" s="17" t="n">
        <v>87.6846778743298</v>
      </c>
      <c r="R117" s="17" t="n">
        <v>0</v>
      </c>
      <c r="S117" s="17" t="n">
        <v>0</v>
      </c>
      <c r="T117" s="7" t="n">
        <v>0</v>
      </c>
      <c r="U117" s="7" t="n">
        <v>65826</v>
      </c>
      <c r="V117" s="7" t="n">
        <v>65826</v>
      </c>
      <c r="W117" s="7" t="n">
        <v>0</v>
      </c>
      <c r="X117" s="7" t="n">
        <v>1047443</v>
      </c>
      <c r="Y117" s="17" t="n">
        <v>82.5000085753952</v>
      </c>
      <c r="AA117" s="0" t="n">
        <v>0</v>
      </c>
      <c r="AB117" s="0" t="n">
        <v>0</v>
      </c>
      <c r="AC117" s="0" t="n">
        <v>0</v>
      </c>
      <c r="AD117" s="0" t="n">
        <v>8.57539519927286E-006</v>
      </c>
      <c r="AG117" s="0" t="s">
        <v>525</v>
      </c>
      <c r="AH117" s="0" t="s">
        <v>108</v>
      </c>
      <c r="AI117" s="0" t="n">
        <v>2.08262225414341</v>
      </c>
      <c r="AJ117" s="0" t="n">
        <v>82.5</v>
      </c>
      <c r="AK117" s="0" t="n">
        <v>0.0429</v>
      </c>
      <c r="AL117" s="0" t="n">
        <v>1047443</v>
      </c>
      <c r="AM117" s="0" t="n">
        <v>8.57539519927286E-006</v>
      </c>
    </row>
    <row r="118" customFormat="false" ht="14.5" hidden="false" customHeight="false" outlineLevel="0" collapsed="false">
      <c r="A118" s="0" t="n">
        <v>91</v>
      </c>
      <c r="B118" s="0" t="s">
        <v>109</v>
      </c>
      <c r="C118" s="7" t="n">
        <v>969923800</v>
      </c>
      <c r="D118" s="7" t="n">
        <v>3139449.89694404</v>
      </c>
      <c r="E118" s="7" t="n">
        <v>60012000</v>
      </c>
      <c r="F118" s="7" t="n">
        <v>711807.707996693</v>
      </c>
      <c r="G118" s="7" t="n">
        <v>3851258</v>
      </c>
      <c r="H118" s="7" t="n">
        <v>3346288.9263638</v>
      </c>
      <c r="I118" s="17" t="n">
        <v>1.15090420604682</v>
      </c>
      <c r="J118" s="7" t="n">
        <v>2760688</v>
      </c>
      <c r="K118" s="7" t="n">
        <v>2760688</v>
      </c>
      <c r="L118" s="0" t="n">
        <v>82.5</v>
      </c>
      <c r="N118" s="7" t="n">
        <v>2588960</v>
      </c>
      <c r="O118" s="18" t="n">
        <v>0.0314</v>
      </c>
      <c r="P118" s="7" t="n">
        <v>2670253</v>
      </c>
      <c r="Q118" s="17" t="n">
        <v>79.797443040927</v>
      </c>
      <c r="R118" s="17" t="n">
        <v>2.70255695907296</v>
      </c>
      <c r="S118" s="17" t="n">
        <v>0.01</v>
      </c>
      <c r="T118" s="7" t="n">
        <v>25890</v>
      </c>
      <c r="U118" s="7" t="n">
        <v>0</v>
      </c>
      <c r="V118" s="7" t="n">
        <v>0</v>
      </c>
      <c r="W118" s="7" t="n">
        <v>0</v>
      </c>
      <c r="X118" s="7" t="n">
        <v>2696143</v>
      </c>
      <c r="Y118" s="17" t="n">
        <v>80.5711359458052</v>
      </c>
      <c r="AA118" s="0" t="n">
        <v>-90435</v>
      </c>
      <c r="AB118" s="0" t="n">
        <v>-64545</v>
      </c>
      <c r="AC118" s="0" t="n">
        <v>0</v>
      </c>
      <c r="AD118" s="0" t="n">
        <v>-1.92886405419482</v>
      </c>
      <c r="AG118" s="0" t="s">
        <v>526</v>
      </c>
      <c r="AH118" s="0" t="s">
        <v>109</v>
      </c>
      <c r="AI118" s="0" t="n">
        <v>1.15090420604682</v>
      </c>
      <c r="AJ118" s="0" t="n">
        <v>82.5</v>
      </c>
      <c r="AK118" s="0" t="n">
        <v>0.0314</v>
      </c>
      <c r="AL118" s="0" t="n">
        <v>2696143</v>
      </c>
      <c r="AM118" s="0" t="n">
        <v>-1.92886405419482</v>
      </c>
    </row>
    <row r="119" customFormat="false" ht="14.5" hidden="false" customHeight="false" outlineLevel="0" collapsed="false">
      <c r="A119" s="0" t="n">
        <v>92</v>
      </c>
      <c r="B119" s="0" t="s">
        <v>110</v>
      </c>
      <c r="C119" s="7" t="n">
        <v>1081249700</v>
      </c>
      <c r="D119" s="7" t="n">
        <v>3499789.63217087</v>
      </c>
      <c r="E119" s="7" t="n">
        <v>465083000</v>
      </c>
      <c r="F119" s="7" t="n">
        <v>5516391.12607855</v>
      </c>
      <c r="G119" s="7" t="n">
        <v>9016181</v>
      </c>
      <c r="H119" s="7" t="n">
        <v>6762492.10074318</v>
      </c>
      <c r="I119" s="17" t="n">
        <v>1.33326307309241</v>
      </c>
      <c r="J119" s="7" t="n">
        <v>5579056</v>
      </c>
      <c r="K119" s="7" t="n">
        <v>5579056</v>
      </c>
      <c r="L119" s="0" t="n">
        <v>82.5</v>
      </c>
      <c r="N119" s="7" t="n">
        <v>5170162</v>
      </c>
      <c r="O119" s="18" t="n">
        <v>0.0411</v>
      </c>
      <c r="P119" s="7" t="n">
        <v>5382656</v>
      </c>
      <c r="Q119" s="17" t="n">
        <v>79.5957454709405</v>
      </c>
      <c r="R119" s="17" t="n">
        <v>2.90425452905954</v>
      </c>
      <c r="S119" s="17" t="n">
        <v>0.01</v>
      </c>
      <c r="T119" s="7" t="n">
        <v>51702</v>
      </c>
      <c r="U119" s="7" t="n">
        <v>0</v>
      </c>
      <c r="V119" s="7" t="n">
        <v>0</v>
      </c>
      <c r="W119" s="7" t="n">
        <v>0</v>
      </c>
      <c r="X119" s="7" t="n">
        <v>5434358</v>
      </c>
      <c r="Y119" s="17" t="n">
        <v>80.3602861052181</v>
      </c>
      <c r="AA119" s="0" t="n">
        <v>-196400</v>
      </c>
      <c r="AB119" s="0" t="n">
        <v>-144698</v>
      </c>
      <c r="AC119" s="0" t="n">
        <v>0</v>
      </c>
      <c r="AD119" s="0" t="n">
        <v>-2.13971389478186</v>
      </c>
      <c r="AG119" s="0" t="s">
        <v>527</v>
      </c>
      <c r="AH119" s="0" t="s">
        <v>110</v>
      </c>
      <c r="AI119" s="0" t="n">
        <v>1.33326307309241</v>
      </c>
      <c r="AJ119" s="0" t="n">
        <v>82.5</v>
      </c>
      <c r="AK119" s="0" t="n">
        <v>0.0411</v>
      </c>
      <c r="AL119" s="0" t="n">
        <v>5434358</v>
      </c>
      <c r="AM119" s="0" t="n">
        <v>-2.13971389478186</v>
      </c>
    </row>
    <row r="120" customFormat="false" ht="14.5" hidden="false" customHeight="false" outlineLevel="0" collapsed="false">
      <c r="A120" s="0" t="n">
        <v>93</v>
      </c>
      <c r="B120" s="0" t="s">
        <v>111</v>
      </c>
      <c r="C120" s="7" t="n">
        <v>9500450600</v>
      </c>
      <c r="D120" s="7" t="n">
        <v>30751063.8022202</v>
      </c>
      <c r="E120" s="7" t="n">
        <v>1260524000</v>
      </c>
      <c r="F120" s="7" t="n">
        <v>14951188.0842969</v>
      </c>
      <c r="G120" s="7" t="n">
        <v>45702252</v>
      </c>
      <c r="H120" s="7" t="n">
        <v>161811104.85304</v>
      </c>
      <c r="I120" s="17" t="n">
        <v>0.28244199952474</v>
      </c>
      <c r="J120" s="7" t="n">
        <v>133494162</v>
      </c>
      <c r="K120" s="7" t="n">
        <v>45702252</v>
      </c>
      <c r="L120" s="0" t="n">
        <v>28.24</v>
      </c>
      <c r="N120" s="7" t="n">
        <v>40961068</v>
      </c>
      <c r="O120" s="18" t="n">
        <v>0.0578</v>
      </c>
      <c r="P120" s="7" t="n">
        <v>43328618</v>
      </c>
      <c r="Q120" s="17" t="n">
        <v>26.7772833263526</v>
      </c>
      <c r="R120" s="17" t="n">
        <v>1.46271667364741</v>
      </c>
      <c r="S120" s="17" t="n">
        <v>0</v>
      </c>
      <c r="T120" s="7" t="n">
        <v>0</v>
      </c>
      <c r="U120" s="7" t="n">
        <v>0</v>
      </c>
      <c r="V120" s="7" t="n">
        <v>0</v>
      </c>
      <c r="W120" s="7" t="n">
        <v>0</v>
      </c>
      <c r="X120" s="7" t="n">
        <v>43328618</v>
      </c>
      <c r="Y120" s="17" t="n">
        <v>26.7772833263526</v>
      </c>
      <c r="AA120" s="0" t="n">
        <v>-2373634</v>
      </c>
      <c r="AB120" s="0" t="n">
        <v>-2373634</v>
      </c>
      <c r="AC120" s="0" t="n">
        <v>0</v>
      </c>
      <c r="AD120" s="0" t="n">
        <v>-1.46271667364741</v>
      </c>
      <c r="AG120" s="0" t="s">
        <v>528</v>
      </c>
      <c r="AH120" s="0" t="s">
        <v>111</v>
      </c>
      <c r="AI120" s="0" t="n">
        <v>0.28244199952474</v>
      </c>
      <c r="AJ120" s="0" t="n">
        <v>28.24</v>
      </c>
      <c r="AK120" s="0" t="n">
        <v>0.0578</v>
      </c>
      <c r="AL120" s="0" t="n">
        <v>43328618</v>
      </c>
      <c r="AM120" s="0" t="n">
        <v>-1.46271667364741</v>
      </c>
    </row>
    <row r="121" customFormat="false" ht="14.5" hidden="false" customHeight="false" outlineLevel="0" collapsed="false">
      <c r="A121" s="0" t="n">
        <v>94</v>
      </c>
      <c r="B121" s="0" t="s">
        <v>112</v>
      </c>
      <c r="C121" s="7" t="n">
        <v>2882044000</v>
      </c>
      <c r="D121" s="7" t="n">
        <v>9328601.62704346</v>
      </c>
      <c r="E121" s="7" t="n">
        <v>662456000</v>
      </c>
      <c r="F121" s="7" t="n">
        <v>7857449.96015225</v>
      </c>
      <c r="G121" s="7" t="n">
        <v>17186052</v>
      </c>
      <c r="H121" s="7" t="n">
        <v>28223295.9587494</v>
      </c>
      <c r="I121" s="17" t="n">
        <v>0.608931431152435</v>
      </c>
      <c r="J121" s="7" t="n">
        <v>23284219</v>
      </c>
      <c r="K121" s="7" t="n">
        <v>17186052</v>
      </c>
      <c r="L121" s="0" t="n">
        <v>60.89</v>
      </c>
      <c r="N121" s="7" t="n">
        <v>16724054</v>
      </c>
      <c r="O121" s="18" t="n">
        <v>0.0448</v>
      </c>
      <c r="P121" s="7" t="n">
        <v>17473292</v>
      </c>
      <c r="Q121" s="17" t="n">
        <v>61.9108839220572</v>
      </c>
      <c r="R121" s="17" t="n">
        <v>0</v>
      </c>
      <c r="S121" s="17" t="n">
        <v>0</v>
      </c>
      <c r="T121" s="7" t="n">
        <v>0</v>
      </c>
      <c r="U121" s="7" t="n">
        <v>287240</v>
      </c>
      <c r="V121" s="7" t="n">
        <v>287240</v>
      </c>
      <c r="W121" s="7" t="n">
        <v>0</v>
      </c>
      <c r="X121" s="7" t="n">
        <v>17186052</v>
      </c>
      <c r="Y121" s="17" t="n">
        <v>60.8931431152435</v>
      </c>
      <c r="AA121" s="0" t="n">
        <v>0</v>
      </c>
      <c r="AB121" s="0" t="n">
        <v>0</v>
      </c>
      <c r="AC121" s="0" t="n">
        <v>0</v>
      </c>
      <c r="AD121" s="0" t="n">
        <v>0.00314311524348199</v>
      </c>
      <c r="AG121" s="0" t="s">
        <v>529</v>
      </c>
      <c r="AH121" s="0" t="s">
        <v>112</v>
      </c>
      <c r="AI121" s="0" t="n">
        <v>0.608931431152435</v>
      </c>
      <c r="AJ121" s="0" t="n">
        <v>60.89</v>
      </c>
      <c r="AK121" s="0" t="n">
        <v>0.0448</v>
      </c>
      <c r="AL121" s="0" t="n">
        <v>17186052</v>
      </c>
      <c r="AM121" s="0" t="n">
        <v>0.00314311524348199</v>
      </c>
    </row>
    <row r="122" customFormat="false" ht="14.5" hidden="false" customHeight="false" outlineLevel="0" collapsed="false">
      <c r="A122" s="0" t="n">
        <v>95</v>
      </c>
      <c r="B122" s="0" t="s">
        <v>113</v>
      </c>
      <c r="C122" s="7" t="n">
        <v>7843860400</v>
      </c>
      <c r="D122" s="7" t="n">
        <v>25389011.7186767</v>
      </c>
      <c r="E122" s="7" t="n">
        <v>2026895000</v>
      </c>
      <c r="F122" s="7" t="n">
        <v>24041183.1683656</v>
      </c>
      <c r="G122" s="7" t="n">
        <v>49430195</v>
      </c>
      <c r="H122" s="7" t="n">
        <v>267702805.830383</v>
      </c>
      <c r="I122" s="17" t="n">
        <v>0.184645786011369</v>
      </c>
      <c r="J122" s="7" t="n">
        <v>220854815</v>
      </c>
      <c r="K122" s="7" t="n">
        <v>49430195</v>
      </c>
      <c r="L122" s="0" t="n">
        <v>18.46</v>
      </c>
      <c r="N122" s="7" t="n">
        <v>42537361</v>
      </c>
      <c r="O122" s="18" t="n">
        <v>0.0444</v>
      </c>
      <c r="P122" s="7" t="n">
        <v>44426020</v>
      </c>
      <c r="Q122" s="17" t="n">
        <v>16.5952761915198</v>
      </c>
      <c r="R122" s="17" t="n">
        <v>1.86472380848019</v>
      </c>
      <c r="S122" s="17" t="n">
        <v>0</v>
      </c>
      <c r="T122" s="7" t="n">
        <v>0</v>
      </c>
      <c r="U122" s="7" t="n">
        <v>0</v>
      </c>
      <c r="V122" s="7" t="n">
        <v>0</v>
      </c>
      <c r="W122" s="7" t="n">
        <v>0</v>
      </c>
      <c r="X122" s="7" t="n">
        <v>44426020</v>
      </c>
      <c r="Y122" s="17" t="n">
        <v>16.5952761915198</v>
      </c>
      <c r="AA122" s="0" t="n">
        <v>-5004175</v>
      </c>
      <c r="AB122" s="0" t="n">
        <v>-5004175</v>
      </c>
      <c r="AC122" s="0" t="n">
        <v>0</v>
      </c>
      <c r="AD122" s="0" t="n">
        <v>-1.86472380848019</v>
      </c>
      <c r="AG122" s="0" t="s">
        <v>530</v>
      </c>
      <c r="AH122" s="0" t="s">
        <v>113</v>
      </c>
      <c r="AI122" s="0" t="n">
        <v>0.184645786011369</v>
      </c>
      <c r="AJ122" s="0" t="n">
        <v>18.46</v>
      </c>
      <c r="AK122" s="0" t="n">
        <v>0.0444</v>
      </c>
      <c r="AL122" s="0" t="n">
        <v>44426020</v>
      </c>
      <c r="AM122" s="0" t="n">
        <v>-1.86472380848019</v>
      </c>
    </row>
    <row r="123" customFormat="false" ht="14.5" hidden="false" customHeight="false" outlineLevel="0" collapsed="false">
      <c r="A123" s="0" t="n">
        <v>96</v>
      </c>
      <c r="B123" s="0" t="s">
        <v>114</v>
      </c>
      <c r="C123" s="7" t="n">
        <v>15449979300</v>
      </c>
      <c r="D123" s="7" t="n">
        <v>50008501.6175214</v>
      </c>
      <c r="E123" s="7" t="n">
        <v>2053402000</v>
      </c>
      <c r="F123" s="7" t="n">
        <v>24355585.0699164</v>
      </c>
      <c r="G123" s="7" t="n">
        <v>74364087</v>
      </c>
      <c r="H123" s="7" t="n">
        <v>47533272.5733394</v>
      </c>
      <c r="I123" s="17" t="n">
        <v>1.56446385813775</v>
      </c>
      <c r="J123" s="7" t="n">
        <v>39214950</v>
      </c>
      <c r="K123" s="7" t="n">
        <v>39214950</v>
      </c>
      <c r="L123" s="0" t="n">
        <v>82.5</v>
      </c>
      <c r="N123" s="7" t="n">
        <v>36602682</v>
      </c>
      <c r="O123" s="18" t="n">
        <v>0.0541</v>
      </c>
      <c r="P123" s="7" t="n">
        <v>38582887</v>
      </c>
      <c r="Q123" s="17" t="n">
        <v>81.1702727609807</v>
      </c>
      <c r="R123" s="17" t="n">
        <v>1.32972723901932</v>
      </c>
      <c r="S123" s="17" t="n">
        <v>0</v>
      </c>
      <c r="T123" s="7" t="n">
        <v>0</v>
      </c>
      <c r="U123" s="7" t="n">
        <v>0</v>
      </c>
      <c r="V123" s="7" t="n">
        <v>0</v>
      </c>
      <c r="W123" s="7" t="n">
        <v>0</v>
      </c>
      <c r="X123" s="7" t="n">
        <v>38582887</v>
      </c>
      <c r="Y123" s="17" t="n">
        <v>81.1702727609807</v>
      </c>
      <c r="AA123" s="0" t="n">
        <v>-632063</v>
      </c>
      <c r="AB123" s="0" t="n">
        <v>-632063</v>
      </c>
      <c r="AC123" s="0" t="n">
        <v>0</v>
      </c>
      <c r="AD123" s="0" t="n">
        <v>-1.32972723901932</v>
      </c>
      <c r="AG123" s="0" t="s">
        <v>531</v>
      </c>
      <c r="AH123" s="0" t="s">
        <v>114</v>
      </c>
      <c r="AI123" s="0" t="n">
        <v>1.56446385813775</v>
      </c>
      <c r="AJ123" s="0" t="n">
        <v>82.5</v>
      </c>
      <c r="AK123" s="0" t="n">
        <v>0.0541</v>
      </c>
      <c r="AL123" s="0" t="n">
        <v>38582887</v>
      </c>
      <c r="AM123" s="0" t="n">
        <v>-1.32972723901932</v>
      </c>
    </row>
    <row r="124" customFormat="false" ht="14.5" hidden="false" customHeight="false" outlineLevel="0" collapsed="false">
      <c r="A124" s="0" t="n">
        <v>97</v>
      </c>
      <c r="B124" s="0" t="s">
        <v>115</v>
      </c>
      <c r="C124" s="7" t="n">
        <v>3678508500</v>
      </c>
      <c r="D124" s="7" t="n">
        <v>11906598.3649775</v>
      </c>
      <c r="E124" s="7" t="n">
        <v>1057088000</v>
      </c>
      <c r="F124" s="7" t="n">
        <v>12538215.4640873</v>
      </c>
      <c r="G124" s="7" t="n">
        <v>24444814</v>
      </c>
      <c r="H124" s="7" t="n">
        <v>108892707.931429</v>
      </c>
      <c r="I124" s="17" t="n">
        <v>0.224485316458409</v>
      </c>
      <c r="J124" s="7" t="n">
        <v>89836484</v>
      </c>
      <c r="K124" s="7" t="n">
        <v>24444814</v>
      </c>
      <c r="L124" s="0" t="n">
        <v>22.45</v>
      </c>
      <c r="N124" s="7" t="n">
        <v>23611394</v>
      </c>
      <c r="O124" s="18" t="n">
        <v>0.0449</v>
      </c>
      <c r="P124" s="7" t="n">
        <v>24671546</v>
      </c>
      <c r="Q124" s="17" t="n">
        <v>22.6567476084219</v>
      </c>
      <c r="R124" s="17" t="n">
        <v>0</v>
      </c>
      <c r="S124" s="17" t="n">
        <v>0</v>
      </c>
      <c r="T124" s="7" t="n">
        <v>0</v>
      </c>
      <c r="U124" s="7" t="n">
        <v>226732</v>
      </c>
      <c r="V124" s="7" t="n">
        <v>226732</v>
      </c>
      <c r="W124" s="7" t="n">
        <v>0</v>
      </c>
      <c r="X124" s="7" t="n">
        <v>24444814</v>
      </c>
      <c r="Y124" s="17" t="n">
        <v>22.4485316458409</v>
      </c>
      <c r="AA124" s="0" t="n">
        <v>0</v>
      </c>
      <c r="AB124" s="0" t="n">
        <v>0</v>
      </c>
      <c r="AC124" s="0" t="n">
        <v>0</v>
      </c>
      <c r="AD124" s="0" t="n">
        <v>-0.00146835415914026</v>
      </c>
      <c r="AG124" s="0" t="s">
        <v>532</v>
      </c>
      <c r="AH124" s="0" t="s">
        <v>115</v>
      </c>
      <c r="AI124" s="0" t="n">
        <v>0.224485316458409</v>
      </c>
      <c r="AJ124" s="0" t="n">
        <v>22.45</v>
      </c>
      <c r="AK124" s="0" t="n">
        <v>0.0449</v>
      </c>
      <c r="AL124" s="0" t="n">
        <v>24444814</v>
      </c>
      <c r="AM124" s="0" t="n">
        <v>-0.00146835415914026</v>
      </c>
    </row>
    <row r="125" customFormat="false" ht="14.5" hidden="false" customHeight="false" outlineLevel="0" collapsed="false">
      <c r="A125" s="0" t="n">
        <v>98</v>
      </c>
      <c r="B125" s="0" t="s">
        <v>116</v>
      </c>
      <c r="C125" s="7" t="n">
        <v>185906300</v>
      </c>
      <c r="D125" s="7" t="n">
        <v>601741.615553971</v>
      </c>
      <c r="E125" s="7" t="n">
        <v>16498000</v>
      </c>
      <c r="F125" s="7" t="n">
        <v>195684.255924306</v>
      </c>
      <c r="G125" s="7" t="n">
        <v>797426</v>
      </c>
      <c r="H125" s="7" t="n">
        <v>1566636.00409515</v>
      </c>
      <c r="I125" s="17" t="n">
        <v>0.509005281326068</v>
      </c>
      <c r="J125" s="7" t="n">
        <v>1292475</v>
      </c>
      <c r="K125" s="7" t="n">
        <v>797426</v>
      </c>
      <c r="L125" s="0" t="n">
        <v>50.9</v>
      </c>
      <c r="N125" s="7" t="n">
        <v>748953</v>
      </c>
      <c r="O125" s="18" t="n">
        <v>0.0438</v>
      </c>
      <c r="P125" s="7" t="n">
        <v>781757</v>
      </c>
      <c r="Q125" s="17" t="n">
        <v>49.9003596212844</v>
      </c>
      <c r="R125" s="17" t="n">
        <v>0.999640378715611</v>
      </c>
      <c r="S125" s="17" t="n">
        <v>0</v>
      </c>
      <c r="T125" s="7" t="n">
        <v>0</v>
      </c>
      <c r="U125" s="7" t="n">
        <v>0</v>
      </c>
      <c r="V125" s="7" t="n">
        <v>0</v>
      </c>
      <c r="W125" s="7" t="n">
        <v>0</v>
      </c>
      <c r="X125" s="7" t="n">
        <v>781757</v>
      </c>
      <c r="Y125" s="17" t="n">
        <v>49.9003596212844</v>
      </c>
      <c r="AA125" s="0" t="n">
        <v>-15669</v>
      </c>
      <c r="AB125" s="0" t="n">
        <v>-15669</v>
      </c>
      <c r="AC125" s="0" t="n">
        <v>0</v>
      </c>
      <c r="AD125" s="0" t="n">
        <v>-0.999640378715611</v>
      </c>
      <c r="AG125" s="0" t="s">
        <v>533</v>
      </c>
      <c r="AH125" s="0" t="s">
        <v>116</v>
      </c>
      <c r="AI125" s="0" t="n">
        <v>0.509005281326068</v>
      </c>
      <c r="AJ125" s="0" t="n">
        <v>50.9</v>
      </c>
      <c r="AK125" s="0" t="n">
        <v>0.0438</v>
      </c>
      <c r="AL125" s="0" t="n">
        <v>781757</v>
      </c>
      <c r="AM125" s="0" t="n">
        <v>-0.999640378715611</v>
      </c>
    </row>
    <row r="126" customFormat="false" ht="14.5" hidden="false" customHeight="false" outlineLevel="0" collapsed="false">
      <c r="A126" s="0" t="n">
        <v>99</v>
      </c>
      <c r="B126" s="0" t="s">
        <v>117</v>
      </c>
      <c r="C126" s="7" t="n">
        <v>3825226800</v>
      </c>
      <c r="D126" s="7" t="n">
        <v>12381496.2402691</v>
      </c>
      <c r="E126" s="7" t="n">
        <v>1381591000</v>
      </c>
      <c r="F126" s="7" t="n">
        <v>16387174.6167243</v>
      </c>
      <c r="G126" s="7" t="n">
        <v>28768671</v>
      </c>
      <c r="H126" s="7" t="n">
        <v>36787810.6931327</v>
      </c>
      <c r="I126" s="17" t="n">
        <v>0.782016392331016</v>
      </c>
      <c r="J126" s="7" t="n">
        <v>30349944</v>
      </c>
      <c r="K126" s="7" t="n">
        <v>28768671</v>
      </c>
      <c r="L126" s="0" t="n">
        <v>78.2</v>
      </c>
      <c r="N126" s="7" t="n">
        <v>28240512</v>
      </c>
      <c r="O126" s="18" t="n">
        <v>0.0358</v>
      </c>
      <c r="P126" s="7" t="n">
        <v>29251522</v>
      </c>
      <c r="Q126" s="17" t="n">
        <v>79.5141690925915</v>
      </c>
      <c r="R126" s="17" t="n">
        <v>0</v>
      </c>
      <c r="S126" s="17" t="n">
        <v>0</v>
      </c>
      <c r="T126" s="7" t="n">
        <v>0</v>
      </c>
      <c r="U126" s="7" t="n">
        <v>482851</v>
      </c>
      <c r="V126" s="7" t="n">
        <v>482851</v>
      </c>
      <c r="W126" s="7" t="n">
        <v>0</v>
      </c>
      <c r="X126" s="7" t="n">
        <v>28768671</v>
      </c>
      <c r="Y126" s="17" t="n">
        <v>78.2016392331016</v>
      </c>
      <c r="AA126" s="0" t="n">
        <v>0</v>
      </c>
      <c r="AB126" s="0" t="n">
        <v>0</v>
      </c>
      <c r="AC126" s="0" t="n">
        <v>0</v>
      </c>
      <c r="AD126" s="0" t="n">
        <v>0.00163923310157088</v>
      </c>
      <c r="AG126" s="0" t="s">
        <v>534</v>
      </c>
      <c r="AH126" s="0" t="s">
        <v>117</v>
      </c>
      <c r="AI126" s="0" t="n">
        <v>0.782016392331016</v>
      </c>
      <c r="AJ126" s="0" t="n">
        <v>78.2</v>
      </c>
      <c r="AK126" s="0" t="n">
        <v>0.0358</v>
      </c>
      <c r="AL126" s="0" t="n">
        <v>28768671</v>
      </c>
      <c r="AM126" s="0" t="n">
        <v>0.00163923310157088</v>
      </c>
    </row>
    <row r="127" customFormat="false" ht="14.5" hidden="false" customHeight="false" outlineLevel="0" collapsed="false">
      <c r="A127" s="0" t="n">
        <v>100</v>
      </c>
      <c r="B127" s="0" t="s">
        <v>118</v>
      </c>
      <c r="C127" s="7" t="n">
        <v>12640216800</v>
      </c>
      <c r="D127" s="7" t="n">
        <v>40913860.7900025</v>
      </c>
      <c r="E127" s="7" t="n">
        <v>3380098000</v>
      </c>
      <c r="F127" s="7" t="n">
        <v>40091645.1740353</v>
      </c>
      <c r="G127" s="7" t="n">
        <v>81005506</v>
      </c>
      <c r="H127" s="7" t="n">
        <v>179028186.64009</v>
      </c>
      <c r="I127" s="17" t="n">
        <v>0.452473476497026</v>
      </c>
      <c r="J127" s="7" t="n">
        <v>147698254</v>
      </c>
      <c r="K127" s="7" t="n">
        <v>81005506</v>
      </c>
      <c r="L127" s="0" t="n">
        <v>45.25</v>
      </c>
      <c r="N127" s="7" t="n">
        <v>81178259</v>
      </c>
      <c r="O127" s="18" t="n">
        <v>0.0388</v>
      </c>
      <c r="P127" s="7" t="n">
        <v>84327975</v>
      </c>
      <c r="Q127" s="17" t="n">
        <v>47.1031833492951</v>
      </c>
      <c r="R127" s="17" t="n">
        <v>0</v>
      </c>
      <c r="S127" s="17" t="n">
        <v>0</v>
      </c>
      <c r="T127" s="7" t="n">
        <v>0</v>
      </c>
      <c r="U127" s="7" t="n">
        <v>3322469</v>
      </c>
      <c r="V127" s="7" t="n">
        <v>3322469</v>
      </c>
      <c r="W127" s="7" t="n">
        <v>0</v>
      </c>
      <c r="X127" s="7" t="n">
        <v>81005506</v>
      </c>
      <c r="Y127" s="17" t="n">
        <v>45.2473476497026</v>
      </c>
      <c r="AA127" s="0" t="n">
        <v>0</v>
      </c>
      <c r="AB127" s="0" t="n">
        <v>0</v>
      </c>
      <c r="AC127" s="0" t="n">
        <v>0</v>
      </c>
      <c r="AD127" s="0" t="n">
        <v>-0.0026523502974527</v>
      </c>
      <c r="AG127" s="0" t="s">
        <v>535</v>
      </c>
      <c r="AH127" s="0" t="s">
        <v>118</v>
      </c>
      <c r="AI127" s="0" t="n">
        <v>0.452473476497026</v>
      </c>
      <c r="AJ127" s="0" t="n">
        <v>45.25</v>
      </c>
      <c r="AK127" s="0" t="n">
        <v>0.0388</v>
      </c>
      <c r="AL127" s="0" t="n">
        <v>81005506</v>
      </c>
      <c r="AM127" s="0" t="n">
        <v>-0.0026523502974527</v>
      </c>
    </row>
    <row r="128" customFormat="false" ht="14.5" hidden="false" customHeight="false" outlineLevel="0" collapsed="false">
      <c r="A128" s="0" t="n">
        <v>101</v>
      </c>
      <c r="B128" s="0" t="s">
        <v>119</v>
      </c>
      <c r="C128" s="7" t="n">
        <v>6739455100</v>
      </c>
      <c r="D128" s="7" t="n">
        <v>21814272.0275077</v>
      </c>
      <c r="E128" s="7" t="n">
        <v>2160179000</v>
      </c>
      <c r="F128" s="7" t="n">
        <v>25622076.6322167</v>
      </c>
      <c r="G128" s="7" t="n">
        <v>47436349</v>
      </c>
      <c r="H128" s="7" t="n">
        <v>70532572.6678127</v>
      </c>
      <c r="I128" s="17" t="n">
        <v>0.672545282353601</v>
      </c>
      <c r="J128" s="7" t="n">
        <v>58189372</v>
      </c>
      <c r="K128" s="7" t="n">
        <v>47436349</v>
      </c>
      <c r="L128" s="0" t="n">
        <v>67.25</v>
      </c>
      <c r="N128" s="7" t="n">
        <v>49918273</v>
      </c>
      <c r="O128" s="18" t="n">
        <v>0.049</v>
      </c>
      <c r="P128" s="7" t="n">
        <v>52364268</v>
      </c>
      <c r="Q128" s="17" t="n">
        <v>74.2412562301109</v>
      </c>
      <c r="R128" s="17" t="n">
        <v>0</v>
      </c>
      <c r="S128" s="17" t="n">
        <v>0</v>
      </c>
      <c r="T128" s="7" t="n">
        <v>0</v>
      </c>
      <c r="U128" s="7" t="n">
        <v>4927919</v>
      </c>
      <c r="V128" s="7" t="n">
        <v>4927919</v>
      </c>
      <c r="W128" s="7" t="n">
        <v>0</v>
      </c>
      <c r="X128" s="7" t="n">
        <v>47436349</v>
      </c>
      <c r="Y128" s="17" t="n">
        <v>67.2545282353601</v>
      </c>
      <c r="AA128" s="0" t="n">
        <v>0</v>
      </c>
      <c r="AB128" s="0" t="n">
        <v>0</v>
      </c>
      <c r="AC128" s="0" t="n">
        <v>0</v>
      </c>
      <c r="AD128" s="0" t="n">
        <v>0.00452823536011238</v>
      </c>
      <c r="AG128" s="0" t="s">
        <v>536</v>
      </c>
      <c r="AH128" s="0" t="s">
        <v>119</v>
      </c>
      <c r="AI128" s="0" t="n">
        <v>0.672545282353601</v>
      </c>
      <c r="AJ128" s="0" t="n">
        <v>67.25</v>
      </c>
      <c r="AK128" s="0" t="n">
        <v>0.049</v>
      </c>
      <c r="AL128" s="0" t="n">
        <v>47436349</v>
      </c>
      <c r="AM128" s="0" t="n">
        <v>0.00452823536011238</v>
      </c>
    </row>
    <row r="129" customFormat="false" ht="14.5" hidden="false" customHeight="false" outlineLevel="0" collapsed="false">
      <c r="A129" s="0" t="n">
        <v>102</v>
      </c>
      <c r="B129" s="0" t="s">
        <v>120</v>
      </c>
      <c r="C129" s="7" t="n">
        <v>1813071700</v>
      </c>
      <c r="D129" s="7" t="n">
        <v>5868551.49004195</v>
      </c>
      <c r="E129" s="7" t="n">
        <v>424218000</v>
      </c>
      <c r="F129" s="7" t="n">
        <v>5031687.70030895</v>
      </c>
      <c r="G129" s="7" t="n">
        <v>10900239</v>
      </c>
      <c r="H129" s="7" t="n">
        <v>16716218.1655646</v>
      </c>
      <c r="I129" s="17" t="n">
        <v>0.652075660417884</v>
      </c>
      <c r="J129" s="7" t="n">
        <v>13790880</v>
      </c>
      <c r="K129" s="7" t="n">
        <v>10900239</v>
      </c>
      <c r="L129" s="0" t="n">
        <v>65.21</v>
      </c>
      <c r="N129" s="7" t="n">
        <v>11618817</v>
      </c>
      <c r="O129" s="18" t="n">
        <v>0.0387</v>
      </c>
      <c r="P129" s="7" t="n">
        <v>12068465</v>
      </c>
      <c r="Q129" s="17" t="n">
        <v>72.196144369909</v>
      </c>
      <c r="R129" s="17" t="n">
        <v>0</v>
      </c>
      <c r="S129" s="17" t="n">
        <v>0</v>
      </c>
      <c r="T129" s="7" t="n">
        <v>0</v>
      </c>
      <c r="U129" s="7" t="n">
        <v>1168226</v>
      </c>
      <c r="V129" s="7" t="n">
        <v>1168226</v>
      </c>
      <c r="W129" s="7" t="n">
        <v>0</v>
      </c>
      <c r="X129" s="7" t="n">
        <v>10900239</v>
      </c>
      <c r="Y129" s="17" t="n">
        <v>65.2075660417884</v>
      </c>
      <c r="AA129" s="0" t="n">
        <v>0</v>
      </c>
      <c r="AB129" s="0" t="n">
        <v>0</v>
      </c>
      <c r="AC129" s="0" t="n">
        <v>0</v>
      </c>
      <c r="AD129" s="0" t="n">
        <v>-0.00243395821156867</v>
      </c>
      <c r="AG129" s="0" t="s">
        <v>537</v>
      </c>
      <c r="AH129" s="0" t="s">
        <v>120</v>
      </c>
      <c r="AI129" s="0" t="n">
        <v>0.652075660417884</v>
      </c>
      <c r="AJ129" s="0" t="n">
        <v>65.21</v>
      </c>
      <c r="AK129" s="0" t="n">
        <v>0.0387</v>
      </c>
      <c r="AL129" s="0" t="n">
        <v>10900239</v>
      </c>
      <c r="AM129" s="0" t="n">
        <v>-0.00243395821156867</v>
      </c>
    </row>
    <row r="130" customFormat="false" ht="14.5" hidden="false" customHeight="false" outlineLevel="0" collapsed="false">
      <c r="A130" s="0" t="n">
        <v>103</v>
      </c>
      <c r="B130" s="0" t="s">
        <v>121</v>
      </c>
      <c r="C130" s="7" t="n">
        <v>1722018500</v>
      </c>
      <c r="D130" s="7" t="n">
        <v>5573830.44148491</v>
      </c>
      <c r="E130" s="7" t="n">
        <v>538929000</v>
      </c>
      <c r="F130" s="7" t="n">
        <v>6392285.14735302</v>
      </c>
      <c r="G130" s="7" t="n">
        <v>11966116</v>
      </c>
      <c r="H130" s="7" t="n">
        <v>44949886.0389736</v>
      </c>
      <c r="I130" s="17" t="n">
        <v>0.266210152115288</v>
      </c>
      <c r="J130" s="7" t="n">
        <v>37083656</v>
      </c>
      <c r="K130" s="7" t="n">
        <v>11966116</v>
      </c>
      <c r="L130" s="0" t="n">
        <v>26.62</v>
      </c>
      <c r="N130" s="7" t="n">
        <v>12277046</v>
      </c>
      <c r="O130" s="18" t="n">
        <v>0.0385</v>
      </c>
      <c r="P130" s="7" t="n">
        <v>12749712</v>
      </c>
      <c r="Q130" s="17" t="n">
        <v>28.3642810327604</v>
      </c>
      <c r="R130" s="17" t="n">
        <v>0</v>
      </c>
      <c r="S130" s="17" t="n">
        <v>0</v>
      </c>
      <c r="T130" s="7" t="n">
        <v>0</v>
      </c>
      <c r="U130" s="7" t="n">
        <v>783596</v>
      </c>
      <c r="V130" s="7" t="n">
        <v>783596</v>
      </c>
      <c r="W130" s="7" t="n">
        <v>0</v>
      </c>
      <c r="X130" s="7" t="n">
        <v>11966116</v>
      </c>
      <c r="Y130" s="17" t="n">
        <v>26.6210152115288</v>
      </c>
      <c r="AA130" s="0" t="n">
        <v>0</v>
      </c>
      <c r="AB130" s="0" t="n">
        <v>0</v>
      </c>
      <c r="AC130" s="0" t="n">
        <v>0</v>
      </c>
      <c r="AD130" s="0" t="n">
        <v>0.00101521152877027</v>
      </c>
      <c r="AG130" s="0" t="s">
        <v>538</v>
      </c>
      <c r="AH130" s="0" t="s">
        <v>121</v>
      </c>
      <c r="AI130" s="0" t="n">
        <v>0.266210152115288</v>
      </c>
      <c r="AJ130" s="0" t="n">
        <v>26.62</v>
      </c>
      <c r="AK130" s="0" t="n">
        <v>0.0385</v>
      </c>
      <c r="AL130" s="0" t="n">
        <v>11966116</v>
      </c>
      <c r="AM130" s="0" t="n">
        <v>0.00101521152877027</v>
      </c>
    </row>
    <row r="131" customFormat="false" ht="14.5" hidden="false" customHeight="false" outlineLevel="0" collapsed="false">
      <c r="A131" s="0" t="n">
        <v>104</v>
      </c>
      <c r="B131" s="0" t="s">
        <v>122</v>
      </c>
      <c r="C131" s="7" t="n">
        <v>860784100</v>
      </c>
      <c r="D131" s="7" t="n">
        <v>2786186.45509685</v>
      </c>
      <c r="E131" s="7" t="n">
        <v>28945000</v>
      </c>
      <c r="F131" s="7" t="n">
        <v>343319.237951814</v>
      </c>
      <c r="G131" s="7" t="n">
        <v>3129506</v>
      </c>
      <c r="H131" s="7" t="n">
        <v>843545.481651007</v>
      </c>
      <c r="I131" s="17" t="n">
        <v>3.70994340918626</v>
      </c>
      <c r="J131" s="7" t="n">
        <v>695925</v>
      </c>
      <c r="K131" s="7" t="n">
        <v>695925</v>
      </c>
      <c r="L131" s="0" t="n">
        <v>82.5</v>
      </c>
      <c r="N131" s="7" t="n">
        <v>730251</v>
      </c>
      <c r="O131" s="18" t="n">
        <v>0.0413</v>
      </c>
      <c r="P131" s="7" t="n">
        <v>760410</v>
      </c>
      <c r="Q131" s="17" t="n">
        <v>90.1445169870044</v>
      </c>
      <c r="R131" s="17" t="n">
        <v>0</v>
      </c>
      <c r="S131" s="17" t="n">
        <v>0</v>
      </c>
      <c r="T131" s="7" t="n">
        <v>0</v>
      </c>
      <c r="U131" s="7" t="n">
        <v>64485</v>
      </c>
      <c r="V131" s="7" t="n">
        <v>64485</v>
      </c>
      <c r="W131" s="7" t="n">
        <v>0</v>
      </c>
      <c r="X131" s="7" t="n">
        <v>695925</v>
      </c>
      <c r="Y131" s="17" t="n">
        <v>82.4999973490367</v>
      </c>
      <c r="AA131" s="0" t="n">
        <v>0</v>
      </c>
      <c r="AB131" s="0" t="n">
        <v>0</v>
      </c>
      <c r="AC131" s="0" t="n">
        <v>0</v>
      </c>
      <c r="AD131" s="0" t="n">
        <v>-2.6509632817806E-006</v>
      </c>
      <c r="AG131" s="0" t="s">
        <v>539</v>
      </c>
      <c r="AH131" s="0" t="s">
        <v>122</v>
      </c>
      <c r="AI131" s="0" t="n">
        <v>3.70994340918626</v>
      </c>
      <c r="AJ131" s="0" t="n">
        <v>82.5</v>
      </c>
      <c r="AK131" s="0" t="n">
        <v>0.0413</v>
      </c>
      <c r="AL131" s="0" t="n">
        <v>695925</v>
      </c>
      <c r="AM131" s="0" t="n">
        <v>-2.6509632817806E-006</v>
      </c>
    </row>
    <row r="132" customFormat="false" ht="14.5" hidden="false" customHeight="false" outlineLevel="0" collapsed="false">
      <c r="A132" s="0" t="n">
        <v>105</v>
      </c>
      <c r="B132" s="0" t="s">
        <v>123</v>
      </c>
      <c r="C132" s="7" t="n">
        <v>1648088700</v>
      </c>
      <c r="D132" s="7" t="n">
        <v>5334534.42360073</v>
      </c>
      <c r="E132" s="7" t="n">
        <v>522538000</v>
      </c>
      <c r="F132" s="7" t="n">
        <v>6197870.02801399</v>
      </c>
      <c r="G132" s="7" t="n">
        <v>11532404</v>
      </c>
      <c r="H132" s="7" t="n">
        <v>16399936.2460322</v>
      </c>
      <c r="I132" s="17" t="n">
        <v>0.70319809949201</v>
      </c>
      <c r="J132" s="7" t="n">
        <v>13529947</v>
      </c>
      <c r="K132" s="7" t="n">
        <v>11532404</v>
      </c>
      <c r="L132" s="0" t="n">
        <v>70.32</v>
      </c>
      <c r="N132" s="7" t="n">
        <v>12244676</v>
      </c>
      <c r="O132" s="18" t="n">
        <v>0.0494</v>
      </c>
      <c r="P132" s="7" t="n">
        <v>12849563</v>
      </c>
      <c r="Q132" s="17" t="n">
        <v>78.3512984881804</v>
      </c>
      <c r="R132" s="17" t="n">
        <v>0</v>
      </c>
      <c r="S132" s="17" t="n">
        <v>0</v>
      </c>
      <c r="T132" s="7" t="n">
        <v>0</v>
      </c>
      <c r="U132" s="7" t="n">
        <v>1317159</v>
      </c>
      <c r="V132" s="7" t="n">
        <v>1317159</v>
      </c>
      <c r="W132" s="7" t="n">
        <v>0</v>
      </c>
      <c r="X132" s="7" t="n">
        <v>11532404</v>
      </c>
      <c r="Y132" s="17" t="n">
        <v>70.319809949201</v>
      </c>
      <c r="AA132" s="0" t="n">
        <v>0</v>
      </c>
      <c r="AB132" s="0" t="n">
        <v>0</v>
      </c>
      <c r="AC132" s="0" t="n">
        <v>0</v>
      </c>
      <c r="AD132" s="0" t="n">
        <v>-0.00019005079894896</v>
      </c>
      <c r="AG132" s="0" t="s">
        <v>540</v>
      </c>
      <c r="AH132" s="0" t="s">
        <v>123</v>
      </c>
      <c r="AI132" s="0" t="n">
        <v>0.70319809949201</v>
      </c>
      <c r="AJ132" s="0" t="n">
        <v>70.32</v>
      </c>
      <c r="AK132" s="0" t="n">
        <v>0.0494</v>
      </c>
      <c r="AL132" s="0" t="n">
        <v>11532404</v>
      </c>
      <c r="AM132" s="0" t="n">
        <v>-0.00019005079894896</v>
      </c>
    </row>
    <row r="133" customFormat="false" ht="14.5" hidden="false" customHeight="false" outlineLevel="0" collapsed="false">
      <c r="A133" s="0" t="n">
        <v>106</v>
      </c>
      <c r="B133" s="0" t="s">
        <v>124</v>
      </c>
      <c r="C133" s="7" t="n">
        <v>183855300</v>
      </c>
      <c r="D133" s="7" t="n">
        <v>595102.937609753</v>
      </c>
      <c r="E133" s="7" t="n">
        <v>43933000</v>
      </c>
      <c r="F133" s="7" t="n">
        <v>521093.248607257</v>
      </c>
      <c r="G133" s="7" t="n">
        <v>1116196</v>
      </c>
      <c r="H133" s="7" t="n">
        <v>1901189.42344809</v>
      </c>
      <c r="I133" s="17" t="n">
        <v>0.587104044569958</v>
      </c>
      <c r="J133" s="7" t="n">
        <v>1568481</v>
      </c>
      <c r="K133" s="7" t="n">
        <v>1116196</v>
      </c>
      <c r="L133" s="0" t="n">
        <v>58.71</v>
      </c>
      <c r="N133" s="7" t="n">
        <v>1215815</v>
      </c>
      <c r="O133" s="18" t="n">
        <v>0.0345</v>
      </c>
      <c r="P133" s="7" t="n">
        <v>1257761</v>
      </c>
      <c r="Q133" s="17" t="n">
        <v>66.1565325625925</v>
      </c>
      <c r="R133" s="17" t="n">
        <v>0</v>
      </c>
      <c r="S133" s="17" t="n">
        <v>0</v>
      </c>
      <c r="T133" s="7" t="n">
        <v>0</v>
      </c>
      <c r="U133" s="7" t="n">
        <v>141565</v>
      </c>
      <c r="V133" s="7" t="n">
        <v>141565</v>
      </c>
      <c r="W133" s="7" t="n">
        <v>0</v>
      </c>
      <c r="X133" s="7" t="n">
        <v>1116196</v>
      </c>
      <c r="Y133" s="17" t="n">
        <v>58.7104044569958</v>
      </c>
      <c r="AA133" s="0" t="n">
        <v>0</v>
      </c>
      <c r="AB133" s="0" t="n">
        <v>0</v>
      </c>
      <c r="AC133" s="0" t="n">
        <v>0</v>
      </c>
      <c r="AD133" s="0" t="n">
        <v>0.000404456995823921</v>
      </c>
      <c r="AG133" s="0" t="s">
        <v>541</v>
      </c>
      <c r="AH133" s="0" t="s">
        <v>124</v>
      </c>
      <c r="AI133" s="0" t="n">
        <v>0.587104044569958</v>
      </c>
      <c r="AJ133" s="0" t="n">
        <v>58.71</v>
      </c>
      <c r="AK133" s="0" t="n">
        <v>0.0345</v>
      </c>
      <c r="AL133" s="0" t="n">
        <v>1116196</v>
      </c>
      <c r="AM133" s="0" t="n">
        <v>0.000404456995823921</v>
      </c>
    </row>
    <row r="134" customFormat="false" ht="14.5" hidden="false" customHeight="false" outlineLevel="0" collapsed="false">
      <c r="A134" s="0" t="n">
        <v>107</v>
      </c>
      <c r="B134" s="0" t="s">
        <v>125</v>
      </c>
      <c r="C134" s="7" t="n">
        <v>8654554400</v>
      </c>
      <c r="D134" s="7" t="n">
        <v>28013066.5101491</v>
      </c>
      <c r="E134" s="7" t="n">
        <v>1755446000</v>
      </c>
      <c r="F134" s="7" t="n">
        <v>20821502.2624135</v>
      </c>
      <c r="G134" s="7" t="n">
        <v>48834569</v>
      </c>
      <c r="H134" s="7" t="n">
        <v>51373399.5166181</v>
      </c>
      <c r="I134" s="17" t="n">
        <v>0.950580834819062</v>
      </c>
      <c r="J134" s="7" t="n">
        <v>42383055</v>
      </c>
      <c r="K134" s="7" t="n">
        <v>42383055</v>
      </c>
      <c r="L134" s="0" t="n">
        <v>82.5</v>
      </c>
      <c r="N134" s="7" t="n">
        <v>37316013</v>
      </c>
      <c r="O134" s="18" t="n">
        <v>0.0402</v>
      </c>
      <c r="P134" s="7" t="n">
        <v>38816117</v>
      </c>
      <c r="Q134" s="17" t="n">
        <v>75.5568394640575</v>
      </c>
      <c r="R134" s="17" t="n">
        <v>6.94316053594253</v>
      </c>
      <c r="S134" s="17" t="n">
        <v>0.01</v>
      </c>
      <c r="T134" s="7" t="n">
        <v>373160</v>
      </c>
      <c r="U134" s="7" t="n">
        <v>0</v>
      </c>
      <c r="V134" s="7" t="n">
        <v>0</v>
      </c>
      <c r="W134" s="7" t="n">
        <v>0</v>
      </c>
      <c r="X134" s="7" t="n">
        <v>39189277</v>
      </c>
      <c r="Y134" s="17" t="n">
        <v>76.283207591359</v>
      </c>
      <c r="AA134" s="0" t="n">
        <v>-3566938</v>
      </c>
      <c r="AB134" s="0" t="n">
        <v>-3193778</v>
      </c>
      <c r="AC134" s="0" t="n">
        <v>0</v>
      </c>
      <c r="AD134" s="0" t="n">
        <v>-6.21679240864097</v>
      </c>
      <c r="AG134" s="0" t="s">
        <v>542</v>
      </c>
      <c r="AH134" s="0" t="s">
        <v>125</v>
      </c>
      <c r="AI134" s="0" t="n">
        <v>0.950580834819062</v>
      </c>
      <c r="AJ134" s="0" t="n">
        <v>82.5</v>
      </c>
      <c r="AK134" s="0" t="n">
        <v>0.0402</v>
      </c>
      <c r="AL134" s="0" t="n">
        <v>39189277</v>
      </c>
      <c r="AM134" s="0" t="n">
        <v>-6.21679240864097</v>
      </c>
    </row>
    <row r="135" customFormat="false" ht="14.5" hidden="false" customHeight="false" outlineLevel="0" collapsed="false">
      <c r="A135" s="0" t="n">
        <v>108</v>
      </c>
      <c r="B135" s="0" t="s">
        <v>126</v>
      </c>
      <c r="C135" s="7" t="n">
        <v>175826700</v>
      </c>
      <c r="D135" s="7" t="n">
        <v>569115.960650734</v>
      </c>
      <c r="E135" s="7" t="n">
        <v>17600000</v>
      </c>
      <c r="F135" s="7" t="n">
        <v>208755.176643701</v>
      </c>
      <c r="G135" s="7" t="n">
        <v>777871</v>
      </c>
      <c r="H135" s="7" t="n">
        <v>1350599.76179517</v>
      </c>
      <c r="I135" s="17" t="n">
        <v>0.575944866868687</v>
      </c>
      <c r="J135" s="7" t="n">
        <v>1114245</v>
      </c>
      <c r="K135" s="7" t="n">
        <v>777871</v>
      </c>
      <c r="L135" s="0" t="n">
        <v>57.59</v>
      </c>
      <c r="N135" s="7" t="n">
        <v>850119</v>
      </c>
      <c r="O135" s="18" t="n">
        <v>0.0365</v>
      </c>
      <c r="P135" s="7" t="n">
        <v>881148</v>
      </c>
      <c r="Q135" s="17" t="n">
        <v>65.241237628297</v>
      </c>
      <c r="R135" s="17" t="n">
        <v>0</v>
      </c>
      <c r="S135" s="17" t="n">
        <v>0</v>
      </c>
      <c r="T135" s="7" t="n">
        <v>0</v>
      </c>
      <c r="U135" s="7" t="n">
        <v>103277</v>
      </c>
      <c r="V135" s="7" t="n">
        <v>103277</v>
      </c>
      <c r="W135" s="7" t="n">
        <v>0</v>
      </c>
      <c r="X135" s="7" t="n">
        <v>777871</v>
      </c>
      <c r="Y135" s="17" t="n">
        <v>57.5944866868687</v>
      </c>
      <c r="AA135" s="0" t="n">
        <v>0</v>
      </c>
      <c r="AB135" s="0" t="n">
        <v>0</v>
      </c>
      <c r="AC135" s="0" t="n">
        <v>0</v>
      </c>
      <c r="AD135" s="0" t="n">
        <v>0.00448668686870235</v>
      </c>
      <c r="AG135" s="0" t="s">
        <v>543</v>
      </c>
      <c r="AH135" s="0" t="s">
        <v>126</v>
      </c>
      <c r="AI135" s="0" t="n">
        <v>0.575944866868687</v>
      </c>
      <c r="AJ135" s="0" t="n">
        <v>57.59</v>
      </c>
      <c r="AK135" s="0" t="n">
        <v>0.0365</v>
      </c>
      <c r="AL135" s="0" t="n">
        <v>777871</v>
      </c>
      <c r="AM135" s="0" t="n">
        <v>0.00448668686870235</v>
      </c>
    </row>
    <row r="136" customFormat="false" ht="14.5" hidden="false" customHeight="false" outlineLevel="0" collapsed="false">
      <c r="A136" s="0" t="n">
        <v>109</v>
      </c>
      <c r="B136" s="0" t="s">
        <v>127</v>
      </c>
      <c r="C136" s="7" t="n">
        <v>238470900</v>
      </c>
      <c r="D136" s="7" t="n">
        <v>771882.74215887</v>
      </c>
      <c r="E136" s="7" t="n">
        <v>900000</v>
      </c>
      <c r="F136" s="7" t="n">
        <v>10674.9806238256</v>
      </c>
      <c r="G136" s="7" t="n">
        <v>782558</v>
      </c>
      <c r="H136" s="7" t="n">
        <v>0</v>
      </c>
      <c r="I136" s="17" t="n">
        <v>0</v>
      </c>
      <c r="J136" s="7" t="n">
        <v>0</v>
      </c>
      <c r="K136" s="7" t="n">
        <v>0</v>
      </c>
      <c r="L136" s="0" t="n">
        <v>0</v>
      </c>
      <c r="N136" s="7" t="n">
        <v>0</v>
      </c>
      <c r="O136" s="18" t="n">
        <v>0.0453</v>
      </c>
      <c r="P136" s="7" t="n">
        <v>0</v>
      </c>
      <c r="Q136" s="17" t="n">
        <v>0</v>
      </c>
      <c r="R136" s="17" t="n">
        <v>0</v>
      </c>
      <c r="S136" s="17" t="n">
        <v>0</v>
      </c>
      <c r="T136" s="7" t="n">
        <v>0</v>
      </c>
      <c r="U136" s="7" t="n">
        <v>0</v>
      </c>
      <c r="V136" s="7" t="n">
        <v>0</v>
      </c>
      <c r="W136" s="7" t="n">
        <v>0</v>
      </c>
      <c r="X136" s="7" t="n">
        <v>0</v>
      </c>
      <c r="Y136" s="17" t="n">
        <v>0</v>
      </c>
      <c r="AA136" s="0" t="n">
        <v>0</v>
      </c>
      <c r="AB136" s="0" t="n">
        <v>0</v>
      </c>
      <c r="AC136" s="0" t="n">
        <v>0</v>
      </c>
      <c r="AD136" s="0" t="n">
        <v>0</v>
      </c>
      <c r="AG136" s="0" t="s">
        <v>544</v>
      </c>
      <c r="AH136" s="0" t="s">
        <v>127</v>
      </c>
      <c r="AI136" s="0" t="n">
        <v>0</v>
      </c>
      <c r="AJ136" s="0" t="n">
        <v>0</v>
      </c>
      <c r="AK136" s="0" t="n">
        <v>0.0453</v>
      </c>
      <c r="AL136" s="0" t="n">
        <v>0</v>
      </c>
      <c r="AM136" s="0" t="n">
        <v>0</v>
      </c>
    </row>
    <row r="137" customFormat="false" ht="14.5" hidden="false" customHeight="false" outlineLevel="0" collapsed="false">
      <c r="A137" s="0" t="n">
        <v>110</v>
      </c>
      <c r="B137" s="0" t="s">
        <v>128</v>
      </c>
      <c r="C137" s="7" t="n">
        <v>3144522000</v>
      </c>
      <c r="D137" s="7" t="n">
        <v>10178190.5638755</v>
      </c>
      <c r="E137" s="7" t="n">
        <v>1239803000</v>
      </c>
      <c r="F137" s="7" t="n">
        <v>14705414.4470676</v>
      </c>
      <c r="G137" s="7" t="n">
        <v>24883605</v>
      </c>
      <c r="H137" s="7" t="n">
        <v>39122318.0004147</v>
      </c>
      <c r="I137" s="17" t="n">
        <v>0.636046284367307</v>
      </c>
      <c r="J137" s="7" t="n">
        <v>32275912</v>
      </c>
      <c r="K137" s="7" t="n">
        <v>24883605</v>
      </c>
      <c r="L137" s="0" t="n">
        <v>63.6</v>
      </c>
      <c r="N137" s="7" t="n">
        <v>25650988</v>
      </c>
      <c r="O137" s="18" t="n">
        <v>0.0411</v>
      </c>
      <c r="P137" s="7" t="n">
        <v>26705244</v>
      </c>
      <c r="Q137" s="17" t="n">
        <v>68.2608939473293</v>
      </c>
      <c r="R137" s="17" t="n">
        <v>0</v>
      </c>
      <c r="S137" s="17" t="n">
        <v>0</v>
      </c>
      <c r="T137" s="7" t="n">
        <v>0</v>
      </c>
      <c r="U137" s="7" t="n">
        <v>1821639</v>
      </c>
      <c r="V137" s="7" t="n">
        <v>1821639</v>
      </c>
      <c r="W137" s="7" t="n">
        <v>0</v>
      </c>
      <c r="X137" s="7" t="n">
        <v>24883605</v>
      </c>
      <c r="Y137" s="17" t="n">
        <v>63.6046284367307</v>
      </c>
      <c r="AA137" s="0" t="n">
        <v>0</v>
      </c>
      <c r="AB137" s="0" t="n">
        <v>0</v>
      </c>
      <c r="AC137" s="0" t="n">
        <v>0</v>
      </c>
      <c r="AD137" s="0" t="n">
        <v>0.00462843673069813</v>
      </c>
      <c r="AG137" s="0" t="s">
        <v>545</v>
      </c>
      <c r="AH137" s="0" t="s">
        <v>128</v>
      </c>
      <c r="AI137" s="0" t="n">
        <v>0.636046284367307</v>
      </c>
      <c r="AJ137" s="0" t="n">
        <v>63.6</v>
      </c>
      <c r="AK137" s="0" t="n">
        <v>0.0411</v>
      </c>
      <c r="AL137" s="0" t="n">
        <v>24883605</v>
      </c>
      <c r="AM137" s="0" t="n">
        <v>0.00462843673069813</v>
      </c>
    </row>
    <row r="138" customFormat="false" ht="14.5" hidden="false" customHeight="false" outlineLevel="0" collapsed="false">
      <c r="A138" s="0" t="n">
        <v>111</v>
      </c>
      <c r="B138" s="0" t="s">
        <v>129</v>
      </c>
      <c r="C138" s="7" t="n">
        <v>766960200</v>
      </c>
      <c r="D138" s="7" t="n">
        <v>2482497.20323409</v>
      </c>
      <c r="E138" s="7" t="n">
        <v>249386000</v>
      </c>
      <c r="F138" s="7" t="n">
        <v>2957989.68650375</v>
      </c>
      <c r="G138" s="7" t="n">
        <v>5440487</v>
      </c>
      <c r="H138" s="7" t="n">
        <v>10072212.1157293</v>
      </c>
      <c r="I138" s="17" t="n">
        <v>0.540148175742232</v>
      </c>
      <c r="J138" s="7" t="n">
        <v>8309575</v>
      </c>
      <c r="K138" s="7" t="n">
        <v>5440487</v>
      </c>
      <c r="L138" s="0" t="n">
        <v>54.01</v>
      </c>
      <c r="N138" s="7" t="n">
        <v>5880822</v>
      </c>
      <c r="O138" s="18" t="n">
        <v>0.0392</v>
      </c>
      <c r="P138" s="7" t="n">
        <v>6111350</v>
      </c>
      <c r="Q138" s="17" t="n">
        <v>60.6753504570876</v>
      </c>
      <c r="R138" s="17" t="n">
        <v>0</v>
      </c>
      <c r="S138" s="17" t="n">
        <v>0</v>
      </c>
      <c r="T138" s="7" t="n">
        <v>0</v>
      </c>
      <c r="U138" s="7" t="n">
        <v>670863</v>
      </c>
      <c r="V138" s="7" t="n">
        <v>670863</v>
      </c>
      <c r="W138" s="7" t="n">
        <v>0</v>
      </c>
      <c r="X138" s="7" t="n">
        <v>5440487</v>
      </c>
      <c r="Y138" s="17" t="n">
        <v>54.0148175742232</v>
      </c>
      <c r="AA138" s="0" t="n">
        <v>0</v>
      </c>
      <c r="AB138" s="0" t="n">
        <v>0</v>
      </c>
      <c r="AC138" s="0" t="n">
        <v>0</v>
      </c>
      <c r="AD138" s="0" t="n">
        <v>0.00481757422320328</v>
      </c>
      <c r="AG138" s="0" t="s">
        <v>546</v>
      </c>
      <c r="AH138" s="0" t="s">
        <v>129</v>
      </c>
      <c r="AI138" s="0" t="n">
        <v>0.540148175742232</v>
      </c>
      <c r="AJ138" s="0" t="n">
        <v>54.01</v>
      </c>
      <c r="AK138" s="0" t="n">
        <v>0.0392</v>
      </c>
      <c r="AL138" s="0" t="n">
        <v>5440487</v>
      </c>
      <c r="AM138" s="0" t="n">
        <v>0.00481757422320328</v>
      </c>
    </row>
    <row r="139" customFormat="false" ht="14.5" hidden="false" customHeight="false" outlineLevel="0" collapsed="false">
      <c r="A139" s="0" t="n">
        <v>112</v>
      </c>
      <c r="B139" s="0" t="s">
        <v>130</v>
      </c>
      <c r="C139" s="7" t="n">
        <v>236031700</v>
      </c>
      <c r="D139" s="7" t="n">
        <v>763987.538238082</v>
      </c>
      <c r="E139" s="7" t="n">
        <v>64167000</v>
      </c>
      <c r="F139" s="7" t="n">
        <v>761090.535210021</v>
      </c>
      <c r="G139" s="7" t="n">
        <v>1525078</v>
      </c>
      <c r="H139" s="7" t="n">
        <v>2355149.32718852</v>
      </c>
      <c r="I139" s="17" t="n">
        <v>0.647550447181444</v>
      </c>
      <c r="J139" s="7" t="n">
        <v>1942998</v>
      </c>
      <c r="K139" s="7" t="n">
        <v>1525078</v>
      </c>
      <c r="L139" s="0" t="n">
        <v>64.76</v>
      </c>
      <c r="N139" s="7" t="n">
        <v>1631275</v>
      </c>
      <c r="O139" s="18" t="n">
        <v>0.0623</v>
      </c>
      <c r="P139" s="7" t="n">
        <v>1732903</v>
      </c>
      <c r="Q139" s="17" t="n">
        <v>73.5793259473985</v>
      </c>
      <c r="R139" s="17" t="n">
        <v>0</v>
      </c>
      <c r="S139" s="17" t="n">
        <v>0</v>
      </c>
      <c r="T139" s="7" t="n">
        <v>0</v>
      </c>
      <c r="U139" s="7" t="n">
        <v>207825</v>
      </c>
      <c r="V139" s="7" t="n">
        <v>207825</v>
      </c>
      <c r="W139" s="7" t="n">
        <v>0</v>
      </c>
      <c r="X139" s="7" t="n">
        <v>1525078</v>
      </c>
      <c r="Y139" s="17" t="n">
        <v>64.7550447181444</v>
      </c>
      <c r="AA139" s="0" t="n">
        <v>0</v>
      </c>
      <c r="AB139" s="0" t="n">
        <v>0</v>
      </c>
      <c r="AC139" s="0" t="n">
        <v>0</v>
      </c>
      <c r="AD139" s="0" t="n">
        <v>-0.00495528185564353</v>
      </c>
      <c r="AG139" s="0" t="s">
        <v>547</v>
      </c>
      <c r="AH139" s="0" t="s">
        <v>130</v>
      </c>
      <c r="AI139" s="0" t="n">
        <v>0.647550447181444</v>
      </c>
      <c r="AJ139" s="0" t="n">
        <v>64.76</v>
      </c>
      <c r="AK139" s="0" t="n">
        <v>0.0623</v>
      </c>
      <c r="AL139" s="0" t="n">
        <v>1525078</v>
      </c>
      <c r="AM139" s="0" t="n">
        <v>-0.00495528185564353</v>
      </c>
    </row>
    <row r="140" customFormat="false" ht="14.5" hidden="false" customHeight="false" outlineLevel="0" collapsed="false">
      <c r="A140" s="0" t="n">
        <v>113</v>
      </c>
      <c r="B140" s="0" t="s">
        <v>131</v>
      </c>
      <c r="C140" s="7" t="n">
        <v>1741152600</v>
      </c>
      <c r="D140" s="7" t="n">
        <v>5635763.7070395</v>
      </c>
      <c r="E140" s="7" t="n">
        <v>422825000</v>
      </c>
      <c r="F140" s="7" t="n">
        <v>5015165.20252119</v>
      </c>
      <c r="G140" s="7" t="n">
        <v>10650929</v>
      </c>
      <c r="H140" s="7" t="n">
        <v>11314564.9875165</v>
      </c>
      <c r="I140" s="17" t="n">
        <v>0.941346751885849</v>
      </c>
      <c r="J140" s="7" t="n">
        <v>9334516</v>
      </c>
      <c r="K140" s="7" t="n">
        <v>9334516</v>
      </c>
      <c r="L140" s="0" t="n">
        <v>82.5</v>
      </c>
      <c r="N140" s="7" t="n">
        <v>8090456</v>
      </c>
      <c r="O140" s="18" t="n">
        <v>0.0422</v>
      </c>
      <c r="P140" s="7" t="n">
        <v>8431873</v>
      </c>
      <c r="Q140" s="17" t="n">
        <v>74.5222905989139</v>
      </c>
      <c r="R140" s="17" t="n">
        <v>7.9777094010861</v>
      </c>
      <c r="S140" s="17" t="n">
        <v>0.02</v>
      </c>
      <c r="T140" s="7" t="n">
        <v>161809</v>
      </c>
      <c r="U140" s="7" t="n">
        <v>0</v>
      </c>
      <c r="V140" s="7" t="n">
        <v>0</v>
      </c>
      <c r="W140" s="7" t="n">
        <v>0</v>
      </c>
      <c r="X140" s="7" t="n">
        <v>8593682</v>
      </c>
      <c r="Y140" s="17" t="n">
        <v>75.9523853500469</v>
      </c>
      <c r="AA140" s="0" t="n">
        <v>-902643</v>
      </c>
      <c r="AB140" s="0" t="n">
        <v>-740834</v>
      </c>
      <c r="AC140" s="0" t="n">
        <v>0</v>
      </c>
      <c r="AD140" s="0" t="n">
        <v>-6.54761464995315</v>
      </c>
      <c r="AG140" s="0" t="s">
        <v>548</v>
      </c>
      <c r="AH140" s="0" t="s">
        <v>131</v>
      </c>
      <c r="AI140" s="0" t="n">
        <v>0.941346751885849</v>
      </c>
      <c r="AJ140" s="0" t="n">
        <v>82.5</v>
      </c>
      <c r="AK140" s="0" t="n">
        <v>0.0422</v>
      </c>
      <c r="AL140" s="0" t="n">
        <v>8593682</v>
      </c>
      <c r="AM140" s="0" t="n">
        <v>-6.54761464995315</v>
      </c>
    </row>
    <row r="141" customFormat="false" ht="14.5" hidden="false" customHeight="false" outlineLevel="0" collapsed="false">
      <c r="A141" s="0" t="n">
        <v>114</v>
      </c>
      <c r="B141" s="0" t="s">
        <v>132</v>
      </c>
      <c r="C141" s="7" t="n">
        <v>1751876500</v>
      </c>
      <c r="D141" s="7" t="n">
        <v>5670474.83254218</v>
      </c>
      <c r="E141" s="7" t="n">
        <v>479053000</v>
      </c>
      <c r="F141" s="7" t="n">
        <v>5682090.54753948</v>
      </c>
      <c r="G141" s="7" t="n">
        <v>11352565</v>
      </c>
      <c r="H141" s="7" t="n">
        <v>30846065.586612</v>
      </c>
      <c r="I141" s="17" t="n">
        <v>0.368039319897164</v>
      </c>
      <c r="J141" s="7" t="n">
        <v>25448004</v>
      </c>
      <c r="K141" s="7" t="n">
        <v>11352565</v>
      </c>
      <c r="L141" s="0" t="n">
        <v>36.8</v>
      </c>
      <c r="N141" s="7" t="n">
        <v>12106499</v>
      </c>
      <c r="O141" s="18" t="n">
        <v>0.0348</v>
      </c>
      <c r="P141" s="7" t="n">
        <v>12527805</v>
      </c>
      <c r="Q141" s="17" t="n">
        <v>40.6139478787771</v>
      </c>
      <c r="R141" s="17" t="n">
        <v>0</v>
      </c>
      <c r="S141" s="17" t="n">
        <v>0</v>
      </c>
      <c r="T141" s="7" t="n">
        <v>0</v>
      </c>
      <c r="U141" s="7" t="n">
        <v>1175240</v>
      </c>
      <c r="V141" s="7" t="n">
        <v>1175240</v>
      </c>
      <c r="W141" s="7" t="n">
        <v>0</v>
      </c>
      <c r="X141" s="7" t="n">
        <v>11352565</v>
      </c>
      <c r="Y141" s="17" t="n">
        <v>36.8039319897164</v>
      </c>
      <c r="AA141" s="0" t="n">
        <v>0</v>
      </c>
      <c r="AB141" s="0" t="n">
        <v>0</v>
      </c>
      <c r="AC141" s="0" t="n">
        <v>0</v>
      </c>
      <c r="AD141" s="0" t="n">
        <v>0.00393198971642761</v>
      </c>
      <c r="AG141" s="0" t="s">
        <v>549</v>
      </c>
      <c r="AH141" s="0" t="s">
        <v>132</v>
      </c>
      <c r="AI141" s="0" t="n">
        <v>0.368039319897164</v>
      </c>
      <c r="AJ141" s="0" t="n">
        <v>36.8</v>
      </c>
      <c r="AK141" s="0" t="n">
        <v>0.0348</v>
      </c>
      <c r="AL141" s="0" t="n">
        <v>11352565</v>
      </c>
      <c r="AM141" s="0" t="n">
        <v>0.00393198971642761</v>
      </c>
    </row>
    <row r="142" customFormat="false" ht="14.5" hidden="false" customHeight="false" outlineLevel="0" collapsed="false">
      <c r="A142" s="0" t="n">
        <v>115</v>
      </c>
      <c r="B142" s="0" t="s">
        <v>133</v>
      </c>
      <c r="C142" s="7" t="n">
        <v>2199159100</v>
      </c>
      <c r="D142" s="7" t="n">
        <v>7118239.40175356</v>
      </c>
      <c r="E142" s="7" t="n">
        <v>977367000</v>
      </c>
      <c r="F142" s="7" t="n">
        <v>11592637.5415184</v>
      </c>
      <c r="G142" s="7" t="n">
        <v>18710877</v>
      </c>
      <c r="H142" s="7" t="n">
        <v>22263668.3302233</v>
      </c>
      <c r="I142" s="17" t="n">
        <v>0.840422015027941</v>
      </c>
      <c r="J142" s="7" t="n">
        <v>18367526</v>
      </c>
      <c r="K142" s="7" t="n">
        <v>18367526</v>
      </c>
      <c r="L142" s="0" t="n">
        <v>82.5</v>
      </c>
      <c r="N142" s="7" t="n">
        <v>17524894</v>
      </c>
      <c r="O142" s="18" t="n">
        <v>0.0463</v>
      </c>
      <c r="P142" s="7" t="n">
        <v>18336297</v>
      </c>
      <c r="Q142" s="17" t="n">
        <v>82.3597294391427</v>
      </c>
      <c r="R142" s="17" t="n">
        <v>0.140270560857303</v>
      </c>
      <c r="S142" s="17" t="n">
        <v>0</v>
      </c>
      <c r="T142" s="7" t="n">
        <v>0</v>
      </c>
      <c r="U142" s="7" t="n">
        <v>0</v>
      </c>
      <c r="V142" s="7" t="n">
        <v>0</v>
      </c>
      <c r="W142" s="7" t="n">
        <v>0</v>
      </c>
      <c r="X142" s="7" t="n">
        <v>18336297</v>
      </c>
      <c r="Y142" s="17" t="n">
        <v>82.3597294391427</v>
      </c>
      <c r="AA142" s="0" t="n">
        <v>-31229</v>
      </c>
      <c r="AB142" s="0" t="n">
        <v>-31229</v>
      </c>
      <c r="AC142" s="0" t="n">
        <v>0</v>
      </c>
      <c r="AD142" s="0" t="n">
        <v>-0.140270560857303</v>
      </c>
      <c r="AG142" s="0" t="s">
        <v>550</v>
      </c>
      <c r="AH142" s="0" t="s">
        <v>133</v>
      </c>
      <c r="AI142" s="0" t="n">
        <v>0.840422015027941</v>
      </c>
      <c r="AJ142" s="0" t="n">
        <v>82.5</v>
      </c>
      <c r="AK142" s="0" t="n">
        <v>0.0463</v>
      </c>
      <c r="AL142" s="0" t="n">
        <v>18336297</v>
      </c>
      <c r="AM142" s="0" t="n">
        <v>-0.140270560857303</v>
      </c>
    </row>
    <row r="143" customFormat="false" ht="14.5" hidden="false" customHeight="false" outlineLevel="0" collapsed="false">
      <c r="A143" s="0" t="n">
        <v>116</v>
      </c>
      <c r="B143" s="0" t="s">
        <v>134</v>
      </c>
      <c r="C143" s="7" t="n">
        <v>1255397100</v>
      </c>
      <c r="D143" s="7" t="n">
        <v>4063470.03364475</v>
      </c>
      <c r="E143" s="7" t="n">
        <v>348319000</v>
      </c>
      <c r="F143" s="7" t="n">
        <v>4131442.86212257</v>
      </c>
      <c r="G143" s="7" t="n">
        <v>8194913</v>
      </c>
      <c r="H143" s="7" t="n">
        <v>12179566.2139758</v>
      </c>
      <c r="I143" s="17" t="n">
        <v>0.672841122255778</v>
      </c>
      <c r="J143" s="7" t="n">
        <v>10048142</v>
      </c>
      <c r="K143" s="7" t="n">
        <v>8194913</v>
      </c>
      <c r="L143" s="0" t="n">
        <v>67.28</v>
      </c>
      <c r="N143" s="7" t="n">
        <v>8476999</v>
      </c>
      <c r="O143" s="18" t="n">
        <v>0.0247</v>
      </c>
      <c r="P143" s="7" t="n">
        <v>8686381</v>
      </c>
      <c r="Q143" s="17" t="n">
        <v>71.3192969880371</v>
      </c>
      <c r="R143" s="17" t="n">
        <v>0</v>
      </c>
      <c r="S143" s="17" t="n">
        <v>0</v>
      </c>
      <c r="T143" s="7" t="n">
        <v>0</v>
      </c>
      <c r="U143" s="7" t="n">
        <v>491468</v>
      </c>
      <c r="V143" s="7" t="n">
        <v>491468</v>
      </c>
      <c r="W143" s="7" t="n">
        <v>0</v>
      </c>
      <c r="X143" s="7" t="n">
        <v>8194913</v>
      </c>
      <c r="Y143" s="17" t="n">
        <v>67.2841122255778</v>
      </c>
      <c r="AA143" s="0" t="n">
        <v>0</v>
      </c>
      <c r="AB143" s="0" t="n">
        <v>0</v>
      </c>
      <c r="AC143" s="0" t="n">
        <v>0</v>
      </c>
      <c r="AD143" s="0" t="n">
        <v>0.00411222557775659</v>
      </c>
      <c r="AG143" s="0" t="s">
        <v>551</v>
      </c>
      <c r="AH143" s="0" t="s">
        <v>134</v>
      </c>
      <c r="AI143" s="0" t="n">
        <v>0.672841122255778</v>
      </c>
      <c r="AJ143" s="0" t="n">
        <v>67.28</v>
      </c>
      <c r="AK143" s="0" t="n">
        <v>0.0247</v>
      </c>
      <c r="AL143" s="0" t="n">
        <v>8194913</v>
      </c>
      <c r="AM143" s="0" t="n">
        <v>0.00411222557775659</v>
      </c>
    </row>
    <row r="144" customFormat="false" ht="14.5" hidden="false" customHeight="false" outlineLevel="0" collapsed="false">
      <c r="A144" s="0" t="n">
        <v>117</v>
      </c>
      <c r="B144" s="0" t="s">
        <v>135</v>
      </c>
      <c r="C144" s="7" t="n">
        <v>1161298900</v>
      </c>
      <c r="D144" s="7" t="n">
        <v>3758892.92738896</v>
      </c>
      <c r="E144" s="7" t="n">
        <v>223907000</v>
      </c>
      <c r="F144" s="7" t="n">
        <v>2655780.98504325</v>
      </c>
      <c r="G144" s="7" t="n">
        <v>6414674</v>
      </c>
      <c r="H144" s="7" t="n">
        <v>6210751.32</v>
      </c>
      <c r="I144" s="17" t="n">
        <v>1.03283381824407</v>
      </c>
      <c r="J144" s="7" t="n">
        <v>5123870</v>
      </c>
      <c r="K144" s="7" t="n">
        <v>5123870</v>
      </c>
      <c r="L144" s="0" t="n">
        <v>82.5</v>
      </c>
      <c r="N144" s="7" t="n">
        <v>5178613</v>
      </c>
      <c r="O144" s="18" t="n">
        <v>0.0537</v>
      </c>
      <c r="P144" s="7" t="n">
        <v>5456705</v>
      </c>
      <c r="Q144" s="17" t="n">
        <v>87.8590160650644</v>
      </c>
      <c r="R144" s="17" t="n">
        <v>0</v>
      </c>
      <c r="S144" s="17" t="n">
        <v>0</v>
      </c>
      <c r="T144" s="7" t="n">
        <v>0</v>
      </c>
      <c r="U144" s="7" t="n">
        <v>332835</v>
      </c>
      <c r="V144" s="7" t="n">
        <v>332835</v>
      </c>
      <c r="W144" s="7" t="n">
        <v>0</v>
      </c>
      <c r="X144" s="7" t="n">
        <v>5123870</v>
      </c>
      <c r="Y144" s="17" t="n">
        <v>82.500002592279</v>
      </c>
      <c r="AA144" s="0" t="n">
        <v>0</v>
      </c>
      <c r="AB144" s="0" t="n">
        <v>0</v>
      </c>
      <c r="AC144" s="0" t="n">
        <v>0</v>
      </c>
      <c r="AD144" s="0" t="n">
        <v>2.59227898879999E-006</v>
      </c>
      <c r="AG144" s="0" t="s">
        <v>552</v>
      </c>
      <c r="AH144" s="0" t="s">
        <v>135</v>
      </c>
      <c r="AI144" s="0" t="n">
        <v>1.03283381824407</v>
      </c>
      <c r="AJ144" s="0" t="n">
        <v>82.5</v>
      </c>
      <c r="AK144" s="0" t="n">
        <v>0.0537</v>
      </c>
      <c r="AL144" s="0" t="n">
        <v>5123870</v>
      </c>
      <c r="AM144" s="0" t="n">
        <v>2.59227898879999E-006</v>
      </c>
    </row>
    <row r="145" customFormat="false" ht="14.5" hidden="false" customHeight="false" outlineLevel="0" collapsed="false">
      <c r="A145" s="0" t="n">
        <v>118</v>
      </c>
      <c r="B145" s="0" t="s">
        <v>136</v>
      </c>
      <c r="C145" s="7" t="n">
        <v>1210894200</v>
      </c>
      <c r="D145" s="7" t="n">
        <v>3919423.02209733</v>
      </c>
      <c r="E145" s="7" t="n">
        <v>320953000</v>
      </c>
      <c r="F145" s="7" t="n">
        <v>3806852.28462078</v>
      </c>
      <c r="G145" s="7" t="n">
        <v>7726275</v>
      </c>
      <c r="H145" s="7" t="n">
        <v>16031026.2154369</v>
      </c>
      <c r="I145" s="17" t="n">
        <v>0.481957604969797</v>
      </c>
      <c r="J145" s="7" t="n">
        <v>13225597</v>
      </c>
      <c r="K145" s="7" t="n">
        <v>7726275</v>
      </c>
      <c r="L145" s="0" t="n">
        <v>48.2</v>
      </c>
      <c r="N145" s="7" t="n">
        <v>8352708</v>
      </c>
      <c r="O145" s="18" t="n">
        <v>0.0249</v>
      </c>
      <c r="P145" s="7" t="n">
        <v>8560690</v>
      </c>
      <c r="Q145" s="17" t="n">
        <v>53.4007610302364</v>
      </c>
      <c r="R145" s="17" t="n">
        <v>0</v>
      </c>
      <c r="S145" s="17" t="n">
        <v>0</v>
      </c>
      <c r="T145" s="7" t="n">
        <v>0</v>
      </c>
      <c r="U145" s="7" t="n">
        <v>834415</v>
      </c>
      <c r="V145" s="7" t="n">
        <v>834415</v>
      </c>
      <c r="W145" s="7" t="n">
        <v>0</v>
      </c>
      <c r="X145" s="7" t="n">
        <v>7726275</v>
      </c>
      <c r="Y145" s="17" t="n">
        <v>48.1957604969797</v>
      </c>
      <c r="AA145" s="0" t="n">
        <v>0</v>
      </c>
      <c r="AB145" s="0" t="n">
        <v>0</v>
      </c>
      <c r="AC145" s="0" t="n">
        <v>0</v>
      </c>
      <c r="AD145" s="0" t="n">
        <v>-0.00423950302027976</v>
      </c>
      <c r="AG145" s="0" t="s">
        <v>553</v>
      </c>
      <c r="AH145" s="0" t="s">
        <v>136</v>
      </c>
      <c r="AI145" s="0" t="n">
        <v>0.481957604969797</v>
      </c>
      <c r="AJ145" s="0" t="n">
        <v>48.2</v>
      </c>
      <c r="AK145" s="0" t="n">
        <v>0.0249</v>
      </c>
      <c r="AL145" s="0" t="n">
        <v>7726275</v>
      </c>
      <c r="AM145" s="0" t="n">
        <v>-0.00423950302027976</v>
      </c>
    </row>
    <row r="146" customFormat="false" ht="14.5" hidden="false" customHeight="false" outlineLevel="0" collapsed="false">
      <c r="A146" s="0" t="n">
        <v>119</v>
      </c>
      <c r="B146" s="0" t="s">
        <v>137</v>
      </c>
      <c r="C146" s="7" t="n">
        <v>1912849100</v>
      </c>
      <c r="D146" s="7" t="n">
        <v>6191511.03402607</v>
      </c>
      <c r="E146" s="7" t="n">
        <v>808275000</v>
      </c>
      <c r="F146" s="7" t="n">
        <v>9587022.18191406</v>
      </c>
      <c r="G146" s="7" t="n">
        <v>15778533</v>
      </c>
      <c r="H146" s="7" t="n">
        <v>13990537.5060269</v>
      </c>
      <c r="I146" s="17" t="n">
        <v>1.12780034313927</v>
      </c>
      <c r="J146" s="7" t="n">
        <v>11542193</v>
      </c>
      <c r="K146" s="7" t="n">
        <v>11542193</v>
      </c>
      <c r="L146" s="0" t="n">
        <v>82.5</v>
      </c>
      <c r="N146" s="7" t="n">
        <v>10868465</v>
      </c>
      <c r="O146" s="18" t="n">
        <v>0.0448</v>
      </c>
      <c r="P146" s="7" t="n">
        <v>11355372</v>
      </c>
      <c r="Q146" s="17" t="n">
        <v>81.1646585780444</v>
      </c>
      <c r="R146" s="17" t="n">
        <v>1.33534142195558</v>
      </c>
      <c r="S146" s="17" t="n">
        <v>0</v>
      </c>
      <c r="T146" s="7" t="n">
        <v>0</v>
      </c>
      <c r="U146" s="7" t="n">
        <v>0</v>
      </c>
      <c r="V146" s="7" t="n">
        <v>0</v>
      </c>
      <c r="W146" s="7" t="n">
        <v>0</v>
      </c>
      <c r="X146" s="7" t="n">
        <v>11355372</v>
      </c>
      <c r="Y146" s="17" t="n">
        <v>81.1646585780444</v>
      </c>
      <c r="AA146" s="0" t="n">
        <v>-186821</v>
      </c>
      <c r="AB146" s="0" t="n">
        <v>-186821</v>
      </c>
      <c r="AC146" s="0" t="n">
        <v>0</v>
      </c>
      <c r="AD146" s="0" t="n">
        <v>-1.33534142195558</v>
      </c>
      <c r="AG146" s="0" t="s">
        <v>554</v>
      </c>
      <c r="AH146" s="0" t="s">
        <v>137</v>
      </c>
      <c r="AI146" s="0" t="n">
        <v>1.12780034313927</v>
      </c>
      <c r="AJ146" s="0" t="n">
        <v>82.5</v>
      </c>
      <c r="AK146" s="0" t="n">
        <v>0.0448</v>
      </c>
      <c r="AL146" s="0" t="n">
        <v>11355372</v>
      </c>
      <c r="AM146" s="0" t="n">
        <v>-1.33534142195558</v>
      </c>
    </row>
    <row r="147" customFormat="false" ht="14.5" hidden="false" customHeight="false" outlineLevel="0" collapsed="false">
      <c r="A147" s="0" t="n">
        <v>120</v>
      </c>
      <c r="B147" s="0" t="s">
        <v>138</v>
      </c>
      <c r="C147" s="7" t="n">
        <v>758719700</v>
      </c>
      <c r="D147" s="7" t="n">
        <v>2455824.34823685</v>
      </c>
      <c r="E147" s="7" t="n">
        <v>261909000</v>
      </c>
      <c r="F147" s="7" t="n">
        <v>3106526.11133949</v>
      </c>
      <c r="G147" s="7" t="n">
        <v>5562350</v>
      </c>
      <c r="H147" s="7" t="n">
        <v>7149072.55036496</v>
      </c>
      <c r="I147" s="17" t="n">
        <v>0.778051972589932</v>
      </c>
      <c r="J147" s="7" t="n">
        <v>5897985</v>
      </c>
      <c r="K147" s="7" t="n">
        <v>5562350</v>
      </c>
      <c r="L147" s="0" t="n">
        <v>77.81</v>
      </c>
      <c r="N147" s="7" t="n">
        <v>5737268</v>
      </c>
      <c r="O147" s="18" t="n">
        <v>0.0391</v>
      </c>
      <c r="P147" s="7" t="n">
        <v>5961595</v>
      </c>
      <c r="Q147" s="17" t="n">
        <v>83.3897678055548</v>
      </c>
      <c r="R147" s="17" t="n">
        <v>0</v>
      </c>
      <c r="S147" s="17" t="n">
        <v>0</v>
      </c>
      <c r="T147" s="7" t="n">
        <v>0</v>
      </c>
      <c r="U147" s="7" t="n">
        <v>399245</v>
      </c>
      <c r="V147" s="7" t="n">
        <v>399245</v>
      </c>
      <c r="W147" s="7" t="n">
        <v>0</v>
      </c>
      <c r="X147" s="7" t="n">
        <v>5562350</v>
      </c>
      <c r="Y147" s="17" t="n">
        <v>77.8051972589933</v>
      </c>
      <c r="AA147" s="0" t="n">
        <v>0</v>
      </c>
      <c r="AB147" s="0" t="n">
        <v>0</v>
      </c>
      <c r="AC147" s="0" t="n">
        <v>0</v>
      </c>
      <c r="AD147" s="0" t="n">
        <v>-0.00480274100674194</v>
      </c>
      <c r="AG147" s="0" t="s">
        <v>555</v>
      </c>
      <c r="AH147" s="0" t="s">
        <v>138</v>
      </c>
      <c r="AI147" s="0" t="n">
        <v>0.778051972589932</v>
      </c>
      <c r="AJ147" s="0" t="n">
        <v>77.81</v>
      </c>
      <c r="AK147" s="0" t="n">
        <v>0.0391</v>
      </c>
      <c r="AL147" s="0" t="n">
        <v>5562350</v>
      </c>
      <c r="AM147" s="0" t="n">
        <v>-0.00480274100674194</v>
      </c>
    </row>
    <row r="148" customFormat="false" ht="14.5" hidden="false" customHeight="false" outlineLevel="0" collapsed="false">
      <c r="A148" s="0" t="n">
        <v>121</v>
      </c>
      <c r="B148" s="0" t="s">
        <v>139</v>
      </c>
      <c r="C148" s="7" t="n">
        <v>338870100</v>
      </c>
      <c r="D148" s="7" t="n">
        <v>1096854.92872988</v>
      </c>
      <c r="E148" s="7" t="n">
        <v>15945000</v>
      </c>
      <c r="F148" s="7" t="n">
        <v>189125.073385444</v>
      </c>
      <c r="G148" s="7" t="n">
        <v>1285980</v>
      </c>
      <c r="H148" s="7" t="n">
        <v>1270682.74</v>
      </c>
      <c r="I148" s="17" t="n">
        <v>1.01203861476862</v>
      </c>
      <c r="J148" s="7" t="n">
        <v>1048313</v>
      </c>
      <c r="K148" s="7" t="n">
        <v>1048313</v>
      </c>
      <c r="L148" s="0" t="n">
        <v>82.5</v>
      </c>
      <c r="N148" s="7" t="n">
        <v>780690</v>
      </c>
      <c r="O148" s="18" t="n">
        <v>0.0309</v>
      </c>
      <c r="P148" s="7" t="n">
        <v>804813</v>
      </c>
      <c r="Q148" s="17" t="n">
        <v>63.3370529609932</v>
      </c>
      <c r="R148" s="17" t="n">
        <v>19.1629470390068</v>
      </c>
      <c r="S148" s="17" t="n">
        <v>0.02</v>
      </c>
      <c r="T148" s="7" t="n">
        <v>15614</v>
      </c>
      <c r="U148" s="7" t="n">
        <v>0</v>
      </c>
      <c r="V148" s="7" t="n">
        <v>0</v>
      </c>
      <c r="W148" s="7" t="n">
        <v>0</v>
      </c>
      <c r="X148" s="7" t="n">
        <v>820427</v>
      </c>
      <c r="Y148" s="17" t="n">
        <v>64.5658411949469</v>
      </c>
      <c r="AA148" s="0" t="n">
        <v>-243500</v>
      </c>
      <c r="AB148" s="0" t="n">
        <v>-227886</v>
      </c>
      <c r="AC148" s="0" t="n">
        <v>0</v>
      </c>
      <c r="AD148" s="0" t="n">
        <v>-17.9341588050531</v>
      </c>
      <c r="AG148" s="0" t="s">
        <v>556</v>
      </c>
      <c r="AH148" s="0" t="s">
        <v>139</v>
      </c>
      <c r="AI148" s="0" t="n">
        <v>1.01203861476862</v>
      </c>
      <c r="AJ148" s="0" t="n">
        <v>82.5</v>
      </c>
      <c r="AK148" s="0" t="n">
        <v>0.0309</v>
      </c>
      <c r="AL148" s="0" t="n">
        <v>820427</v>
      </c>
      <c r="AM148" s="0" t="n">
        <v>-17.9341588050531</v>
      </c>
    </row>
    <row r="149" customFormat="false" ht="14.5" hidden="false" customHeight="false" outlineLevel="0" collapsed="false">
      <c r="A149" s="0" t="n">
        <v>122</v>
      </c>
      <c r="B149" s="0" t="s">
        <v>140</v>
      </c>
      <c r="C149" s="7" t="n">
        <v>3333802700</v>
      </c>
      <c r="D149" s="7" t="n">
        <v>10790854.439232</v>
      </c>
      <c r="E149" s="7" t="n">
        <v>1092560000</v>
      </c>
      <c r="F149" s="7" t="n">
        <v>12958952.033741</v>
      </c>
      <c r="G149" s="7" t="n">
        <v>23749806</v>
      </c>
      <c r="H149" s="7" t="n">
        <v>33531091.6372816</v>
      </c>
      <c r="I149" s="17" t="n">
        <v>0.70829206090009</v>
      </c>
      <c r="J149" s="7" t="n">
        <v>27663151</v>
      </c>
      <c r="K149" s="7" t="n">
        <v>23749806</v>
      </c>
      <c r="L149" s="0" t="n">
        <v>70.83</v>
      </c>
      <c r="N149" s="7" t="n">
        <v>24430560</v>
      </c>
      <c r="O149" s="18" t="n">
        <v>0.0393</v>
      </c>
      <c r="P149" s="7" t="n">
        <v>25390681</v>
      </c>
      <c r="Q149" s="17" t="n">
        <v>75.7227986331626</v>
      </c>
      <c r="R149" s="17" t="n">
        <v>0</v>
      </c>
      <c r="S149" s="17" t="n">
        <v>0</v>
      </c>
      <c r="T149" s="7" t="n">
        <v>0</v>
      </c>
      <c r="U149" s="7" t="n">
        <v>1640875</v>
      </c>
      <c r="V149" s="7" t="n">
        <v>1640875</v>
      </c>
      <c r="W149" s="7" t="n">
        <v>0</v>
      </c>
      <c r="X149" s="7" t="n">
        <v>23749806</v>
      </c>
      <c r="Y149" s="17" t="n">
        <v>70.829206090009</v>
      </c>
      <c r="AA149" s="0" t="n">
        <v>0</v>
      </c>
      <c r="AB149" s="0" t="n">
        <v>0</v>
      </c>
      <c r="AC149" s="0" t="n">
        <v>0</v>
      </c>
      <c r="AD149" s="0" t="n">
        <v>-0.000793909990960628</v>
      </c>
      <c r="AG149" s="0" t="s">
        <v>557</v>
      </c>
      <c r="AH149" s="0" t="s">
        <v>140</v>
      </c>
      <c r="AI149" s="0" t="n">
        <v>0.70829206090009</v>
      </c>
      <c r="AJ149" s="0" t="n">
        <v>70.83</v>
      </c>
      <c r="AK149" s="0" t="n">
        <v>0.0393</v>
      </c>
      <c r="AL149" s="0" t="n">
        <v>23749806</v>
      </c>
      <c r="AM149" s="0" t="n">
        <v>-0.000793909990960628</v>
      </c>
    </row>
    <row r="150" customFormat="false" ht="14.5" hidden="false" customHeight="false" outlineLevel="0" collapsed="false">
      <c r="A150" s="0" t="n">
        <v>123</v>
      </c>
      <c r="B150" s="0" t="s">
        <v>141</v>
      </c>
      <c r="C150" s="7" t="n">
        <v>1705096200</v>
      </c>
      <c r="D150" s="7" t="n">
        <v>5519056.33140425</v>
      </c>
      <c r="E150" s="7" t="n">
        <v>495883000</v>
      </c>
      <c r="F150" s="7" t="n">
        <v>5881712.68520502</v>
      </c>
      <c r="G150" s="7" t="n">
        <v>11400769</v>
      </c>
      <c r="H150" s="7" t="n">
        <v>20574270.9044898</v>
      </c>
      <c r="I150" s="17" t="n">
        <v>0.554127485388173</v>
      </c>
      <c r="J150" s="7" t="n">
        <v>16973773</v>
      </c>
      <c r="K150" s="7" t="n">
        <v>11400769</v>
      </c>
      <c r="L150" s="0" t="n">
        <v>55.41</v>
      </c>
      <c r="N150" s="7" t="n">
        <v>11669234</v>
      </c>
      <c r="O150" s="18" t="n">
        <v>0.0465</v>
      </c>
      <c r="P150" s="7" t="n">
        <v>12211853</v>
      </c>
      <c r="Q150" s="17" t="n">
        <v>59.3549732901352</v>
      </c>
      <c r="R150" s="17" t="n">
        <v>0</v>
      </c>
      <c r="S150" s="17" t="n">
        <v>0</v>
      </c>
      <c r="T150" s="7" t="n">
        <v>0</v>
      </c>
      <c r="U150" s="7" t="n">
        <v>811084</v>
      </c>
      <c r="V150" s="7" t="n">
        <v>811084</v>
      </c>
      <c r="W150" s="7" t="n">
        <v>0</v>
      </c>
      <c r="X150" s="7" t="n">
        <v>11400769</v>
      </c>
      <c r="Y150" s="17" t="n">
        <v>55.4127485388173</v>
      </c>
      <c r="AA150" s="0" t="n">
        <v>0</v>
      </c>
      <c r="AB150" s="0" t="n">
        <v>0</v>
      </c>
      <c r="AC150" s="0" t="n">
        <v>0</v>
      </c>
      <c r="AD150" s="0" t="n">
        <v>0.00274853881732895</v>
      </c>
      <c r="AG150" s="0" t="s">
        <v>558</v>
      </c>
      <c r="AH150" s="0" t="s">
        <v>141</v>
      </c>
      <c r="AI150" s="0" t="n">
        <v>0.554127485388173</v>
      </c>
      <c r="AJ150" s="0" t="n">
        <v>55.41</v>
      </c>
      <c r="AK150" s="0" t="n">
        <v>0.0465</v>
      </c>
      <c r="AL150" s="0" t="n">
        <v>11400769</v>
      </c>
      <c r="AM150" s="0" t="n">
        <v>0.00274853881732895</v>
      </c>
    </row>
    <row r="151" customFormat="false" ht="14.5" hidden="false" customHeight="false" outlineLevel="0" collapsed="false">
      <c r="A151" s="0" t="n">
        <v>124</v>
      </c>
      <c r="B151" s="0" t="s">
        <v>142</v>
      </c>
      <c r="C151" s="7" t="n">
        <v>290003700</v>
      </c>
      <c r="D151" s="7" t="n">
        <v>938684.137948145</v>
      </c>
      <c r="E151" s="7" t="n">
        <v>76213000</v>
      </c>
      <c r="F151" s="7" t="n">
        <v>903969.220315136</v>
      </c>
      <c r="G151" s="7" t="n">
        <v>1842653</v>
      </c>
      <c r="H151" s="7" t="n">
        <v>5029473.42028906</v>
      </c>
      <c r="I151" s="17" t="n">
        <v>0.366370958949038</v>
      </c>
      <c r="J151" s="7" t="n">
        <v>4149316</v>
      </c>
      <c r="K151" s="7" t="n">
        <v>1842653</v>
      </c>
      <c r="L151" s="0" t="n">
        <v>36.64</v>
      </c>
      <c r="N151" s="7" t="n">
        <v>1916056</v>
      </c>
      <c r="O151" s="18" t="n">
        <v>0.0298</v>
      </c>
      <c r="P151" s="7" t="n">
        <v>1973154</v>
      </c>
      <c r="Q151" s="17" t="n">
        <v>39.2318208113047</v>
      </c>
      <c r="R151" s="17" t="n">
        <v>0</v>
      </c>
      <c r="S151" s="17" t="n">
        <v>0</v>
      </c>
      <c r="T151" s="7" t="n">
        <v>0</v>
      </c>
      <c r="U151" s="7" t="n">
        <v>130501</v>
      </c>
      <c r="V151" s="7" t="n">
        <v>130501</v>
      </c>
      <c r="W151" s="7" t="n">
        <v>0</v>
      </c>
      <c r="X151" s="7" t="n">
        <v>1842653</v>
      </c>
      <c r="Y151" s="17" t="n">
        <v>36.6370958949038</v>
      </c>
      <c r="AA151" s="0" t="n">
        <v>0</v>
      </c>
      <c r="AB151" s="0" t="n">
        <v>0</v>
      </c>
      <c r="AC151" s="0" t="n">
        <v>0</v>
      </c>
      <c r="AD151" s="0" t="n">
        <v>-0.00290410509621353</v>
      </c>
      <c r="AG151" s="0" t="s">
        <v>559</v>
      </c>
      <c r="AH151" s="0" t="s">
        <v>142</v>
      </c>
      <c r="AI151" s="0" t="n">
        <v>0.366370958949038</v>
      </c>
      <c r="AJ151" s="0" t="n">
        <v>36.64</v>
      </c>
      <c r="AK151" s="0" t="n">
        <v>0.0298</v>
      </c>
      <c r="AL151" s="0" t="n">
        <v>1842653</v>
      </c>
      <c r="AM151" s="0" t="n">
        <v>-0.00290410509621353</v>
      </c>
    </row>
    <row r="152" customFormat="false" ht="14.5" hidden="false" customHeight="false" outlineLevel="0" collapsed="false">
      <c r="A152" s="0" t="n">
        <v>125</v>
      </c>
      <c r="B152" s="0" t="s">
        <v>143</v>
      </c>
      <c r="C152" s="7" t="n">
        <v>1434003000</v>
      </c>
      <c r="D152" s="7" t="n">
        <v>4641581.71040595</v>
      </c>
      <c r="E152" s="7" t="n">
        <v>589660000</v>
      </c>
      <c r="F152" s="7" t="n">
        <v>6994010.08293891</v>
      </c>
      <c r="G152" s="7" t="n">
        <v>11635592</v>
      </c>
      <c r="H152" s="7" t="n">
        <v>11161202.9006801</v>
      </c>
      <c r="I152" s="17" t="n">
        <v>1.04250340250431</v>
      </c>
      <c r="J152" s="7" t="n">
        <v>9207992</v>
      </c>
      <c r="K152" s="7" t="n">
        <v>9207992</v>
      </c>
      <c r="L152" s="0" t="n">
        <v>82.5</v>
      </c>
      <c r="N152" s="7" t="n">
        <v>8475317</v>
      </c>
      <c r="O152" s="18" t="n">
        <v>0.0333</v>
      </c>
      <c r="P152" s="7" t="n">
        <v>8757545</v>
      </c>
      <c r="Q152" s="17" t="n">
        <v>78.464168046496</v>
      </c>
      <c r="R152" s="17" t="n">
        <v>4.035831953504</v>
      </c>
      <c r="S152" s="17" t="n">
        <v>0.01</v>
      </c>
      <c r="T152" s="7" t="n">
        <v>84753</v>
      </c>
      <c r="U152" s="7" t="n">
        <v>0</v>
      </c>
      <c r="V152" s="7" t="n">
        <v>0</v>
      </c>
      <c r="W152" s="7" t="n">
        <v>0</v>
      </c>
      <c r="X152" s="7" t="n">
        <v>8842298</v>
      </c>
      <c r="Y152" s="17" t="n">
        <v>79.2235216820691</v>
      </c>
      <c r="AA152" s="0" t="n">
        <v>-450447</v>
      </c>
      <c r="AB152" s="0" t="n">
        <v>-365694</v>
      </c>
      <c r="AC152" s="0" t="n">
        <v>0</v>
      </c>
      <c r="AD152" s="0" t="n">
        <v>-3.27647831793094</v>
      </c>
      <c r="AG152" s="0" t="s">
        <v>560</v>
      </c>
      <c r="AH152" s="0" t="s">
        <v>143</v>
      </c>
      <c r="AI152" s="0" t="n">
        <v>1.04250340250431</v>
      </c>
      <c r="AJ152" s="0" t="n">
        <v>82.5</v>
      </c>
      <c r="AK152" s="0" t="n">
        <v>0.0333</v>
      </c>
      <c r="AL152" s="0" t="n">
        <v>8842298</v>
      </c>
      <c r="AM152" s="0" t="n">
        <v>-3.27647831793094</v>
      </c>
    </row>
    <row r="153" customFormat="false" ht="14.5" hidden="false" customHeight="false" outlineLevel="0" collapsed="false">
      <c r="A153" s="0" t="n">
        <v>126</v>
      </c>
      <c r="B153" s="0" t="s">
        <v>144</v>
      </c>
      <c r="C153" s="7" t="n">
        <v>7143004400</v>
      </c>
      <c r="D153" s="7" t="n">
        <v>23120480.626881</v>
      </c>
      <c r="E153" s="7" t="n">
        <v>740161000</v>
      </c>
      <c r="F153" s="7" t="n">
        <v>8779115.92612377</v>
      </c>
      <c r="G153" s="7" t="n">
        <v>31899597</v>
      </c>
      <c r="H153" s="7" t="n">
        <v>20264873.3957755</v>
      </c>
      <c r="I153" s="17" t="n">
        <v>1.5741325581955</v>
      </c>
      <c r="J153" s="7" t="n">
        <v>16718521</v>
      </c>
      <c r="K153" s="7" t="n">
        <v>16718521</v>
      </c>
      <c r="L153" s="0" t="n">
        <v>82.5</v>
      </c>
      <c r="N153" s="7" t="n">
        <v>16248682</v>
      </c>
      <c r="O153" s="18" t="n">
        <v>0.0363</v>
      </c>
      <c r="P153" s="7" t="n">
        <v>16838509</v>
      </c>
      <c r="Q153" s="17" t="n">
        <v>83.0921006568452</v>
      </c>
      <c r="R153" s="17" t="n">
        <v>0</v>
      </c>
      <c r="S153" s="17" t="n">
        <v>0</v>
      </c>
      <c r="T153" s="7" t="n">
        <v>0</v>
      </c>
      <c r="U153" s="7" t="n">
        <v>119988</v>
      </c>
      <c r="V153" s="7" t="n">
        <v>119988</v>
      </c>
      <c r="W153" s="7" t="n">
        <v>0</v>
      </c>
      <c r="X153" s="7" t="n">
        <v>16718521</v>
      </c>
      <c r="Y153" s="17" t="n">
        <v>82.5000022131164</v>
      </c>
      <c r="AA153" s="0" t="n">
        <v>0</v>
      </c>
      <c r="AB153" s="0" t="n">
        <v>0</v>
      </c>
      <c r="AC153" s="0" t="n">
        <v>0</v>
      </c>
      <c r="AD153" s="0" t="n">
        <v>2.21311636039445E-006</v>
      </c>
      <c r="AG153" s="0" t="s">
        <v>561</v>
      </c>
      <c r="AH153" s="0" t="s">
        <v>144</v>
      </c>
      <c r="AI153" s="0" t="n">
        <v>1.5741325581955</v>
      </c>
      <c r="AJ153" s="0" t="n">
        <v>82.5</v>
      </c>
      <c r="AK153" s="0" t="n">
        <v>0.0363</v>
      </c>
      <c r="AL153" s="0" t="n">
        <v>16718521</v>
      </c>
      <c r="AM153" s="0" t="n">
        <v>2.21311636039445E-006</v>
      </c>
    </row>
    <row r="154" customFormat="false" ht="14.5" hidden="false" customHeight="false" outlineLevel="0" collapsed="false">
      <c r="A154" s="0" t="n">
        <v>127</v>
      </c>
      <c r="B154" s="0" t="s">
        <v>145</v>
      </c>
      <c r="C154" s="7" t="n">
        <v>664037600</v>
      </c>
      <c r="D154" s="7" t="n">
        <v>2149357.27413531</v>
      </c>
      <c r="E154" s="7" t="n">
        <v>145276000</v>
      </c>
      <c r="F154" s="7" t="n">
        <v>1723131.65011877</v>
      </c>
      <c r="G154" s="7" t="n">
        <v>3872489</v>
      </c>
      <c r="H154" s="7" t="n">
        <v>4167872.81</v>
      </c>
      <c r="I154" s="17" t="n">
        <v>0.929128401113565</v>
      </c>
      <c r="J154" s="7" t="n">
        <v>3438495</v>
      </c>
      <c r="K154" s="7" t="n">
        <v>3438495</v>
      </c>
      <c r="L154" s="0" t="n">
        <v>82.5</v>
      </c>
      <c r="N154" s="7" t="n">
        <v>3472030</v>
      </c>
      <c r="O154" s="18" t="n">
        <v>0.0342</v>
      </c>
      <c r="P154" s="7" t="n">
        <v>3590773</v>
      </c>
      <c r="Q154" s="17" t="n">
        <v>86.1536127346458</v>
      </c>
      <c r="R154" s="17" t="n">
        <v>0</v>
      </c>
      <c r="S154" s="17" t="n">
        <v>0</v>
      </c>
      <c r="T154" s="7" t="n">
        <v>0</v>
      </c>
      <c r="U154" s="7" t="n">
        <v>152278</v>
      </c>
      <c r="V154" s="7" t="n">
        <v>152278</v>
      </c>
      <c r="W154" s="7" t="n">
        <v>0</v>
      </c>
      <c r="X154" s="7" t="n">
        <v>3438495</v>
      </c>
      <c r="Y154" s="17" t="n">
        <v>82.499998362474</v>
      </c>
      <c r="AA154" s="0" t="n">
        <v>0</v>
      </c>
      <c r="AB154" s="0" t="n">
        <v>0</v>
      </c>
      <c r="AC154" s="0" t="n">
        <v>0</v>
      </c>
      <c r="AD154" s="0" t="n">
        <v>-1.63752598325573E-006</v>
      </c>
      <c r="AG154" s="0" t="s">
        <v>562</v>
      </c>
      <c r="AH154" s="0" t="s">
        <v>145</v>
      </c>
      <c r="AI154" s="0" t="n">
        <v>0.929128401113565</v>
      </c>
      <c r="AJ154" s="0" t="n">
        <v>82.5</v>
      </c>
      <c r="AK154" s="0" t="n">
        <v>0.0342</v>
      </c>
      <c r="AL154" s="0" t="n">
        <v>3438495</v>
      </c>
      <c r="AM154" s="0" t="n">
        <v>-1.63752598325573E-006</v>
      </c>
    </row>
    <row r="155" customFormat="false" ht="14.5" hidden="false" customHeight="false" outlineLevel="0" collapsed="false">
      <c r="A155" s="0" t="n">
        <v>128</v>
      </c>
      <c r="B155" s="0" t="s">
        <v>146</v>
      </c>
      <c r="C155" s="7" t="n">
        <v>8774764300</v>
      </c>
      <c r="D155" s="7" t="n">
        <v>28402161.9815322</v>
      </c>
      <c r="E155" s="7" t="n">
        <v>2349091000</v>
      </c>
      <c r="F155" s="7" t="n">
        <v>27862778.7873368</v>
      </c>
      <c r="G155" s="7" t="n">
        <v>56264941</v>
      </c>
      <c r="H155" s="7" t="n">
        <v>159065671.857546</v>
      </c>
      <c r="I155" s="17" t="n">
        <v>0.353721455691516</v>
      </c>
      <c r="J155" s="7" t="n">
        <v>131229179</v>
      </c>
      <c r="K155" s="7" t="n">
        <v>56264941</v>
      </c>
      <c r="L155" s="0" t="n">
        <v>35.37</v>
      </c>
      <c r="N155" s="7" t="n">
        <v>56709246</v>
      </c>
      <c r="O155" s="18" t="n">
        <v>0.044</v>
      </c>
      <c r="P155" s="7" t="n">
        <v>59204453</v>
      </c>
      <c r="Q155" s="17" t="n">
        <v>37.2201319798414</v>
      </c>
      <c r="R155" s="17" t="n">
        <v>0</v>
      </c>
      <c r="S155" s="17" t="n">
        <v>0</v>
      </c>
      <c r="T155" s="7" t="n">
        <v>0</v>
      </c>
      <c r="U155" s="7" t="n">
        <v>2939512</v>
      </c>
      <c r="V155" s="7" t="n">
        <v>2939512</v>
      </c>
      <c r="W155" s="7" t="n">
        <v>0</v>
      </c>
      <c r="X155" s="7" t="n">
        <v>56264941</v>
      </c>
      <c r="Y155" s="17" t="n">
        <v>35.3721455691516</v>
      </c>
      <c r="AA155" s="0" t="n">
        <v>0</v>
      </c>
      <c r="AB155" s="0" t="n">
        <v>0</v>
      </c>
      <c r="AC155" s="0" t="n">
        <v>0</v>
      </c>
      <c r="AD155" s="0" t="n">
        <v>0.0021455691515655</v>
      </c>
      <c r="AG155" s="0" t="s">
        <v>563</v>
      </c>
      <c r="AH155" s="0" t="s">
        <v>146</v>
      </c>
      <c r="AI155" s="0" t="n">
        <v>0.353721455691516</v>
      </c>
      <c r="AJ155" s="0" t="n">
        <v>35.37</v>
      </c>
      <c r="AK155" s="0" t="n">
        <v>0.044</v>
      </c>
      <c r="AL155" s="0" t="n">
        <v>56264941</v>
      </c>
      <c r="AM155" s="0" t="n">
        <v>0.0021455691515655</v>
      </c>
    </row>
    <row r="156" customFormat="false" ht="14.5" hidden="false" customHeight="false" outlineLevel="0" collapsed="false">
      <c r="A156" s="0" t="n">
        <v>129</v>
      </c>
      <c r="B156" s="0" t="s">
        <v>147</v>
      </c>
      <c r="C156" s="7" t="n">
        <v>52571500</v>
      </c>
      <c r="D156" s="7" t="n">
        <v>170163.460528748</v>
      </c>
      <c r="E156" s="7" t="n">
        <v>9120000</v>
      </c>
      <c r="F156" s="7" t="n">
        <v>108173.1369881</v>
      </c>
      <c r="G156" s="7" t="n">
        <v>278337</v>
      </c>
      <c r="H156" s="7" t="n">
        <v>359824.339371503</v>
      </c>
      <c r="I156" s="17" t="n">
        <v>0.77353577716884</v>
      </c>
      <c r="J156" s="7" t="n">
        <v>296855</v>
      </c>
      <c r="K156" s="7" t="n">
        <v>278337</v>
      </c>
      <c r="L156" s="0" t="n">
        <v>77.35</v>
      </c>
      <c r="N156" s="7" t="n">
        <v>294808</v>
      </c>
      <c r="O156" s="18" t="n">
        <v>0.0342</v>
      </c>
      <c r="P156" s="7" t="n">
        <v>304890</v>
      </c>
      <c r="Q156" s="17" t="n">
        <v>84.7330118169728</v>
      </c>
      <c r="R156" s="17" t="n">
        <v>0</v>
      </c>
      <c r="S156" s="17" t="n">
        <v>0</v>
      </c>
      <c r="T156" s="7" t="n">
        <v>0</v>
      </c>
      <c r="U156" s="7" t="n">
        <v>26553</v>
      </c>
      <c r="V156" s="7" t="n">
        <v>26553</v>
      </c>
      <c r="W156" s="7" t="n">
        <v>0</v>
      </c>
      <c r="X156" s="7" t="n">
        <v>278337</v>
      </c>
      <c r="Y156" s="17" t="n">
        <v>77.353577716884</v>
      </c>
      <c r="AA156" s="0" t="n">
        <v>0</v>
      </c>
      <c r="AB156" s="0" t="n">
        <v>0</v>
      </c>
      <c r="AC156" s="0" t="n">
        <v>0</v>
      </c>
      <c r="AD156" s="0" t="n">
        <v>0.00357771688400987</v>
      </c>
      <c r="AG156" s="0" t="s">
        <v>564</v>
      </c>
      <c r="AH156" s="0" t="s">
        <v>147</v>
      </c>
      <c r="AI156" s="0" t="n">
        <v>0.77353577716884</v>
      </c>
      <c r="AJ156" s="0" t="n">
        <v>77.35</v>
      </c>
      <c r="AK156" s="0" t="n">
        <v>0.0342</v>
      </c>
      <c r="AL156" s="0" t="n">
        <v>278337</v>
      </c>
      <c r="AM156" s="0" t="n">
        <v>0.00357771688400987</v>
      </c>
    </row>
    <row r="157" customFormat="false" ht="14.5" hidden="false" customHeight="false" outlineLevel="0" collapsed="false">
      <c r="A157" s="0" t="n">
        <v>130</v>
      </c>
      <c r="B157" s="0" t="s">
        <v>148</v>
      </c>
      <c r="C157" s="7" t="n">
        <v>105196700</v>
      </c>
      <c r="D157" s="7" t="n">
        <v>340500.737247455</v>
      </c>
      <c r="E157" s="7" t="n">
        <v>13330000</v>
      </c>
      <c r="F157" s="7" t="n">
        <v>158108.324128439</v>
      </c>
      <c r="G157" s="7" t="n">
        <v>498609</v>
      </c>
      <c r="H157" s="7" t="n">
        <v>1425212.5346735</v>
      </c>
      <c r="I157" s="17" t="n">
        <v>0.349848873672883</v>
      </c>
      <c r="J157" s="7" t="n">
        <v>1175800</v>
      </c>
      <c r="K157" s="7" t="n">
        <v>498609</v>
      </c>
      <c r="L157" s="0" t="n">
        <v>34.98</v>
      </c>
      <c r="N157" s="7" t="n">
        <v>489726</v>
      </c>
      <c r="O157" s="18" t="n">
        <v>0.0357</v>
      </c>
      <c r="P157" s="7" t="n">
        <v>507209</v>
      </c>
      <c r="Q157" s="17" t="n">
        <v>35.5883061410342</v>
      </c>
      <c r="R157" s="17" t="n">
        <v>0</v>
      </c>
      <c r="S157" s="17" t="n">
        <v>0</v>
      </c>
      <c r="T157" s="7" t="n">
        <v>0</v>
      </c>
      <c r="U157" s="7" t="n">
        <v>8600</v>
      </c>
      <c r="V157" s="7" t="n">
        <v>8600</v>
      </c>
      <c r="W157" s="7" t="n">
        <v>0</v>
      </c>
      <c r="X157" s="7" t="n">
        <v>498609</v>
      </c>
      <c r="Y157" s="17" t="n">
        <v>34.9848873672883</v>
      </c>
      <c r="AA157" s="0" t="n">
        <v>0</v>
      </c>
      <c r="AB157" s="0" t="n">
        <v>0</v>
      </c>
      <c r="AC157" s="0" t="n">
        <v>0</v>
      </c>
      <c r="AD157" s="0" t="n">
        <v>0.00488736728831185</v>
      </c>
      <c r="AG157" s="0" t="s">
        <v>565</v>
      </c>
      <c r="AH157" s="0" t="s">
        <v>148</v>
      </c>
      <c r="AI157" s="0" t="n">
        <v>0.349848873672883</v>
      </c>
      <c r="AJ157" s="0" t="n">
        <v>34.98</v>
      </c>
      <c r="AK157" s="0" t="n">
        <v>0.0357</v>
      </c>
      <c r="AL157" s="0" t="n">
        <v>498609</v>
      </c>
      <c r="AM157" s="0" t="n">
        <v>0.00488736728831185</v>
      </c>
    </row>
    <row r="158" customFormat="false" ht="14.5" hidden="false" customHeight="false" outlineLevel="0" collapsed="false">
      <c r="A158" s="0" t="n">
        <v>131</v>
      </c>
      <c r="B158" s="0" t="s">
        <v>149</v>
      </c>
      <c r="C158" s="7" t="n">
        <v>8672525700</v>
      </c>
      <c r="D158" s="7" t="n">
        <v>28071236.024015</v>
      </c>
      <c r="E158" s="7" t="n">
        <v>4528742000</v>
      </c>
      <c r="F158" s="7" t="n">
        <v>53715814.5558948</v>
      </c>
      <c r="G158" s="7" t="n">
        <v>81787051</v>
      </c>
      <c r="H158" s="7" t="n">
        <v>45884665.98895</v>
      </c>
      <c r="I158" s="17" t="n">
        <v>1.78244843320198</v>
      </c>
      <c r="J158" s="7" t="n">
        <v>37854849</v>
      </c>
      <c r="K158" s="7" t="n">
        <v>37854849</v>
      </c>
      <c r="L158" s="0" t="n">
        <v>82.5</v>
      </c>
      <c r="N158" s="7" t="n">
        <v>38822578</v>
      </c>
      <c r="O158" s="18" t="n">
        <v>0.0369</v>
      </c>
      <c r="P158" s="7" t="n">
        <v>40255131</v>
      </c>
      <c r="Q158" s="17" t="n">
        <v>87.7311191710414</v>
      </c>
      <c r="R158" s="17" t="n">
        <v>0</v>
      </c>
      <c r="S158" s="17" t="n">
        <v>0</v>
      </c>
      <c r="T158" s="7" t="n">
        <v>0</v>
      </c>
      <c r="U158" s="7" t="n">
        <v>2400282</v>
      </c>
      <c r="V158" s="7" t="n">
        <v>2400282</v>
      </c>
      <c r="W158" s="7" t="n">
        <v>0</v>
      </c>
      <c r="X158" s="7" t="n">
        <v>37854849</v>
      </c>
      <c r="Y158" s="17" t="n">
        <v>82.499999039148</v>
      </c>
      <c r="AA158" s="0" t="n">
        <v>0</v>
      </c>
      <c r="AB158" s="0" t="n">
        <v>0</v>
      </c>
      <c r="AC158" s="0" t="n">
        <v>0</v>
      </c>
      <c r="AD158" s="0" t="n">
        <v>-9.60852020170933E-007</v>
      </c>
      <c r="AG158" s="0" t="s">
        <v>566</v>
      </c>
      <c r="AH158" s="0" t="s">
        <v>149</v>
      </c>
      <c r="AI158" s="0" t="n">
        <v>1.78244843320198</v>
      </c>
      <c r="AJ158" s="0" t="n">
        <v>82.5</v>
      </c>
      <c r="AK158" s="0" t="n">
        <v>0.0369</v>
      </c>
      <c r="AL158" s="0" t="n">
        <v>37854849</v>
      </c>
      <c r="AM158" s="0" t="n">
        <v>-9.60852020170933E-007</v>
      </c>
    </row>
    <row r="159" customFormat="false" ht="14.5" hidden="false" customHeight="false" outlineLevel="0" collapsed="false">
      <c r="A159" s="0" t="n">
        <v>132</v>
      </c>
      <c r="B159" s="0" t="s">
        <v>150</v>
      </c>
      <c r="C159" s="7" t="n">
        <v>363382200</v>
      </c>
      <c r="D159" s="7" t="n">
        <v>1176195.70768477</v>
      </c>
      <c r="E159" s="7" t="n">
        <v>87188000</v>
      </c>
      <c r="F159" s="7" t="n">
        <v>1034144.6784779</v>
      </c>
      <c r="G159" s="7" t="n">
        <v>2210340</v>
      </c>
      <c r="H159" s="7" t="n">
        <v>3080744.91601003</v>
      </c>
      <c r="I159" s="17" t="n">
        <v>0.717469332989335</v>
      </c>
      <c r="J159" s="7" t="n">
        <v>2541615</v>
      </c>
      <c r="K159" s="7" t="n">
        <v>2210340</v>
      </c>
      <c r="L159" s="0" t="n">
        <v>71.75</v>
      </c>
      <c r="N159" s="7" t="n">
        <v>2107490</v>
      </c>
      <c r="O159" s="18" t="n">
        <v>0.038</v>
      </c>
      <c r="P159" s="7" t="n">
        <v>2187575</v>
      </c>
      <c r="Q159" s="17" t="n">
        <v>71.0079886403967</v>
      </c>
      <c r="R159" s="17" t="n">
        <v>0.742011359603296</v>
      </c>
      <c r="S159" s="17" t="n">
        <v>0</v>
      </c>
      <c r="T159" s="7" t="n">
        <v>0</v>
      </c>
      <c r="U159" s="7" t="n">
        <v>0</v>
      </c>
      <c r="V159" s="7" t="n">
        <v>0</v>
      </c>
      <c r="W159" s="7" t="n">
        <v>0</v>
      </c>
      <c r="X159" s="7" t="n">
        <v>2187575</v>
      </c>
      <c r="Y159" s="17" t="n">
        <v>71.0079886403967</v>
      </c>
      <c r="AA159" s="0" t="n">
        <v>-22765</v>
      </c>
      <c r="AB159" s="0" t="n">
        <v>-22765</v>
      </c>
      <c r="AC159" s="0" t="n">
        <v>0</v>
      </c>
      <c r="AD159" s="0" t="n">
        <v>-0.742011359603296</v>
      </c>
      <c r="AG159" s="0" t="s">
        <v>567</v>
      </c>
      <c r="AH159" s="0" t="s">
        <v>150</v>
      </c>
      <c r="AI159" s="0" t="n">
        <v>0.717469332989335</v>
      </c>
      <c r="AJ159" s="0" t="n">
        <v>71.75</v>
      </c>
      <c r="AK159" s="0" t="n">
        <v>0.038</v>
      </c>
      <c r="AL159" s="0" t="n">
        <v>2187575</v>
      </c>
      <c r="AM159" s="0" t="n">
        <v>-0.742011359603296</v>
      </c>
    </row>
    <row r="160" customFormat="false" ht="14.5" hidden="false" customHeight="false" outlineLevel="0" collapsed="false">
      <c r="A160" s="0" t="n">
        <v>133</v>
      </c>
      <c r="B160" s="0" t="s">
        <v>151</v>
      </c>
      <c r="C160" s="7" t="n">
        <v>1670268000</v>
      </c>
      <c r="D160" s="7" t="n">
        <v>5406324.39421419</v>
      </c>
      <c r="E160" s="7" t="n">
        <v>421763000</v>
      </c>
      <c r="F160" s="7" t="n">
        <v>5002568.72538507</v>
      </c>
      <c r="G160" s="7" t="n">
        <v>10408893</v>
      </c>
      <c r="H160" s="7" t="n">
        <v>23923398.9790995</v>
      </c>
      <c r="I160" s="17" t="n">
        <v>0.435092563941005</v>
      </c>
      <c r="J160" s="7" t="n">
        <v>19736804</v>
      </c>
      <c r="K160" s="7" t="n">
        <v>10408893</v>
      </c>
      <c r="L160" s="0" t="n">
        <v>43.51</v>
      </c>
      <c r="N160" s="7" t="n">
        <v>10705706</v>
      </c>
      <c r="O160" s="18" t="n">
        <v>0.0411</v>
      </c>
      <c r="P160" s="7" t="n">
        <v>11145711</v>
      </c>
      <c r="Q160" s="17" t="n">
        <v>46.589161555753</v>
      </c>
      <c r="R160" s="17" t="n">
        <v>0</v>
      </c>
      <c r="S160" s="17" t="n">
        <v>0</v>
      </c>
      <c r="T160" s="7" t="n">
        <v>0</v>
      </c>
      <c r="U160" s="7" t="n">
        <v>736818</v>
      </c>
      <c r="V160" s="7" t="n">
        <v>736818</v>
      </c>
      <c r="W160" s="7" t="n">
        <v>0</v>
      </c>
      <c r="X160" s="7" t="n">
        <v>10408893</v>
      </c>
      <c r="Y160" s="17" t="n">
        <v>43.5092563941005</v>
      </c>
      <c r="AA160" s="0" t="n">
        <v>0</v>
      </c>
      <c r="AB160" s="0" t="n">
        <v>0</v>
      </c>
      <c r="AC160" s="0" t="n">
        <v>0</v>
      </c>
      <c r="AD160" s="0" t="n">
        <v>-0.000743605899515387</v>
      </c>
      <c r="AG160" s="0" t="s">
        <v>568</v>
      </c>
      <c r="AH160" s="0" t="s">
        <v>151</v>
      </c>
      <c r="AI160" s="0" t="n">
        <v>0.435092563941005</v>
      </c>
      <c r="AJ160" s="0" t="n">
        <v>43.51</v>
      </c>
      <c r="AK160" s="0" t="n">
        <v>0.0411</v>
      </c>
      <c r="AL160" s="0" t="n">
        <v>10408893</v>
      </c>
      <c r="AM160" s="0" t="n">
        <v>-0.000743605899515387</v>
      </c>
    </row>
    <row r="161" customFormat="false" ht="14.5" hidden="false" customHeight="false" outlineLevel="0" collapsed="false">
      <c r="A161" s="0" t="n">
        <v>134</v>
      </c>
      <c r="B161" s="0" t="s">
        <v>152</v>
      </c>
      <c r="C161" s="7" t="n">
        <v>2958213400</v>
      </c>
      <c r="D161" s="7" t="n">
        <v>9575146.78345708</v>
      </c>
      <c r="E161" s="7" t="n">
        <v>1123903000</v>
      </c>
      <c r="F161" s="7" t="n">
        <v>13330714.1645105</v>
      </c>
      <c r="G161" s="7" t="n">
        <v>22905861</v>
      </c>
      <c r="H161" s="7" t="n">
        <v>43668934.8535363</v>
      </c>
      <c r="I161" s="17" t="n">
        <v>0.524534456286265</v>
      </c>
      <c r="J161" s="7" t="n">
        <v>36026871</v>
      </c>
      <c r="K161" s="7" t="n">
        <v>22905861</v>
      </c>
      <c r="L161" s="0" t="n">
        <v>52.45</v>
      </c>
      <c r="N161" s="7" t="n">
        <v>23651517</v>
      </c>
      <c r="O161" s="18" t="n">
        <v>0.0413</v>
      </c>
      <c r="P161" s="7" t="n">
        <v>24628325</v>
      </c>
      <c r="Q161" s="17" t="n">
        <v>56.3978147912294</v>
      </c>
      <c r="R161" s="17" t="n">
        <v>0</v>
      </c>
      <c r="S161" s="17" t="n">
        <v>0</v>
      </c>
      <c r="T161" s="7" t="n">
        <v>0</v>
      </c>
      <c r="U161" s="7" t="n">
        <v>1722464</v>
      </c>
      <c r="V161" s="7" t="n">
        <v>1722464</v>
      </c>
      <c r="W161" s="7" t="n">
        <v>0</v>
      </c>
      <c r="X161" s="7" t="n">
        <v>22905861</v>
      </c>
      <c r="Y161" s="17" t="n">
        <v>52.4534456286265</v>
      </c>
      <c r="AA161" s="0" t="n">
        <v>0</v>
      </c>
      <c r="AB161" s="0" t="n">
        <v>0</v>
      </c>
      <c r="AC161" s="0" t="n">
        <v>0</v>
      </c>
      <c r="AD161" s="0" t="n">
        <v>0.00344562862654385</v>
      </c>
      <c r="AG161" s="0" t="s">
        <v>569</v>
      </c>
      <c r="AH161" s="0" t="s">
        <v>152</v>
      </c>
      <c r="AI161" s="0" t="n">
        <v>0.524534456286265</v>
      </c>
      <c r="AJ161" s="0" t="n">
        <v>52.45</v>
      </c>
      <c r="AK161" s="0" t="n">
        <v>0.0413</v>
      </c>
      <c r="AL161" s="0" t="n">
        <v>22905861</v>
      </c>
      <c r="AM161" s="0" t="n">
        <v>0.00344562862654385</v>
      </c>
    </row>
    <row r="162" customFormat="false" ht="14.5" hidden="false" customHeight="false" outlineLevel="0" collapsed="false">
      <c r="A162" s="0" t="n">
        <v>135</v>
      </c>
      <c r="B162" s="0" t="s">
        <v>153</v>
      </c>
      <c r="C162" s="7" t="n">
        <v>412648100</v>
      </c>
      <c r="D162" s="7" t="n">
        <v>1335659.60028938</v>
      </c>
      <c r="E162" s="7" t="n">
        <v>95625000</v>
      </c>
      <c r="F162" s="7" t="n">
        <v>1134216.69128147</v>
      </c>
      <c r="G162" s="7" t="n">
        <v>2469876</v>
      </c>
      <c r="H162" s="7" t="n">
        <v>4388256.88650179</v>
      </c>
      <c r="I162" s="17" t="n">
        <v>0.562837605883397</v>
      </c>
      <c r="J162" s="7" t="n">
        <v>3620312</v>
      </c>
      <c r="K162" s="7" t="n">
        <v>2469876</v>
      </c>
      <c r="L162" s="0" t="n">
        <v>56.28</v>
      </c>
      <c r="N162" s="7" t="n">
        <v>2678179</v>
      </c>
      <c r="O162" s="18" t="n">
        <v>0.0368</v>
      </c>
      <c r="P162" s="7" t="n">
        <v>2776736</v>
      </c>
      <c r="Q162" s="17" t="n">
        <v>63.2765143841327</v>
      </c>
      <c r="R162" s="17" t="n">
        <v>0</v>
      </c>
      <c r="S162" s="17" t="n">
        <v>0</v>
      </c>
      <c r="T162" s="7" t="n">
        <v>0</v>
      </c>
      <c r="U162" s="7" t="n">
        <v>306860</v>
      </c>
      <c r="V162" s="7" t="n">
        <v>306860</v>
      </c>
      <c r="W162" s="7" t="n">
        <v>0</v>
      </c>
      <c r="X162" s="7" t="n">
        <v>2469876</v>
      </c>
      <c r="Y162" s="17" t="n">
        <v>56.2837605883398</v>
      </c>
      <c r="AA162" s="0" t="n">
        <v>0</v>
      </c>
      <c r="AB162" s="0" t="n">
        <v>0</v>
      </c>
      <c r="AC162" s="0" t="n">
        <v>0</v>
      </c>
      <c r="AD162" s="0" t="n">
        <v>0.00376058833975179</v>
      </c>
      <c r="AG162" s="0" t="s">
        <v>570</v>
      </c>
      <c r="AH162" s="0" t="s">
        <v>153</v>
      </c>
      <c r="AI162" s="0" t="n">
        <v>0.562837605883397</v>
      </c>
      <c r="AJ162" s="0" t="n">
        <v>56.28</v>
      </c>
      <c r="AK162" s="0" t="n">
        <v>0.0368</v>
      </c>
      <c r="AL162" s="0" t="n">
        <v>2469876</v>
      </c>
      <c r="AM162" s="0" t="n">
        <v>0.00376058833975179</v>
      </c>
    </row>
    <row r="163" customFormat="false" ht="14.5" hidden="false" customHeight="false" outlineLevel="0" collapsed="false">
      <c r="A163" s="0" t="n">
        <v>136</v>
      </c>
      <c r="B163" s="0" t="s">
        <v>154</v>
      </c>
      <c r="C163" s="7" t="n">
        <v>3243894200</v>
      </c>
      <c r="D163" s="7" t="n">
        <v>10499838.5562736</v>
      </c>
      <c r="E163" s="7" t="n">
        <v>1190746000</v>
      </c>
      <c r="F163" s="7" t="n">
        <v>14123544.9754421</v>
      </c>
      <c r="G163" s="7" t="n">
        <v>24623384</v>
      </c>
      <c r="H163" s="7" t="n">
        <v>35356451.7173047</v>
      </c>
      <c r="I163" s="17" t="n">
        <v>0.696432554852455</v>
      </c>
      <c r="J163" s="7" t="n">
        <v>29169073</v>
      </c>
      <c r="K163" s="7" t="n">
        <v>24623384</v>
      </c>
      <c r="L163" s="0" t="n">
        <v>69.64</v>
      </c>
      <c r="N163" s="7" t="n">
        <v>25123536</v>
      </c>
      <c r="O163" s="18" t="n">
        <v>0.0512</v>
      </c>
      <c r="P163" s="7" t="n">
        <v>26409861</v>
      </c>
      <c r="Q163" s="17" t="n">
        <v>74.6960164757542</v>
      </c>
      <c r="R163" s="17" t="n">
        <v>0</v>
      </c>
      <c r="S163" s="17" t="n">
        <v>0</v>
      </c>
      <c r="T163" s="7" t="n">
        <v>0</v>
      </c>
      <c r="U163" s="7" t="n">
        <v>1786477</v>
      </c>
      <c r="V163" s="7" t="n">
        <v>1786477</v>
      </c>
      <c r="W163" s="7" t="n">
        <v>0</v>
      </c>
      <c r="X163" s="7" t="n">
        <v>24623384</v>
      </c>
      <c r="Y163" s="17" t="n">
        <v>69.6432554852455</v>
      </c>
      <c r="AA163" s="0" t="n">
        <v>0</v>
      </c>
      <c r="AB163" s="0" t="n">
        <v>0</v>
      </c>
      <c r="AC163" s="0" t="n">
        <v>0</v>
      </c>
      <c r="AD163" s="0" t="n">
        <v>0.00325548524550356</v>
      </c>
      <c r="AG163" s="0" t="s">
        <v>571</v>
      </c>
      <c r="AH163" s="0" t="s">
        <v>154</v>
      </c>
      <c r="AI163" s="0" t="n">
        <v>0.696432554852455</v>
      </c>
      <c r="AJ163" s="0" t="n">
        <v>69.64</v>
      </c>
      <c r="AK163" s="0" t="n">
        <v>0.0512</v>
      </c>
      <c r="AL163" s="0" t="n">
        <v>24623384</v>
      </c>
      <c r="AM163" s="0" t="n">
        <v>0.00325548524550356</v>
      </c>
    </row>
    <row r="164" customFormat="false" ht="14.5" hidden="false" customHeight="false" outlineLevel="0" collapsed="false">
      <c r="A164" s="0" t="n">
        <v>137</v>
      </c>
      <c r="B164" s="0" t="s">
        <v>155</v>
      </c>
      <c r="C164" s="7" t="n">
        <v>2572663000</v>
      </c>
      <c r="D164" s="7" t="n">
        <v>8327197.03364505</v>
      </c>
      <c r="E164" s="7" t="n">
        <v>843705000</v>
      </c>
      <c r="F164" s="7" t="n">
        <v>10007260.5858053</v>
      </c>
      <c r="G164" s="7" t="n">
        <v>18334458</v>
      </c>
      <c r="H164" s="7" t="n">
        <v>114374878.07</v>
      </c>
      <c r="I164" s="17" t="n">
        <v>0.160301443021245</v>
      </c>
      <c r="J164" s="7" t="n">
        <v>94359274</v>
      </c>
      <c r="K164" s="7" t="n">
        <v>18334458</v>
      </c>
      <c r="L164" s="0" t="n">
        <v>16.03</v>
      </c>
      <c r="N164" s="7" t="n">
        <v>12452771</v>
      </c>
      <c r="O164" s="18" t="n">
        <v>0.0387</v>
      </c>
      <c r="P164" s="7" t="n">
        <v>12934693</v>
      </c>
      <c r="Q164" s="17" t="n">
        <v>11.3090332582332</v>
      </c>
      <c r="R164" s="17" t="n">
        <v>4.72096674176678</v>
      </c>
      <c r="S164" s="17" t="n">
        <v>0.01</v>
      </c>
      <c r="T164" s="7" t="n">
        <v>124528</v>
      </c>
      <c r="U164" s="7" t="n">
        <v>0</v>
      </c>
      <c r="V164" s="7" t="n">
        <v>0</v>
      </c>
      <c r="W164" s="7" t="n">
        <v>0</v>
      </c>
      <c r="X164" s="7" t="n">
        <v>13059221</v>
      </c>
      <c r="Y164" s="17" t="n">
        <v>11.4179103141928</v>
      </c>
      <c r="AA164" s="0" t="n">
        <v>-5399765</v>
      </c>
      <c r="AB164" s="0" t="n">
        <v>-5275237</v>
      </c>
      <c r="AC164" s="0" t="n">
        <v>0</v>
      </c>
      <c r="AD164" s="0" t="n">
        <v>-4.61208968580718</v>
      </c>
      <c r="AG164" s="0" t="s">
        <v>572</v>
      </c>
      <c r="AH164" s="0" t="s">
        <v>155</v>
      </c>
      <c r="AI164" s="0" t="n">
        <v>0.160301443021245</v>
      </c>
      <c r="AJ164" s="0" t="n">
        <v>16.03</v>
      </c>
      <c r="AK164" s="0" t="n">
        <v>0.0387</v>
      </c>
      <c r="AL164" s="0" t="n">
        <v>13059221</v>
      </c>
      <c r="AM164" s="0" t="n">
        <v>-4.61208968580718</v>
      </c>
    </row>
    <row r="165" customFormat="false" ht="14.5" hidden="false" customHeight="false" outlineLevel="0" collapsed="false">
      <c r="A165" s="0" t="n">
        <v>138</v>
      </c>
      <c r="B165" s="0" t="s">
        <v>156</v>
      </c>
      <c r="C165" s="7" t="n">
        <v>929315000</v>
      </c>
      <c r="D165" s="7" t="n">
        <v>3008007.31044907</v>
      </c>
      <c r="E165" s="7" t="n">
        <v>295074000</v>
      </c>
      <c r="F165" s="7" t="n">
        <v>3499899.14732747</v>
      </c>
      <c r="G165" s="7" t="n">
        <v>6507906</v>
      </c>
      <c r="H165" s="7" t="n">
        <v>13032985.3569365</v>
      </c>
      <c r="I165" s="17" t="n">
        <v>0.4993411579747</v>
      </c>
      <c r="J165" s="7" t="n">
        <v>10752213</v>
      </c>
      <c r="K165" s="7" t="n">
        <v>6507906</v>
      </c>
      <c r="L165" s="0" t="n">
        <v>49.93</v>
      </c>
      <c r="N165" s="7" t="n">
        <v>7268126</v>
      </c>
      <c r="O165" s="18" t="n">
        <v>0.0525</v>
      </c>
      <c r="P165" s="7" t="n">
        <v>7649703</v>
      </c>
      <c r="Q165" s="17" t="n">
        <v>58.6949404951844</v>
      </c>
      <c r="R165" s="17" t="n">
        <v>0</v>
      </c>
      <c r="S165" s="17" t="n">
        <v>0</v>
      </c>
      <c r="T165" s="7" t="n">
        <v>0</v>
      </c>
      <c r="U165" s="7" t="n">
        <v>1141797</v>
      </c>
      <c r="V165" s="7" t="n">
        <v>1141797</v>
      </c>
      <c r="W165" s="7" t="n">
        <v>0</v>
      </c>
      <c r="X165" s="7" t="n">
        <v>6507906</v>
      </c>
      <c r="Y165" s="17" t="n">
        <v>49.93411579747</v>
      </c>
      <c r="AA165" s="0" t="n">
        <v>0</v>
      </c>
      <c r="AB165" s="0" t="n">
        <v>0</v>
      </c>
      <c r="AC165" s="0" t="n">
        <v>0</v>
      </c>
      <c r="AD165" s="0" t="n">
        <v>0.00411579746998569</v>
      </c>
      <c r="AG165" s="0" t="s">
        <v>573</v>
      </c>
      <c r="AH165" s="0" t="s">
        <v>156</v>
      </c>
      <c r="AI165" s="0" t="n">
        <v>0.4993411579747</v>
      </c>
      <c r="AJ165" s="0" t="n">
        <v>49.93</v>
      </c>
      <c r="AK165" s="0" t="n">
        <v>0.0525</v>
      </c>
      <c r="AL165" s="0" t="n">
        <v>6507906</v>
      </c>
      <c r="AM165" s="0" t="n">
        <v>0.00411579746998569</v>
      </c>
    </row>
    <row r="166" customFormat="false" ht="14.5" hidden="false" customHeight="false" outlineLevel="0" collapsed="false">
      <c r="A166" s="0" t="n">
        <v>139</v>
      </c>
      <c r="B166" s="0" t="s">
        <v>157</v>
      </c>
      <c r="C166" s="7" t="n">
        <v>5173582300</v>
      </c>
      <c r="D166" s="7" t="n">
        <v>16745854.0748938</v>
      </c>
      <c r="E166" s="7" t="n">
        <v>2217371000</v>
      </c>
      <c r="F166" s="7" t="n">
        <v>26300436.067592</v>
      </c>
      <c r="G166" s="7" t="n">
        <v>43046290</v>
      </c>
      <c r="H166" s="7" t="n">
        <v>53281588.3704702</v>
      </c>
      <c r="I166" s="17" t="n">
        <v>0.807901778390998</v>
      </c>
      <c r="J166" s="7" t="n">
        <v>43957310</v>
      </c>
      <c r="K166" s="7" t="n">
        <v>43046290</v>
      </c>
      <c r="L166" s="0" t="n">
        <v>80.79</v>
      </c>
      <c r="N166" s="7" t="n">
        <v>41517729</v>
      </c>
      <c r="O166" s="18" t="n">
        <v>0.0774</v>
      </c>
      <c r="P166" s="7" t="n">
        <v>44731201</v>
      </c>
      <c r="Q166" s="17" t="n">
        <v>83.9524540615816</v>
      </c>
      <c r="R166" s="17" t="n">
        <v>0</v>
      </c>
      <c r="S166" s="17" t="n">
        <v>0</v>
      </c>
      <c r="T166" s="7" t="n">
        <v>0</v>
      </c>
      <c r="U166" s="7" t="n">
        <v>1684911</v>
      </c>
      <c r="V166" s="7" t="n">
        <v>1684911</v>
      </c>
      <c r="W166" s="7" t="n">
        <v>0</v>
      </c>
      <c r="X166" s="7" t="n">
        <v>43046290</v>
      </c>
      <c r="Y166" s="17" t="n">
        <v>80.7901778390999</v>
      </c>
      <c r="AA166" s="0" t="n">
        <v>0</v>
      </c>
      <c r="AB166" s="0" t="n">
        <v>0</v>
      </c>
      <c r="AC166" s="0" t="n">
        <v>0</v>
      </c>
      <c r="AD166" s="0" t="n">
        <v>0.000177839099848143</v>
      </c>
      <c r="AG166" s="0" t="s">
        <v>574</v>
      </c>
      <c r="AH166" s="0" t="s">
        <v>157</v>
      </c>
      <c r="AI166" s="0" t="n">
        <v>0.807901778390998</v>
      </c>
      <c r="AJ166" s="0" t="n">
        <v>80.79</v>
      </c>
      <c r="AK166" s="0" t="n">
        <v>0.0774</v>
      </c>
      <c r="AL166" s="0" t="n">
        <v>43046290</v>
      </c>
      <c r="AM166" s="0" t="n">
        <v>0.000177839099848143</v>
      </c>
    </row>
    <row r="167" customFormat="false" ht="14.5" hidden="false" customHeight="false" outlineLevel="0" collapsed="false">
      <c r="A167" s="0" t="n">
        <v>140</v>
      </c>
      <c r="B167" s="0" t="s">
        <v>158</v>
      </c>
      <c r="C167" s="7" t="n">
        <v>587783900</v>
      </c>
      <c r="D167" s="7" t="n">
        <v>1902539.25543467</v>
      </c>
      <c r="E167" s="7" t="n">
        <v>194653000</v>
      </c>
      <c r="F167" s="7" t="n">
        <v>2308796.67041059</v>
      </c>
      <c r="G167" s="7" t="n">
        <v>4211336</v>
      </c>
      <c r="H167" s="7" t="n">
        <v>8698595.5503098</v>
      </c>
      <c r="I167" s="17" t="n">
        <v>0.484139764361157</v>
      </c>
      <c r="J167" s="7" t="n">
        <v>7176341</v>
      </c>
      <c r="K167" s="7" t="n">
        <v>4211336</v>
      </c>
      <c r="L167" s="0" t="n">
        <v>48.41</v>
      </c>
      <c r="N167" s="7" t="n">
        <v>4357140</v>
      </c>
      <c r="O167" s="18" t="n">
        <v>0.0379</v>
      </c>
      <c r="P167" s="7" t="n">
        <v>4522276</v>
      </c>
      <c r="Q167" s="17" t="n">
        <v>51.9885764758765</v>
      </c>
      <c r="R167" s="17" t="n">
        <v>0</v>
      </c>
      <c r="S167" s="17" t="n">
        <v>0</v>
      </c>
      <c r="T167" s="7" t="n">
        <v>0</v>
      </c>
      <c r="U167" s="7" t="n">
        <v>310940</v>
      </c>
      <c r="V167" s="7" t="n">
        <v>310940</v>
      </c>
      <c r="W167" s="7" t="n">
        <v>0</v>
      </c>
      <c r="X167" s="7" t="n">
        <v>4211336</v>
      </c>
      <c r="Y167" s="17" t="n">
        <v>48.4139764361157</v>
      </c>
      <c r="AA167" s="0" t="n">
        <v>0</v>
      </c>
      <c r="AB167" s="0" t="n">
        <v>0</v>
      </c>
      <c r="AC167" s="0" t="n">
        <v>0</v>
      </c>
      <c r="AD167" s="0" t="n">
        <v>0.00397643611573528</v>
      </c>
      <c r="AG167" s="0" t="s">
        <v>575</v>
      </c>
      <c r="AH167" s="0" t="s">
        <v>158</v>
      </c>
      <c r="AI167" s="0" t="n">
        <v>0.484139764361157</v>
      </c>
      <c r="AJ167" s="0" t="n">
        <v>48.41</v>
      </c>
      <c r="AK167" s="0" t="n">
        <v>0.0379</v>
      </c>
      <c r="AL167" s="0" t="n">
        <v>4211336</v>
      </c>
      <c r="AM167" s="0" t="n">
        <v>0.00397643611573528</v>
      </c>
    </row>
    <row r="168" customFormat="false" ht="14.5" hidden="false" customHeight="false" outlineLevel="0" collapsed="false">
      <c r="A168" s="0" t="n">
        <v>141</v>
      </c>
      <c r="B168" s="0" t="s">
        <v>159</v>
      </c>
      <c r="C168" s="7" t="n">
        <v>3508853900</v>
      </c>
      <c r="D168" s="7" t="n">
        <v>11357460.2610501</v>
      </c>
      <c r="E168" s="7" t="n">
        <v>984288000</v>
      </c>
      <c r="F168" s="7" t="n">
        <v>11674728.1425156</v>
      </c>
      <c r="G168" s="7" t="n">
        <v>23032188</v>
      </c>
      <c r="H168" s="7" t="n">
        <v>39806108.8484087</v>
      </c>
      <c r="I168" s="17" t="n">
        <v>0.578609380979994</v>
      </c>
      <c r="J168" s="7" t="n">
        <v>32840040</v>
      </c>
      <c r="K168" s="7" t="n">
        <v>23032188</v>
      </c>
      <c r="L168" s="0" t="n">
        <v>57.86</v>
      </c>
      <c r="N168" s="7" t="n">
        <v>24014966</v>
      </c>
      <c r="O168" s="18" t="n">
        <v>0.0408</v>
      </c>
      <c r="P168" s="7" t="n">
        <v>24994777</v>
      </c>
      <c r="Q168" s="17" t="n">
        <v>62.7913094826379</v>
      </c>
      <c r="R168" s="17" t="n">
        <v>0</v>
      </c>
      <c r="S168" s="17" t="n">
        <v>0</v>
      </c>
      <c r="T168" s="7" t="n">
        <v>0</v>
      </c>
      <c r="U168" s="7" t="n">
        <v>1962589</v>
      </c>
      <c r="V168" s="7" t="n">
        <v>1962589</v>
      </c>
      <c r="W168" s="7" t="n">
        <v>0</v>
      </c>
      <c r="X168" s="7" t="n">
        <v>23032188</v>
      </c>
      <c r="Y168" s="17" t="n">
        <v>57.8609380979994</v>
      </c>
      <c r="AA168" s="0" t="n">
        <v>0</v>
      </c>
      <c r="AB168" s="0" t="n">
        <v>0</v>
      </c>
      <c r="AC168" s="0" t="n">
        <v>0</v>
      </c>
      <c r="AD168" s="0" t="n">
        <v>0.000938097999416243</v>
      </c>
      <c r="AG168" s="0" t="s">
        <v>576</v>
      </c>
      <c r="AH168" s="0" t="s">
        <v>159</v>
      </c>
      <c r="AI168" s="0" t="n">
        <v>0.578609380979994</v>
      </c>
      <c r="AJ168" s="0" t="n">
        <v>57.86</v>
      </c>
      <c r="AK168" s="0" t="n">
        <v>0.0408</v>
      </c>
      <c r="AL168" s="0" t="n">
        <v>23032188</v>
      </c>
      <c r="AM168" s="0" t="n">
        <v>0.000938097999416243</v>
      </c>
    </row>
    <row r="169" customFormat="false" ht="14.5" hidden="false" customHeight="false" outlineLevel="0" collapsed="false">
      <c r="A169" s="0" t="n">
        <v>142</v>
      </c>
      <c r="B169" s="0" t="s">
        <v>160</v>
      </c>
      <c r="C169" s="7" t="n">
        <v>2851555900</v>
      </c>
      <c r="D169" s="7" t="n">
        <v>9229917.72795467</v>
      </c>
      <c r="E169" s="7" t="n">
        <v>604391000</v>
      </c>
      <c r="F169" s="7" t="n">
        <v>7168735.79357177</v>
      </c>
      <c r="G169" s="7" t="n">
        <v>16398654</v>
      </c>
      <c r="H169" s="7" t="n">
        <v>10813118.21188</v>
      </c>
      <c r="I169" s="17" t="n">
        <v>1.51655181037264</v>
      </c>
      <c r="J169" s="7" t="n">
        <v>8920823</v>
      </c>
      <c r="K169" s="7" t="n">
        <v>8920823</v>
      </c>
      <c r="L169" s="0" t="n">
        <v>82.5</v>
      </c>
      <c r="N169" s="7" t="n">
        <v>9052274</v>
      </c>
      <c r="O169" s="18" t="n">
        <v>0.0405</v>
      </c>
      <c r="P169" s="7" t="n">
        <v>9418891</v>
      </c>
      <c r="Q169" s="17" t="n">
        <v>87.1061502837525</v>
      </c>
      <c r="R169" s="17" t="n">
        <v>0</v>
      </c>
      <c r="S169" s="17" t="n">
        <v>0</v>
      </c>
      <c r="T169" s="7" t="n">
        <v>0</v>
      </c>
      <c r="U169" s="7" t="n">
        <v>498068</v>
      </c>
      <c r="V169" s="7" t="n">
        <v>498068</v>
      </c>
      <c r="W169" s="7" t="n">
        <v>0</v>
      </c>
      <c r="X169" s="7" t="n">
        <v>8920823</v>
      </c>
      <c r="Y169" s="17" t="n">
        <v>82.5000043946528</v>
      </c>
      <c r="AA169" s="0" t="n">
        <v>0</v>
      </c>
      <c r="AB169" s="0" t="n">
        <v>0</v>
      </c>
      <c r="AC169" s="0" t="n">
        <v>0</v>
      </c>
      <c r="AD169" s="0" t="n">
        <v>4.39465279100659E-006</v>
      </c>
      <c r="AG169" s="0" t="s">
        <v>577</v>
      </c>
      <c r="AH169" s="0" t="s">
        <v>160</v>
      </c>
      <c r="AI169" s="0" t="n">
        <v>1.51655181037264</v>
      </c>
      <c r="AJ169" s="0" t="n">
        <v>82.5</v>
      </c>
      <c r="AK169" s="0" t="n">
        <v>0.0405</v>
      </c>
      <c r="AL169" s="0" t="n">
        <v>8920823</v>
      </c>
      <c r="AM169" s="0" t="n">
        <v>4.39465279100659E-006</v>
      </c>
    </row>
    <row r="170" customFormat="false" ht="14.5" hidden="false" customHeight="false" outlineLevel="0" collapsed="false">
      <c r="A170" s="0" t="n">
        <v>143</v>
      </c>
      <c r="B170" s="0" t="s">
        <v>161</v>
      </c>
      <c r="C170" s="7" t="n">
        <v>255469400</v>
      </c>
      <c r="D170" s="7" t="n">
        <v>826903.496442045</v>
      </c>
      <c r="E170" s="7" t="n">
        <v>75187000</v>
      </c>
      <c r="F170" s="7" t="n">
        <v>891799.742403975</v>
      </c>
      <c r="G170" s="7" t="n">
        <v>1718703</v>
      </c>
      <c r="H170" s="7" t="n">
        <v>4842580.92089178</v>
      </c>
      <c r="I170" s="17" t="n">
        <v>0.354914668041003</v>
      </c>
      <c r="J170" s="7" t="n">
        <v>3995129</v>
      </c>
      <c r="K170" s="7" t="n">
        <v>1718703</v>
      </c>
      <c r="L170" s="0" t="n">
        <v>35.49</v>
      </c>
      <c r="N170" s="7" t="n">
        <v>1791647</v>
      </c>
      <c r="O170" s="18" t="n">
        <v>0.0346</v>
      </c>
      <c r="P170" s="7" t="n">
        <v>1853638</v>
      </c>
      <c r="Q170" s="17" t="n">
        <v>38.2778941700916</v>
      </c>
      <c r="R170" s="17" t="n">
        <v>0</v>
      </c>
      <c r="S170" s="17" t="n">
        <v>0</v>
      </c>
      <c r="T170" s="7" t="n">
        <v>0</v>
      </c>
      <c r="U170" s="7" t="n">
        <v>134935</v>
      </c>
      <c r="V170" s="7" t="n">
        <v>134935</v>
      </c>
      <c r="W170" s="7" t="n">
        <v>0</v>
      </c>
      <c r="X170" s="7" t="n">
        <v>1718703</v>
      </c>
      <c r="Y170" s="17" t="n">
        <v>35.4914668041003</v>
      </c>
      <c r="AA170" s="0" t="n">
        <v>0</v>
      </c>
      <c r="AB170" s="0" t="n">
        <v>0</v>
      </c>
      <c r="AC170" s="0" t="n">
        <v>0</v>
      </c>
      <c r="AD170" s="0" t="n">
        <v>0.00146680410031053</v>
      </c>
      <c r="AG170" s="0" t="s">
        <v>578</v>
      </c>
      <c r="AH170" s="0" t="s">
        <v>161</v>
      </c>
      <c r="AI170" s="0" t="n">
        <v>0.354914668041003</v>
      </c>
      <c r="AJ170" s="0" t="n">
        <v>35.49</v>
      </c>
      <c r="AK170" s="0" t="n">
        <v>0.0346</v>
      </c>
      <c r="AL170" s="0" t="n">
        <v>1718703</v>
      </c>
      <c r="AM170" s="0" t="n">
        <v>0.00146680410031053</v>
      </c>
    </row>
    <row r="171" customFormat="false" ht="14.5" hidden="false" customHeight="false" outlineLevel="0" collapsed="false">
      <c r="A171" s="0" t="n">
        <v>144</v>
      </c>
      <c r="B171" s="0" t="s">
        <v>162</v>
      </c>
      <c r="C171" s="7" t="n">
        <v>3651224100</v>
      </c>
      <c r="D171" s="7" t="n">
        <v>11818284.203836</v>
      </c>
      <c r="E171" s="7" t="n">
        <v>1121767000</v>
      </c>
      <c r="F171" s="7" t="n">
        <v>13305378.8771633</v>
      </c>
      <c r="G171" s="7" t="n">
        <v>25123663</v>
      </c>
      <c r="H171" s="7" t="n">
        <v>21613223.0588616</v>
      </c>
      <c r="I171" s="17" t="n">
        <v>1.16242093701518</v>
      </c>
      <c r="J171" s="7" t="n">
        <v>17830909</v>
      </c>
      <c r="K171" s="7" t="n">
        <v>17830909</v>
      </c>
      <c r="L171" s="0" t="n">
        <v>82.5</v>
      </c>
      <c r="N171" s="7" t="n">
        <v>16917853</v>
      </c>
      <c r="O171" s="18" t="n">
        <v>0.0442</v>
      </c>
      <c r="P171" s="7" t="n">
        <v>17665622</v>
      </c>
      <c r="Q171" s="17" t="n">
        <v>81.7352504616702</v>
      </c>
      <c r="R171" s="17" t="n">
        <v>0.764749538329824</v>
      </c>
      <c r="S171" s="17" t="n">
        <v>0</v>
      </c>
      <c r="T171" s="7" t="n">
        <v>0</v>
      </c>
      <c r="U171" s="7" t="n">
        <v>0</v>
      </c>
      <c r="V171" s="7" t="n">
        <v>0</v>
      </c>
      <c r="W171" s="7" t="n">
        <v>0</v>
      </c>
      <c r="X171" s="7" t="n">
        <v>17665622</v>
      </c>
      <c r="Y171" s="17" t="n">
        <v>81.7352504616702</v>
      </c>
      <c r="AA171" s="0" t="n">
        <v>-165287</v>
      </c>
      <c r="AB171" s="0" t="n">
        <v>-165287</v>
      </c>
      <c r="AC171" s="0" t="n">
        <v>0</v>
      </c>
      <c r="AD171" s="0" t="n">
        <v>-0.764749538329824</v>
      </c>
      <c r="AG171" s="0" t="s">
        <v>579</v>
      </c>
      <c r="AH171" s="0" t="s">
        <v>162</v>
      </c>
      <c r="AI171" s="0" t="n">
        <v>1.16242093701518</v>
      </c>
      <c r="AJ171" s="0" t="n">
        <v>82.5</v>
      </c>
      <c r="AK171" s="0" t="n">
        <v>0.0442</v>
      </c>
      <c r="AL171" s="0" t="n">
        <v>17665622</v>
      </c>
      <c r="AM171" s="0" t="n">
        <v>-0.764749538329824</v>
      </c>
    </row>
    <row r="172" customFormat="false" ht="14.5" hidden="false" customHeight="false" outlineLevel="0" collapsed="false">
      <c r="A172" s="0" t="n">
        <v>145</v>
      </c>
      <c r="B172" s="0" t="s">
        <v>163</v>
      </c>
      <c r="C172" s="7" t="n">
        <v>2686343300</v>
      </c>
      <c r="D172" s="7" t="n">
        <v>8695157.49210536</v>
      </c>
      <c r="E172" s="7" t="n">
        <v>721415000</v>
      </c>
      <c r="F172" s="7" t="n">
        <v>8556767.94081907</v>
      </c>
      <c r="G172" s="7" t="n">
        <v>17251925</v>
      </c>
      <c r="H172" s="7" t="n">
        <v>30267505.2614537</v>
      </c>
      <c r="I172" s="17" t="n">
        <v>0.5699817296132</v>
      </c>
      <c r="J172" s="7" t="n">
        <v>24970692</v>
      </c>
      <c r="K172" s="7" t="n">
        <v>17251925</v>
      </c>
      <c r="L172" s="0" t="n">
        <v>57</v>
      </c>
      <c r="N172" s="7" t="n">
        <v>17876514</v>
      </c>
      <c r="O172" s="18" t="n">
        <v>0.0602</v>
      </c>
      <c r="P172" s="7" t="n">
        <v>18952680</v>
      </c>
      <c r="Q172" s="17" t="n">
        <v>62.6172518556944</v>
      </c>
      <c r="R172" s="17" t="n">
        <v>0</v>
      </c>
      <c r="S172" s="17" t="n">
        <v>0</v>
      </c>
      <c r="T172" s="7" t="n">
        <v>0</v>
      </c>
      <c r="U172" s="7" t="n">
        <v>1700755</v>
      </c>
      <c r="V172" s="7" t="n">
        <v>1700755</v>
      </c>
      <c r="W172" s="7" t="n">
        <v>0</v>
      </c>
      <c r="X172" s="7" t="n">
        <v>17251925</v>
      </c>
      <c r="Y172" s="17" t="n">
        <v>56.99817296132</v>
      </c>
      <c r="AA172" s="0" t="n">
        <v>0</v>
      </c>
      <c r="AB172" s="0" t="n">
        <v>0</v>
      </c>
      <c r="AC172" s="0" t="n">
        <v>0</v>
      </c>
      <c r="AD172" s="0" t="n">
        <v>-0.00182703868001255</v>
      </c>
      <c r="AG172" s="0" t="s">
        <v>580</v>
      </c>
      <c r="AH172" s="0" t="s">
        <v>163</v>
      </c>
      <c r="AI172" s="0" t="n">
        <v>0.5699817296132</v>
      </c>
      <c r="AJ172" s="0" t="n">
        <v>57</v>
      </c>
      <c r="AK172" s="0" t="n">
        <v>0.0602</v>
      </c>
      <c r="AL172" s="0" t="n">
        <v>17251925</v>
      </c>
      <c r="AM172" s="0" t="n">
        <v>-0.00182703868001255</v>
      </c>
    </row>
    <row r="173" customFormat="false" ht="14.5" hidden="false" customHeight="false" outlineLevel="0" collapsed="false">
      <c r="A173" s="0" t="n">
        <v>146</v>
      </c>
      <c r="B173" s="0" t="s">
        <v>164</v>
      </c>
      <c r="C173" s="7" t="n">
        <v>2334757300</v>
      </c>
      <c r="D173" s="7" t="n">
        <v>7557143.7311615</v>
      </c>
      <c r="E173" s="7" t="n">
        <v>627678000</v>
      </c>
      <c r="F173" s="7" t="n">
        <v>7444944.98666847</v>
      </c>
      <c r="G173" s="7" t="n">
        <v>15002089</v>
      </c>
      <c r="H173" s="7" t="n">
        <v>23555125.0799639</v>
      </c>
      <c r="I173" s="17" t="n">
        <v>0.636892775948826</v>
      </c>
      <c r="J173" s="7" t="n">
        <v>19432978</v>
      </c>
      <c r="K173" s="7" t="n">
        <v>15002089</v>
      </c>
      <c r="L173" s="0" t="n">
        <v>63.69</v>
      </c>
      <c r="N173" s="7" t="n">
        <v>15151628</v>
      </c>
      <c r="O173" s="18" t="n">
        <v>0.0458</v>
      </c>
      <c r="P173" s="7" t="n">
        <v>15845573</v>
      </c>
      <c r="Q173" s="17" t="n">
        <v>67.2701713372702</v>
      </c>
      <c r="R173" s="17" t="n">
        <v>0</v>
      </c>
      <c r="S173" s="17" t="n">
        <v>0</v>
      </c>
      <c r="T173" s="7" t="n">
        <v>0</v>
      </c>
      <c r="U173" s="7" t="n">
        <v>843484</v>
      </c>
      <c r="V173" s="7" t="n">
        <v>843484</v>
      </c>
      <c r="W173" s="7" t="n">
        <v>0</v>
      </c>
      <c r="X173" s="7" t="n">
        <v>15002089</v>
      </c>
      <c r="Y173" s="17" t="n">
        <v>63.6892775948826</v>
      </c>
      <c r="AA173" s="0" t="n">
        <v>0</v>
      </c>
      <c r="AB173" s="0" t="n">
        <v>0</v>
      </c>
      <c r="AC173" s="0" t="n">
        <v>0</v>
      </c>
      <c r="AD173" s="0" t="n">
        <v>-0.000722405117414837</v>
      </c>
      <c r="AG173" s="0" t="s">
        <v>581</v>
      </c>
      <c r="AH173" s="0" t="s">
        <v>164</v>
      </c>
      <c r="AI173" s="0" t="n">
        <v>0.636892775948826</v>
      </c>
      <c r="AJ173" s="0" t="n">
        <v>63.69</v>
      </c>
      <c r="AK173" s="0" t="n">
        <v>0.0458</v>
      </c>
      <c r="AL173" s="0" t="n">
        <v>15002089</v>
      </c>
      <c r="AM173" s="0" t="n">
        <v>-0.000722405117414837</v>
      </c>
    </row>
    <row r="174" customFormat="false" ht="14.5" hidden="false" customHeight="false" outlineLevel="0" collapsed="false">
      <c r="A174" s="0" t="n">
        <v>147</v>
      </c>
      <c r="B174" s="0" t="s">
        <v>165</v>
      </c>
      <c r="C174" s="7" t="n">
        <v>1181869900</v>
      </c>
      <c r="D174" s="7" t="n">
        <v>3825477.15166517</v>
      </c>
      <c r="E174" s="7" t="n">
        <v>395641000</v>
      </c>
      <c r="F174" s="7" t="n">
        <v>4692733.34332333</v>
      </c>
      <c r="G174" s="7" t="n">
        <v>8518210</v>
      </c>
      <c r="H174" s="7" t="n">
        <v>14303427.739698</v>
      </c>
      <c r="I174" s="17" t="n">
        <v>0.595536269698376</v>
      </c>
      <c r="J174" s="7" t="n">
        <v>11800328</v>
      </c>
      <c r="K174" s="7" t="n">
        <v>8518210</v>
      </c>
      <c r="L174" s="0" t="n">
        <v>59.55</v>
      </c>
      <c r="N174" s="7" t="n">
        <v>8983193</v>
      </c>
      <c r="O174" s="18" t="n">
        <v>0.0336</v>
      </c>
      <c r="P174" s="7" t="n">
        <v>9285028</v>
      </c>
      <c r="Q174" s="17" t="n">
        <v>64.9147055445331</v>
      </c>
      <c r="R174" s="17" t="n">
        <v>0</v>
      </c>
      <c r="S174" s="17" t="n">
        <v>0</v>
      </c>
      <c r="T174" s="7" t="n">
        <v>0</v>
      </c>
      <c r="U174" s="7" t="n">
        <v>766818</v>
      </c>
      <c r="V174" s="7" t="n">
        <v>766818</v>
      </c>
      <c r="W174" s="7" t="n">
        <v>0</v>
      </c>
      <c r="X174" s="7" t="n">
        <v>8518210</v>
      </c>
      <c r="Y174" s="17" t="n">
        <v>59.5536269698376</v>
      </c>
      <c r="AA174" s="0" t="n">
        <v>0</v>
      </c>
      <c r="AB174" s="0" t="n">
        <v>0</v>
      </c>
      <c r="AC174" s="0" t="n">
        <v>0</v>
      </c>
      <c r="AD174" s="0" t="n">
        <v>0.00362696983760458</v>
      </c>
      <c r="AG174" s="0" t="s">
        <v>582</v>
      </c>
      <c r="AH174" s="0" t="s">
        <v>165</v>
      </c>
      <c r="AI174" s="0" t="n">
        <v>0.595536269698376</v>
      </c>
      <c r="AJ174" s="0" t="n">
        <v>59.55</v>
      </c>
      <c r="AK174" s="0" t="n">
        <v>0.0336</v>
      </c>
      <c r="AL174" s="0" t="n">
        <v>8518210</v>
      </c>
      <c r="AM174" s="0" t="n">
        <v>0.00362696983760458</v>
      </c>
    </row>
    <row r="175" customFormat="false" ht="14.5" hidden="false" customHeight="false" outlineLevel="0" collapsed="false">
      <c r="A175" s="0" t="n">
        <v>148</v>
      </c>
      <c r="B175" s="0" t="s">
        <v>166</v>
      </c>
      <c r="C175" s="7" t="n">
        <v>475467900</v>
      </c>
      <c r="D175" s="7" t="n">
        <v>1538994.76397548</v>
      </c>
      <c r="E175" s="7" t="n">
        <v>115070000</v>
      </c>
      <c r="F175" s="7" t="n">
        <v>1364855.57820402</v>
      </c>
      <c r="G175" s="7" t="n">
        <v>2903850</v>
      </c>
      <c r="H175" s="7" t="n">
        <v>5792958.38637264</v>
      </c>
      <c r="I175" s="17" t="n">
        <v>0.501272373513164</v>
      </c>
      <c r="J175" s="7" t="n">
        <v>4779191</v>
      </c>
      <c r="K175" s="7" t="n">
        <v>2903850</v>
      </c>
      <c r="L175" s="0" t="n">
        <v>50.13</v>
      </c>
      <c r="N175" s="7" t="n">
        <v>2878989</v>
      </c>
      <c r="O175" s="18" t="n">
        <v>0.0733</v>
      </c>
      <c r="P175" s="7" t="n">
        <v>3090019</v>
      </c>
      <c r="Q175" s="17" t="n">
        <v>53.3409493717228</v>
      </c>
      <c r="R175" s="17" t="n">
        <v>0</v>
      </c>
      <c r="S175" s="17" t="n">
        <v>0</v>
      </c>
      <c r="T175" s="7" t="n">
        <v>0</v>
      </c>
      <c r="U175" s="7" t="n">
        <v>186169</v>
      </c>
      <c r="V175" s="7" t="n">
        <v>186169</v>
      </c>
      <c r="W175" s="7" t="n">
        <v>0</v>
      </c>
      <c r="X175" s="7" t="n">
        <v>2903850</v>
      </c>
      <c r="Y175" s="17" t="n">
        <v>50.1272373513164</v>
      </c>
      <c r="AA175" s="0" t="n">
        <v>0</v>
      </c>
      <c r="AB175" s="0" t="n">
        <v>0</v>
      </c>
      <c r="AC175" s="0" t="n">
        <v>0</v>
      </c>
      <c r="AD175" s="0" t="n">
        <v>-0.00276264868364962</v>
      </c>
      <c r="AG175" s="0" t="s">
        <v>583</v>
      </c>
      <c r="AH175" s="0" t="s">
        <v>166</v>
      </c>
      <c r="AI175" s="0" t="n">
        <v>0.501272373513164</v>
      </c>
      <c r="AJ175" s="0" t="n">
        <v>50.13</v>
      </c>
      <c r="AK175" s="0" t="n">
        <v>0.0733</v>
      </c>
      <c r="AL175" s="0" t="n">
        <v>2903850</v>
      </c>
      <c r="AM175" s="0" t="n">
        <v>-0.00276264868364962</v>
      </c>
    </row>
    <row r="176" customFormat="false" ht="14.5" hidden="false" customHeight="false" outlineLevel="0" collapsed="false">
      <c r="A176" s="0" t="n">
        <v>149</v>
      </c>
      <c r="B176" s="0" t="s">
        <v>167</v>
      </c>
      <c r="C176" s="7" t="n">
        <v>6494397200</v>
      </c>
      <c r="D176" s="7" t="n">
        <v>21021068.480074</v>
      </c>
      <c r="E176" s="7" t="n">
        <v>1839598000</v>
      </c>
      <c r="F176" s="7" t="n">
        <v>21819636.6729204</v>
      </c>
      <c r="G176" s="7" t="n">
        <v>42840705</v>
      </c>
      <c r="H176" s="7" t="n">
        <v>334523209.005637</v>
      </c>
      <c r="I176" s="17" t="n">
        <v>0.12806497082024</v>
      </c>
      <c r="J176" s="7" t="n">
        <v>275981647</v>
      </c>
      <c r="K176" s="7" t="n">
        <v>42840705</v>
      </c>
      <c r="L176" s="0" t="n">
        <v>12.81</v>
      </c>
      <c r="N176" s="7" t="n">
        <v>15225269</v>
      </c>
      <c r="O176" s="18" t="n">
        <v>0.0881</v>
      </c>
      <c r="P176" s="7" t="n">
        <v>16566615</v>
      </c>
      <c r="Q176" s="17" t="n">
        <v>4.95230661251992</v>
      </c>
      <c r="R176" s="17" t="n">
        <v>7.85769338748008</v>
      </c>
      <c r="S176" s="17" t="n">
        <v>0.02</v>
      </c>
      <c r="T176" s="7" t="n">
        <v>304505</v>
      </c>
      <c r="U176" s="7" t="n">
        <v>0</v>
      </c>
      <c r="V176" s="7" t="n">
        <v>0</v>
      </c>
      <c r="W176" s="7" t="n">
        <v>0</v>
      </c>
      <c r="X176" s="7" t="n">
        <v>16871120</v>
      </c>
      <c r="Y176" s="17" t="n">
        <v>5.04333318161961</v>
      </c>
      <c r="AA176" s="0" t="n">
        <v>-26274090</v>
      </c>
      <c r="AB176" s="0" t="n">
        <v>-25969585</v>
      </c>
      <c r="AC176" s="0" t="n">
        <v>0</v>
      </c>
      <c r="AD176" s="0" t="n">
        <v>-7.76666681838039</v>
      </c>
      <c r="AG176" s="0" t="s">
        <v>584</v>
      </c>
      <c r="AH176" s="0" t="s">
        <v>167</v>
      </c>
      <c r="AI176" s="0" t="n">
        <v>0.12806497082024</v>
      </c>
      <c r="AJ176" s="0" t="n">
        <v>12.81</v>
      </c>
      <c r="AK176" s="0" t="n">
        <v>0.0881</v>
      </c>
      <c r="AL176" s="0" t="n">
        <v>16871120</v>
      </c>
      <c r="AM176" s="0" t="n">
        <v>-7.76666681838039</v>
      </c>
    </row>
    <row r="177" customFormat="false" ht="14.5" hidden="false" customHeight="false" outlineLevel="0" collapsed="false">
      <c r="A177" s="0" t="n">
        <v>150</v>
      </c>
      <c r="B177" s="0" t="s">
        <v>168</v>
      </c>
      <c r="C177" s="7" t="n">
        <v>1176406900</v>
      </c>
      <c r="D177" s="7" t="n">
        <v>3807794.51021745</v>
      </c>
      <c r="E177" s="7" t="n">
        <v>225800000</v>
      </c>
      <c r="F177" s="7" t="n">
        <v>2678234.02762203</v>
      </c>
      <c r="G177" s="7" t="n">
        <v>6486029</v>
      </c>
      <c r="H177" s="7" t="n">
        <v>8566370.2</v>
      </c>
      <c r="I177" s="17" t="n">
        <v>0.757150210482382</v>
      </c>
      <c r="J177" s="7" t="n">
        <v>7067255</v>
      </c>
      <c r="K177" s="7" t="n">
        <v>6486029</v>
      </c>
      <c r="L177" s="0" t="n">
        <v>75.72</v>
      </c>
      <c r="N177" s="7" t="n">
        <v>6760874</v>
      </c>
      <c r="O177" s="18" t="n">
        <v>0.0559</v>
      </c>
      <c r="P177" s="7" t="n">
        <v>7138807</v>
      </c>
      <c r="Q177" s="17" t="n">
        <v>83.3352614156227</v>
      </c>
      <c r="R177" s="17" t="n">
        <v>0</v>
      </c>
      <c r="S177" s="17" t="n">
        <v>0</v>
      </c>
      <c r="T177" s="7" t="n">
        <v>0</v>
      </c>
      <c r="U177" s="7" t="n">
        <v>652778</v>
      </c>
      <c r="V177" s="7" t="n">
        <v>652778</v>
      </c>
      <c r="W177" s="7" t="n">
        <v>0</v>
      </c>
      <c r="X177" s="7" t="n">
        <v>6486029</v>
      </c>
      <c r="Y177" s="17" t="n">
        <v>75.7150210482382</v>
      </c>
      <c r="AA177" s="0" t="n">
        <v>0</v>
      </c>
      <c r="AB177" s="0" t="n">
        <v>0</v>
      </c>
      <c r="AC177" s="0" t="n">
        <v>0</v>
      </c>
      <c r="AD177" s="0" t="n">
        <v>-0.00497895176182794</v>
      </c>
      <c r="AG177" s="0" t="s">
        <v>585</v>
      </c>
      <c r="AH177" s="0" t="s">
        <v>168</v>
      </c>
      <c r="AI177" s="0" t="n">
        <v>0.757150210482382</v>
      </c>
      <c r="AJ177" s="0" t="n">
        <v>75.72</v>
      </c>
      <c r="AK177" s="0" t="n">
        <v>0.0559</v>
      </c>
      <c r="AL177" s="0" t="n">
        <v>6486029</v>
      </c>
      <c r="AM177" s="0" t="n">
        <v>-0.00497895176182794</v>
      </c>
    </row>
    <row r="178" customFormat="false" ht="14.5" hidden="false" customHeight="false" outlineLevel="0" collapsed="false">
      <c r="A178" s="0" t="n">
        <v>151</v>
      </c>
      <c r="B178" s="0" t="s">
        <v>169</v>
      </c>
      <c r="C178" s="7" t="n">
        <v>1309322100</v>
      </c>
      <c r="D178" s="7" t="n">
        <v>4238014.50372859</v>
      </c>
      <c r="E178" s="7" t="n">
        <v>426901000</v>
      </c>
      <c r="F178" s="7" t="n">
        <v>5063511.00365754</v>
      </c>
      <c r="G178" s="7" t="n">
        <v>9301526</v>
      </c>
      <c r="H178" s="7" t="n">
        <v>21380842.22</v>
      </c>
      <c r="I178" s="17" t="n">
        <v>0.435040205820293</v>
      </c>
      <c r="J178" s="7" t="n">
        <v>17639195</v>
      </c>
      <c r="K178" s="7" t="n">
        <v>9301526</v>
      </c>
      <c r="L178" s="0" t="n">
        <v>43.5</v>
      </c>
      <c r="N178" s="7" t="n">
        <v>9660962</v>
      </c>
      <c r="O178" s="18" t="n">
        <v>0.0883</v>
      </c>
      <c r="P178" s="7" t="n">
        <v>10514025</v>
      </c>
      <c r="Q178" s="17" t="n">
        <v>49.1749805354487</v>
      </c>
      <c r="R178" s="17" t="n">
        <v>0</v>
      </c>
      <c r="S178" s="17" t="n">
        <v>0</v>
      </c>
      <c r="T178" s="7" t="n">
        <v>0</v>
      </c>
      <c r="U178" s="7" t="n">
        <v>1212499</v>
      </c>
      <c r="V178" s="7" t="n">
        <v>1212499</v>
      </c>
      <c r="W178" s="7" t="n">
        <v>0</v>
      </c>
      <c r="X178" s="7" t="n">
        <v>9301526</v>
      </c>
      <c r="Y178" s="17" t="n">
        <v>43.5040205820293</v>
      </c>
      <c r="AA178" s="0" t="n">
        <v>0</v>
      </c>
      <c r="AB178" s="0" t="n">
        <v>0</v>
      </c>
      <c r="AC178" s="0" t="n">
        <v>0</v>
      </c>
      <c r="AD178" s="0" t="n">
        <v>0.00402058202925559</v>
      </c>
      <c r="AG178" s="0" t="s">
        <v>586</v>
      </c>
      <c r="AH178" s="0" t="s">
        <v>169</v>
      </c>
      <c r="AI178" s="0" t="n">
        <v>0.435040205820293</v>
      </c>
      <c r="AJ178" s="0" t="n">
        <v>43.5</v>
      </c>
      <c r="AK178" s="0" t="n">
        <v>0.0883</v>
      </c>
      <c r="AL178" s="0" t="n">
        <v>9301526</v>
      </c>
      <c r="AM178" s="0" t="n">
        <v>0.00402058202925559</v>
      </c>
    </row>
    <row r="179" customFormat="false" ht="14.5" hidden="false" customHeight="false" outlineLevel="0" collapsed="false">
      <c r="A179" s="0" t="n">
        <v>152</v>
      </c>
      <c r="B179" s="0" t="s">
        <v>170</v>
      </c>
      <c r="C179" s="7" t="n">
        <v>1497427400</v>
      </c>
      <c r="D179" s="7" t="n">
        <v>4846873.84370935</v>
      </c>
      <c r="E179" s="7" t="n">
        <v>361190000</v>
      </c>
      <c r="F179" s="7" t="n">
        <v>4284106.94613286</v>
      </c>
      <c r="G179" s="7" t="n">
        <v>9130981</v>
      </c>
      <c r="H179" s="7" t="n">
        <v>6823610.07</v>
      </c>
      <c r="I179" s="17" t="n">
        <v>1.33814519093703</v>
      </c>
      <c r="J179" s="7" t="n">
        <v>5629478</v>
      </c>
      <c r="K179" s="7" t="n">
        <v>5629478</v>
      </c>
      <c r="L179" s="0" t="n">
        <v>82.5</v>
      </c>
      <c r="N179" s="7" t="n">
        <v>5422289</v>
      </c>
      <c r="O179" s="18" t="n">
        <v>0.0468</v>
      </c>
      <c r="P179" s="7" t="n">
        <v>5676052</v>
      </c>
      <c r="Q179" s="17" t="n">
        <v>83.1825374218665</v>
      </c>
      <c r="R179" s="17" t="n">
        <v>0</v>
      </c>
      <c r="S179" s="17" t="n">
        <v>0</v>
      </c>
      <c r="T179" s="7" t="n">
        <v>0</v>
      </c>
      <c r="U179" s="7" t="n">
        <v>46574</v>
      </c>
      <c r="V179" s="7" t="n">
        <v>46574</v>
      </c>
      <c r="W179" s="7" t="n">
        <v>0</v>
      </c>
      <c r="X179" s="7" t="n">
        <v>5629478</v>
      </c>
      <c r="Y179" s="17" t="n">
        <v>82.499995489924</v>
      </c>
      <c r="AA179" s="0" t="n">
        <v>0</v>
      </c>
      <c r="AB179" s="0" t="n">
        <v>0</v>
      </c>
      <c r="AC179" s="0" t="n">
        <v>0</v>
      </c>
      <c r="AD179" s="0" t="n">
        <v>-4.51007599622244E-006</v>
      </c>
      <c r="AG179" s="0" t="s">
        <v>587</v>
      </c>
      <c r="AH179" s="0" t="s">
        <v>170</v>
      </c>
      <c r="AI179" s="0" t="n">
        <v>1.33814519093703</v>
      </c>
      <c r="AJ179" s="0" t="n">
        <v>82.5</v>
      </c>
      <c r="AK179" s="0" t="n">
        <v>0.0468</v>
      </c>
      <c r="AL179" s="0" t="n">
        <v>5629478</v>
      </c>
      <c r="AM179" s="0" t="n">
        <v>-4.51007599622244E-006</v>
      </c>
    </row>
    <row r="180" customFormat="false" ht="14.5" hidden="false" customHeight="false" outlineLevel="0" collapsed="false">
      <c r="A180" s="0" t="n">
        <v>153</v>
      </c>
      <c r="B180" s="0" t="s">
        <v>171</v>
      </c>
      <c r="C180" s="7" t="n">
        <v>5149133300</v>
      </c>
      <c r="D180" s="7" t="n">
        <v>16666717.5380541</v>
      </c>
      <c r="E180" s="7" t="n">
        <v>1514293000</v>
      </c>
      <c r="F180" s="7" t="n">
        <v>17961164.9264386</v>
      </c>
      <c r="G180" s="7" t="n">
        <v>34627882</v>
      </c>
      <c r="H180" s="7" t="n">
        <v>103734761.66</v>
      </c>
      <c r="I180" s="17" t="n">
        <v>0.333811746861635</v>
      </c>
      <c r="J180" s="7" t="n">
        <v>85581178</v>
      </c>
      <c r="K180" s="7" t="n">
        <v>34627882</v>
      </c>
      <c r="L180" s="0" t="n">
        <v>33.38</v>
      </c>
      <c r="N180" s="7" t="n">
        <v>35204065</v>
      </c>
      <c r="O180" s="18" t="n">
        <v>0.04</v>
      </c>
      <c r="P180" s="7" t="n">
        <v>36612228</v>
      </c>
      <c r="Q180" s="17" t="n">
        <v>35.2940782955668</v>
      </c>
      <c r="R180" s="17" t="n">
        <v>0</v>
      </c>
      <c r="S180" s="17" t="n">
        <v>0</v>
      </c>
      <c r="T180" s="7" t="n">
        <v>0</v>
      </c>
      <c r="U180" s="7" t="n">
        <v>1984346</v>
      </c>
      <c r="V180" s="7" t="n">
        <v>1984346</v>
      </c>
      <c r="W180" s="7" t="n">
        <v>0</v>
      </c>
      <c r="X180" s="7" t="n">
        <v>34627882</v>
      </c>
      <c r="Y180" s="17" t="n">
        <v>33.3811746861635</v>
      </c>
      <c r="AA180" s="0" t="n">
        <v>0</v>
      </c>
      <c r="AB180" s="0" t="n">
        <v>0</v>
      </c>
      <c r="AC180" s="0" t="n">
        <v>0</v>
      </c>
      <c r="AD180" s="0" t="n">
        <v>0.00117468616353023</v>
      </c>
      <c r="AG180" s="0" t="s">
        <v>588</v>
      </c>
      <c r="AH180" s="0" t="s">
        <v>171</v>
      </c>
      <c r="AI180" s="0" t="n">
        <v>0.333811746861635</v>
      </c>
      <c r="AJ180" s="0" t="n">
        <v>33.38</v>
      </c>
      <c r="AK180" s="0" t="n">
        <v>0.04</v>
      </c>
      <c r="AL180" s="0" t="n">
        <v>34627882</v>
      </c>
      <c r="AM180" s="0" t="n">
        <v>0.00117468616353023</v>
      </c>
    </row>
    <row r="181" customFormat="false" ht="14.5" hidden="false" customHeight="false" outlineLevel="0" collapsed="false">
      <c r="A181" s="0" t="n">
        <v>154</v>
      </c>
      <c r="B181" s="0" t="s">
        <v>172</v>
      </c>
      <c r="C181" s="7" t="n">
        <v>338579700</v>
      </c>
      <c r="D181" s="7" t="n">
        <v>1095914.96184787</v>
      </c>
      <c r="E181" s="7" t="n">
        <v>93938000</v>
      </c>
      <c r="F181" s="7" t="n">
        <v>1114207.03315659</v>
      </c>
      <c r="G181" s="7" t="n">
        <v>2210122</v>
      </c>
      <c r="H181" s="7" t="n">
        <v>2838165.02839587</v>
      </c>
      <c r="I181" s="17" t="n">
        <v>0.778715112718149</v>
      </c>
      <c r="J181" s="7" t="n">
        <v>2341486</v>
      </c>
      <c r="K181" s="7" t="n">
        <v>2210122</v>
      </c>
      <c r="L181" s="0" t="n">
        <v>77.87</v>
      </c>
      <c r="N181" s="7" t="n">
        <v>2055731</v>
      </c>
      <c r="O181" s="18" t="n">
        <v>0.0535</v>
      </c>
      <c r="P181" s="7" t="n">
        <v>2165713</v>
      </c>
      <c r="Q181" s="17" t="n">
        <v>76.3068031045418</v>
      </c>
      <c r="R181" s="17" t="n">
        <v>1.56319689545823</v>
      </c>
      <c r="S181" s="17" t="n">
        <v>0</v>
      </c>
      <c r="T181" s="7" t="n">
        <v>0</v>
      </c>
      <c r="U181" s="7" t="n">
        <v>0</v>
      </c>
      <c r="V181" s="7" t="n">
        <v>0</v>
      </c>
      <c r="W181" s="7" t="n">
        <v>0</v>
      </c>
      <c r="X181" s="7" t="n">
        <v>2165713</v>
      </c>
      <c r="Y181" s="17" t="n">
        <v>76.3068031045418</v>
      </c>
      <c r="AA181" s="0" t="n">
        <v>-44409</v>
      </c>
      <c r="AB181" s="0" t="n">
        <v>-44409</v>
      </c>
      <c r="AC181" s="0" t="n">
        <v>0</v>
      </c>
      <c r="AD181" s="0" t="n">
        <v>-1.56319689545823</v>
      </c>
      <c r="AG181" s="0" t="s">
        <v>589</v>
      </c>
      <c r="AH181" s="0" t="s">
        <v>172</v>
      </c>
      <c r="AI181" s="0" t="n">
        <v>0.778715112718149</v>
      </c>
      <c r="AJ181" s="0" t="n">
        <v>77.87</v>
      </c>
      <c r="AK181" s="0" t="n">
        <v>0.0535</v>
      </c>
      <c r="AL181" s="0" t="n">
        <v>2165713</v>
      </c>
      <c r="AM181" s="0" t="n">
        <v>-1.56319689545823</v>
      </c>
    </row>
    <row r="182" customFormat="false" ht="14.5" hidden="false" customHeight="false" outlineLevel="0" collapsed="false">
      <c r="A182" s="0" t="n">
        <v>155</v>
      </c>
      <c r="B182" s="0" t="s">
        <v>173</v>
      </c>
      <c r="C182" s="7" t="n">
        <v>15034185600</v>
      </c>
      <c r="D182" s="7" t="n">
        <v>48662660.3373971</v>
      </c>
      <c r="E182" s="7" t="n">
        <v>5936265000</v>
      </c>
      <c r="F182" s="7" t="n">
        <v>70410570.9476602</v>
      </c>
      <c r="G182" s="7" t="n">
        <v>119073231</v>
      </c>
      <c r="H182" s="7" t="n">
        <v>93150537.4380517</v>
      </c>
      <c r="I182" s="17" t="n">
        <v>1.27828818034665</v>
      </c>
      <c r="J182" s="7" t="n">
        <v>76849193</v>
      </c>
      <c r="K182" s="7" t="n">
        <v>76849193</v>
      </c>
      <c r="L182" s="0" t="n">
        <v>82.5</v>
      </c>
      <c r="N182" s="7" t="n">
        <v>74332213</v>
      </c>
      <c r="O182" s="18" t="n">
        <v>0.0533</v>
      </c>
      <c r="P182" s="7" t="n">
        <v>78294120</v>
      </c>
      <c r="Q182" s="17" t="n">
        <v>84.0511736736552</v>
      </c>
      <c r="R182" s="17" t="n">
        <v>0</v>
      </c>
      <c r="S182" s="17" t="n">
        <v>0</v>
      </c>
      <c r="T182" s="7" t="n">
        <v>0</v>
      </c>
      <c r="U182" s="7" t="n">
        <v>1444927</v>
      </c>
      <c r="V182" s="7" t="n">
        <v>1444927</v>
      </c>
      <c r="W182" s="7" t="n">
        <v>0</v>
      </c>
      <c r="X182" s="7" t="n">
        <v>76849193</v>
      </c>
      <c r="Y182" s="17" t="n">
        <v>82.4999995851955</v>
      </c>
      <c r="AA182" s="0" t="n">
        <v>0</v>
      </c>
      <c r="AB182" s="0" t="n">
        <v>0</v>
      </c>
      <c r="AC182" s="0" t="n">
        <v>0</v>
      </c>
      <c r="AD182" s="0" t="n">
        <v>-4.14804489423659E-007</v>
      </c>
      <c r="AG182" s="0" t="s">
        <v>590</v>
      </c>
      <c r="AH182" s="0" t="s">
        <v>173</v>
      </c>
      <c r="AI182" s="0" t="n">
        <v>1.27828818034665</v>
      </c>
      <c r="AJ182" s="0" t="n">
        <v>82.5</v>
      </c>
      <c r="AK182" s="0" t="n">
        <v>0.0533</v>
      </c>
      <c r="AL182" s="0" t="n">
        <v>76849193</v>
      </c>
      <c r="AM182" s="0" t="n">
        <v>-4.14804489423659E-007</v>
      </c>
    </row>
    <row r="183" customFormat="false" ht="14.5" hidden="false" customHeight="false" outlineLevel="0" collapsed="false">
      <c r="A183" s="0" t="n">
        <v>156</v>
      </c>
      <c r="B183" s="0" t="s">
        <v>174</v>
      </c>
      <c r="C183" s="7" t="n">
        <v>104479300</v>
      </c>
      <c r="D183" s="7" t="n">
        <v>338178.656527229</v>
      </c>
      <c r="E183" s="7" t="n">
        <v>37072000</v>
      </c>
      <c r="F183" s="7" t="n">
        <v>439714.312984959</v>
      </c>
      <c r="G183" s="7" t="n">
        <v>777893</v>
      </c>
      <c r="H183" s="7" t="n">
        <v>1061261.84043636</v>
      </c>
      <c r="I183" s="17" t="n">
        <v>0.732988759569599</v>
      </c>
      <c r="J183" s="7" t="n">
        <v>875541</v>
      </c>
      <c r="K183" s="7" t="n">
        <v>777893</v>
      </c>
      <c r="L183" s="0" t="n">
        <v>73.3</v>
      </c>
      <c r="N183" s="7" t="n">
        <v>565499</v>
      </c>
      <c r="O183" s="18" t="n">
        <v>0.0323</v>
      </c>
      <c r="P183" s="7" t="n">
        <v>583765</v>
      </c>
      <c r="Q183" s="17" t="n">
        <v>55.0066889958062</v>
      </c>
      <c r="R183" s="17" t="n">
        <v>18.2933110041938</v>
      </c>
      <c r="S183" s="17" t="n">
        <v>0.02</v>
      </c>
      <c r="T183" s="7" t="n">
        <v>11310</v>
      </c>
      <c r="U183" s="7" t="n">
        <v>0</v>
      </c>
      <c r="V183" s="7" t="n">
        <v>0</v>
      </c>
      <c r="W183" s="7" t="n">
        <v>0</v>
      </c>
      <c r="X183" s="7" t="n">
        <v>595075</v>
      </c>
      <c r="Y183" s="17" t="n">
        <v>56.072401487207</v>
      </c>
      <c r="AA183" s="0" t="n">
        <v>-194128</v>
      </c>
      <c r="AB183" s="0" t="n">
        <v>-182818</v>
      </c>
      <c r="AC183" s="0" t="n">
        <v>0</v>
      </c>
      <c r="AD183" s="0" t="n">
        <v>-17.227598512793</v>
      </c>
      <c r="AG183" s="0" t="s">
        <v>591</v>
      </c>
      <c r="AH183" s="0" t="s">
        <v>174</v>
      </c>
      <c r="AI183" s="0" t="n">
        <v>0.732988759569599</v>
      </c>
      <c r="AJ183" s="0" t="n">
        <v>73.3</v>
      </c>
      <c r="AK183" s="0" t="n">
        <v>0.0323</v>
      </c>
      <c r="AL183" s="0" t="n">
        <v>595075</v>
      </c>
      <c r="AM183" s="0" t="n">
        <v>-17.227598512793</v>
      </c>
    </row>
    <row r="184" customFormat="false" ht="14.5" hidden="false" customHeight="false" outlineLevel="0" collapsed="false">
      <c r="A184" s="0" t="n">
        <v>157</v>
      </c>
      <c r="B184" s="0" t="s">
        <v>175</v>
      </c>
      <c r="C184" s="7" t="n">
        <v>2475327700</v>
      </c>
      <c r="D184" s="7" t="n">
        <v>8012142.08030334</v>
      </c>
      <c r="E184" s="7" t="n">
        <v>1428344000</v>
      </c>
      <c r="F184" s="7" t="n">
        <v>16941716.1379529</v>
      </c>
      <c r="G184" s="7" t="n">
        <v>24953858</v>
      </c>
      <c r="H184" s="7" t="n">
        <v>10198078.4514476</v>
      </c>
      <c r="I184" s="17" t="n">
        <v>2.44691763441551</v>
      </c>
      <c r="J184" s="7" t="n">
        <v>8413415</v>
      </c>
      <c r="K184" s="7" t="n">
        <v>8413415</v>
      </c>
      <c r="L184" s="0" t="n">
        <v>82.5</v>
      </c>
      <c r="N184" s="7" t="n">
        <v>8136480</v>
      </c>
      <c r="O184" s="18" t="n">
        <v>0.0456</v>
      </c>
      <c r="P184" s="7" t="n">
        <v>8507503</v>
      </c>
      <c r="Q184" s="17" t="n">
        <v>83.4226079011225</v>
      </c>
      <c r="R184" s="17" t="n">
        <v>0</v>
      </c>
      <c r="S184" s="17" t="n">
        <v>0</v>
      </c>
      <c r="T184" s="7" t="n">
        <v>0</v>
      </c>
      <c r="U184" s="7" t="n">
        <v>94088</v>
      </c>
      <c r="V184" s="7" t="n">
        <v>94088</v>
      </c>
      <c r="W184" s="7" t="n">
        <v>0</v>
      </c>
      <c r="X184" s="7" t="n">
        <v>8413415</v>
      </c>
      <c r="Y184" s="17" t="n">
        <v>82.5000027216472</v>
      </c>
      <c r="AA184" s="0" t="n">
        <v>0</v>
      </c>
      <c r="AB184" s="0" t="n">
        <v>0</v>
      </c>
      <c r="AC184" s="0" t="n">
        <v>0</v>
      </c>
      <c r="AD184" s="0" t="n">
        <v>2.72164724890445E-006</v>
      </c>
      <c r="AG184" s="0" t="s">
        <v>592</v>
      </c>
      <c r="AH184" s="0" t="s">
        <v>175</v>
      </c>
      <c r="AI184" s="0" t="n">
        <v>2.44691763441551</v>
      </c>
      <c r="AJ184" s="0" t="n">
        <v>82.5</v>
      </c>
      <c r="AK184" s="0" t="n">
        <v>0.0456</v>
      </c>
      <c r="AL184" s="0" t="n">
        <v>8413415</v>
      </c>
      <c r="AM184" s="0" t="n">
        <v>2.72164724890445E-006</v>
      </c>
    </row>
    <row r="185" customFormat="false" ht="14.5" hidden="false" customHeight="false" outlineLevel="0" collapsed="false">
      <c r="A185" s="0" t="n">
        <v>158</v>
      </c>
      <c r="B185" s="0" t="s">
        <v>176</v>
      </c>
      <c r="C185" s="7" t="n">
        <v>2447845900</v>
      </c>
      <c r="D185" s="7" t="n">
        <v>7923188.97473171</v>
      </c>
      <c r="E185" s="7" t="n">
        <v>763859000</v>
      </c>
      <c r="F185" s="7" t="n">
        <v>9060200.02703868</v>
      </c>
      <c r="G185" s="7" t="n">
        <v>16983389</v>
      </c>
      <c r="H185" s="7" t="n">
        <v>21174806.4942969</v>
      </c>
      <c r="I185" s="17" t="n">
        <v>0.802056396811665</v>
      </c>
      <c r="J185" s="7" t="n">
        <v>17469215</v>
      </c>
      <c r="K185" s="7" t="n">
        <v>16983389</v>
      </c>
      <c r="L185" s="0" t="n">
        <v>80.21</v>
      </c>
      <c r="N185" s="7" t="n">
        <v>15886824</v>
      </c>
      <c r="O185" s="18" t="n">
        <v>0.0427</v>
      </c>
      <c r="P185" s="7" t="n">
        <v>16565191</v>
      </c>
      <c r="Q185" s="17" t="n">
        <v>78.2306605940488</v>
      </c>
      <c r="R185" s="17" t="n">
        <v>1.97933940595118</v>
      </c>
      <c r="S185" s="17" t="n">
        <v>0</v>
      </c>
      <c r="T185" s="7" t="n">
        <v>0</v>
      </c>
      <c r="U185" s="7" t="n">
        <v>0</v>
      </c>
      <c r="V185" s="7" t="n">
        <v>0</v>
      </c>
      <c r="W185" s="7" t="n">
        <v>0</v>
      </c>
      <c r="X185" s="7" t="n">
        <v>16565191</v>
      </c>
      <c r="Y185" s="17" t="n">
        <v>78.2306605940488</v>
      </c>
      <c r="AA185" s="0" t="n">
        <v>-418198</v>
      </c>
      <c r="AB185" s="0" t="n">
        <v>-418198</v>
      </c>
      <c r="AC185" s="0" t="n">
        <v>0</v>
      </c>
      <c r="AD185" s="0" t="n">
        <v>-1.97933940595118</v>
      </c>
      <c r="AG185" s="0" t="s">
        <v>593</v>
      </c>
      <c r="AH185" s="0" t="s">
        <v>176</v>
      </c>
      <c r="AI185" s="0" t="n">
        <v>0.802056396811665</v>
      </c>
      <c r="AJ185" s="0" t="n">
        <v>80.21</v>
      </c>
      <c r="AK185" s="0" t="n">
        <v>0.0427</v>
      </c>
      <c r="AL185" s="0" t="n">
        <v>16565191</v>
      </c>
      <c r="AM185" s="0" t="n">
        <v>-1.97933940595118</v>
      </c>
    </row>
    <row r="186" customFormat="false" ht="14.5" hidden="false" customHeight="false" outlineLevel="0" collapsed="false">
      <c r="A186" s="0" t="n">
        <v>159</v>
      </c>
      <c r="B186" s="0" t="s">
        <v>177</v>
      </c>
      <c r="C186" s="7" t="n">
        <v>2458304800</v>
      </c>
      <c r="D186" s="7" t="n">
        <v>7957042.34808655</v>
      </c>
      <c r="E186" s="7" t="n">
        <v>1796501000</v>
      </c>
      <c r="F186" s="7" t="n">
        <v>21308459.2952037</v>
      </c>
      <c r="G186" s="7" t="n">
        <v>29265502</v>
      </c>
      <c r="H186" s="7" t="n">
        <v>34218165.74</v>
      </c>
      <c r="I186" s="17" t="n">
        <v>0.855262150004421</v>
      </c>
      <c r="J186" s="7" t="n">
        <v>28229987</v>
      </c>
      <c r="K186" s="7" t="n">
        <v>28229987</v>
      </c>
      <c r="L186" s="0" t="n">
        <v>82.5</v>
      </c>
      <c r="N186" s="7" t="n">
        <v>26093332</v>
      </c>
      <c r="O186" s="18" t="n">
        <v>0.0373</v>
      </c>
      <c r="P186" s="7" t="n">
        <v>27066613</v>
      </c>
      <c r="Q186" s="17" t="n">
        <v>79.1001282934344</v>
      </c>
      <c r="R186" s="17" t="n">
        <v>3.39987170656563</v>
      </c>
      <c r="S186" s="17" t="n">
        <v>0.01</v>
      </c>
      <c r="T186" s="7" t="n">
        <v>260933</v>
      </c>
      <c r="U186" s="7" t="n">
        <v>0</v>
      </c>
      <c r="V186" s="7" t="n">
        <v>0</v>
      </c>
      <c r="W186" s="7" t="n">
        <v>0</v>
      </c>
      <c r="X186" s="7" t="n">
        <v>27327546</v>
      </c>
      <c r="Y186" s="17" t="n">
        <v>79.8626852404743</v>
      </c>
      <c r="AA186" s="0" t="n">
        <v>-1163374</v>
      </c>
      <c r="AB186" s="0" t="n">
        <v>-902441</v>
      </c>
      <c r="AC186" s="0" t="n">
        <v>0</v>
      </c>
      <c r="AD186" s="0" t="n">
        <v>-2.63731475952572</v>
      </c>
      <c r="AG186" s="0" t="s">
        <v>594</v>
      </c>
      <c r="AH186" s="0" t="s">
        <v>177</v>
      </c>
      <c r="AI186" s="0" t="n">
        <v>0.855262150004421</v>
      </c>
      <c r="AJ186" s="0" t="n">
        <v>82.5</v>
      </c>
      <c r="AK186" s="0" t="n">
        <v>0.0373</v>
      </c>
      <c r="AL186" s="0" t="n">
        <v>27327546</v>
      </c>
      <c r="AM186" s="0" t="n">
        <v>-2.63731475952572</v>
      </c>
    </row>
    <row r="187" customFormat="false" ht="14.5" hidden="false" customHeight="false" outlineLevel="0" collapsed="false">
      <c r="A187" s="0" t="n">
        <v>160</v>
      </c>
      <c r="B187" s="0" t="s">
        <v>178</v>
      </c>
      <c r="C187" s="7" t="n">
        <v>11375052400</v>
      </c>
      <c r="D187" s="7" t="n">
        <v>36818775.9542688</v>
      </c>
      <c r="E187" s="7" t="n">
        <v>3043181000</v>
      </c>
      <c r="F187" s="7" t="n">
        <v>36095442.455327</v>
      </c>
      <c r="G187" s="7" t="n">
        <v>72914218</v>
      </c>
      <c r="H187" s="7" t="n">
        <v>347861659.377571</v>
      </c>
      <c r="I187" s="17" t="n">
        <v>0.209606940099307</v>
      </c>
      <c r="J187" s="7" t="n">
        <v>286985869</v>
      </c>
      <c r="K187" s="7" t="n">
        <v>72914218</v>
      </c>
      <c r="L187" s="0" t="n">
        <v>20.96</v>
      </c>
      <c r="N187" s="7" t="n">
        <v>68340513</v>
      </c>
      <c r="O187" s="18" t="n">
        <v>0.0639</v>
      </c>
      <c r="P187" s="7" t="n">
        <v>72707472</v>
      </c>
      <c r="Q187" s="17" t="n">
        <v>20.9012606132264</v>
      </c>
      <c r="R187" s="17" t="n">
        <v>0.0587393867736239</v>
      </c>
      <c r="S187" s="17" t="n">
        <v>0</v>
      </c>
      <c r="T187" s="7" t="n">
        <v>0</v>
      </c>
      <c r="U187" s="7" t="n">
        <v>0</v>
      </c>
      <c r="V187" s="7" t="n">
        <v>0</v>
      </c>
      <c r="W187" s="7" t="n">
        <v>0</v>
      </c>
      <c r="X187" s="7" t="n">
        <v>72707472</v>
      </c>
      <c r="Y187" s="17" t="n">
        <v>20.9012606132264</v>
      </c>
      <c r="AA187" s="0" t="n">
        <v>-206746</v>
      </c>
      <c r="AB187" s="0" t="n">
        <v>-206746</v>
      </c>
      <c r="AC187" s="0" t="n">
        <v>0</v>
      </c>
      <c r="AD187" s="0" t="n">
        <v>-0.0587393867736239</v>
      </c>
      <c r="AG187" s="0" t="s">
        <v>595</v>
      </c>
      <c r="AH187" s="0" t="s">
        <v>178</v>
      </c>
      <c r="AI187" s="0" t="n">
        <v>0.209606940099307</v>
      </c>
      <c r="AJ187" s="0" t="n">
        <v>20.96</v>
      </c>
      <c r="AK187" s="0" t="n">
        <v>0.0639</v>
      </c>
      <c r="AL187" s="0" t="n">
        <v>72707472</v>
      </c>
      <c r="AM187" s="0" t="n">
        <v>-0.0587393867736239</v>
      </c>
    </row>
    <row r="188" customFormat="false" ht="14.5" hidden="false" customHeight="false" outlineLevel="0" collapsed="false">
      <c r="A188" s="0" t="n">
        <v>161</v>
      </c>
      <c r="B188" s="0" t="s">
        <v>179</v>
      </c>
      <c r="C188" s="7" t="n">
        <v>2411393900</v>
      </c>
      <c r="D188" s="7" t="n">
        <v>7805201.12079575</v>
      </c>
      <c r="E188" s="7" t="n">
        <v>749441000</v>
      </c>
      <c r="F188" s="7" t="n">
        <v>8889186.837445</v>
      </c>
      <c r="G188" s="7" t="n">
        <v>16694388</v>
      </c>
      <c r="H188" s="7" t="n">
        <v>33328396.51</v>
      </c>
      <c r="I188" s="17" t="n">
        <v>0.500905826507163</v>
      </c>
      <c r="J188" s="7" t="n">
        <v>27495927</v>
      </c>
      <c r="K188" s="7" t="n">
        <v>16694388</v>
      </c>
      <c r="L188" s="0" t="n">
        <v>50.09</v>
      </c>
      <c r="N188" s="7" t="n">
        <v>18168773</v>
      </c>
      <c r="O188" s="18" t="n">
        <v>0.029</v>
      </c>
      <c r="P188" s="7" t="n">
        <v>18695667</v>
      </c>
      <c r="Q188" s="17" t="n">
        <v>56.0953089789077</v>
      </c>
      <c r="R188" s="17" t="n">
        <v>0</v>
      </c>
      <c r="S188" s="17" t="n">
        <v>0</v>
      </c>
      <c r="T188" s="7" t="n">
        <v>0</v>
      </c>
      <c r="U188" s="7" t="n">
        <v>2001279</v>
      </c>
      <c r="V188" s="7" t="n">
        <v>2001279</v>
      </c>
      <c r="W188" s="7" t="n">
        <v>0</v>
      </c>
      <c r="X188" s="7" t="n">
        <v>16694388</v>
      </c>
      <c r="Y188" s="17" t="n">
        <v>50.0905826507163</v>
      </c>
      <c r="AA188" s="0" t="n">
        <v>0</v>
      </c>
      <c r="AB188" s="0" t="n">
        <v>0</v>
      </c>
      <c r="AC188" s="0" t="n">
        <v>0</v>
      </c>
      <c r="AD188" s="0" t="n">
        <v>0.000582650716317801</v>
      </c>
      <c r="AG188" s="0" t="s">
        <v>596</v>
      </c>
      <c r="AH188" s="0" t="s">
        <v>179</v>
      </c>
      <c r="AI188" s="0" t="n">
        <v>0.500905826507163</v>
      </c>
      <c r="AJ188" s="0" t="n">
        <v>50.09</v>
      </c>
      <c r="AK188" s="0" t="n">
        <v>0.029</v>
      </c>
      <c r="AL188" s="0" t="n">
        <v>16694388</v>
      </c>
      <c r="AM188" s="0" t="n">
        <v>0.000582650716317801</v>
      </c>
    </row>
    <row r="189" customFormat="false" ht="14.5" hidden="false" customHeight="false" outlineLevel="0" collapsed="false">
      <c r="A189" s="0" t="n">
        <v>162</v>
      </c>
      <c r="B189" s="0" t="s">
        <v>180</v>
      </c>
      <c r="C189" s="7" t="n">
        <v>1855455700</v>
      </c>
      <c r="D189" s="7" t="n">
        <v>6005740.04488726</v>
      </c>
      <c r="E189" s="7" t="n">
        <v>576297000</v>
      </c>
      <c r="F189" s="7" t="n">
        <v>6835510.34285426</v>
      </c>
      <c r="G189" s="7" t="n">
        <v>12841250</v>
      </c>
      <c r="H189" s="7" t="n">
        <v>23559120.1259855</v>
      </c>
      <c r="I189" s="17" t="n">
        <v>0.545064923109594</v>
      </c>
      <c r="J189" s="7" t="n">
        <v>19436274</v>
      </c>
      <c r="K189" s="7" t="n">
        <v>12841250</v>
      </c>
      <c r="L189" s="0" t="n">
        <v>54.51</v>
      </c>
      <c r="N189" s="7" t="n">
        <v>13038099</v>
      </c>
      <c r="O189" s="18" t="n">
        <v>0.036</v>
      </c>
      <c r="P189" s="7" t="n">
        <v>13507471</v>
      </c>
      <c r="Q189" s="17" t="n">
        <v>57.3343610787118</v>
      </c>
      <c r="R189" s="17" t="n">
        <v>0</v>
      </c>
      <c r="S189" s="17" t="n">
        <v>0</v>
      </c>
      <c r="T189" s="7" t="n">
        <v>0</v>
      </c>
      <c r="U189" s="7" t="n">
        <v>666221</v>
      </c>
      <c r="V189" s="7" t="n">
        <v>666221</v>
      </c>
      <c r="W189" s="7" t="n">
        <v>0</v>
      </c>
      <c r="X189" s="7" t="n">
        <v>12841250</v>
      </c>
      <c r="Y189" s="17" t="n">
        <v>54.5064923109594</v>
      </c>
      <c r="AA189" s="0" t="n">
        <v>0</v>
      </c>
      <c r="AB189" s="0" t="n">
        <v>0</v>
      </c>
      <c r="AC189" s="0" t="n">
        <v>0</v>
      </c>
      <c r="AD189" s="0" t="n">
        <v>-0.00350768904056054</v>
      </c>
      <c r="AG189" s="0" t="s">
        <v>597</v>
      </c>
      <c r="AH189" s="0" t="s">
        <v>180</v>
      </c>
      <c r="AI189" s="0" t="n">
        <v>0.545064923109594</v>
      </c>
      <c r="AJ189" s="0" t="n">
        <v>54.51</v>
      </c>
      <c r="AK189" s="0" t="n">
        <v>0.036</v>
      </c>
      <c r="AL189" s="0" t="n">
        <v>12841250</v>
      </c>
      <c r="AM189" s="0" t="n">
        <v>-0.00350768904056054</v>
      </c>
    </row>
    <row r="190" customFormat="false" ht="14.5" hidden="false" customHeight="false" outlineLevel="0" collapsed="false">
      <c r="A190" s="0" t="n">
        <v>163</v>
      </c>
      <c r="B190" s="0" t="s">
        <v>181</v>
      </c>
      <c r="C190" s="7" t="n">
        <v>11636407900</v>
      </c>
      <c r="D190" s="7" t="n">
        <v>37664731.5824746</v>
      </c>
      <c r="E190" s="7" t="n">
        <v>2554529000</v>
      </c>
      <c r="F190" s="7" t="n">
        <v>30299497.3088896</v>
      </c>
      <c r="G190" s="7" t="n">
        <v>67964229</v>
      </c>
      <c r="H190" s="7" t="n">
        <v>351967448.88</v>
      </c>
      <c r="I190" s="17" t="n">
        <v>0.193098052721267</v>
      </c>
      <c r="J190" s="7" t="n">
        <v>290373145</v>
      </c>
      <c r="K190" s="7" t="n">
        <v>67964229</v>
      </c>
      <c r="L190" s="0" t="n">
        <v>19.31</v>
      </c>
      <c r="N190" s="7" t="n">
        <v>60851330</v>
      </c>
      <c r="O190" s="18" t="n">
        <v>0.0483</v>
      </c>
      <c r="P190" s="7" t="n">
        <v>63790449</v>
      </c>
      <c r="Q190" s="17" t="n">
        <v>18.1239626570549</v>
      </c>
      <c r="R190" s="17" t="n">
        <v>1.1860373429451</v>
      </c>
      <c r="S190" s="17" t="n">
        <v>0</v>
      </c>
      <c r="T190" s="7" t="n">
        <v>0</v>
      </c>
      <c r="U190" s="7" t="n">
        <v>0</v>
      </c>
      <c r="V190" s="7" t="n">
        <v>0</v>
      </c>
      <c r="W190" s="7" t="n">
        <v>0</v>
      </c>
      <c r="X190" s="7" t="n">
        <v>63790449</v>
      </c>
      <c r="Y190" s="17" t="n">
        <v>18.1239626570549</v>
      </c>
      <c r="AA190" s="0" t="n">
        <v>-4173780</v>
      </c>
      <c r="AB190" s="0" t="n">
        <v>-4173780</v>
      </c>
      <c r="AC190" s="0" t="n">
        <v>0</v>
      </c>
      <c r="AD190" s="0" t="n">
        <v>-1.1860373429451</v>
      </c>
      <c r="AG190" s="0" t="s">
        <v>598</v>
      </c>
      <c r="AH190" s="0" t="s">
        <v>181</v>
      </c>
      <c r="AI190" s="0" t="n">
        <v>0.193098052721267</v>
      </c>
      <c r="AJ190" s="0" t="n">
        <v>19.31</v>
      </c>
      <c r="AK190" s="0" t="n">
        <v>0.0483</v>
      </c>
      <c r="AL190" s="0" t="n">
        <v>63790449</v>
      </c>
      <c r="AM190" s="0" t="n">
        <v>-1.1860373429451</v>
      </c>
    </row>
    <row r="191" customFormat="false" ht="14.5" hidden="false" customHeight="false" outlineLevel="0" collapsed="false">
      <c r="A191" s="0" t="n">
        <v>164</v>
      </c>
      <c r="B191" s="0" t="s">
        <v>182</v>
      </c>
      <c r="C191" s="7" t="n">
        <v>4134919200</v>
      </c>
      <c r="D191" s="7" t="n">
        <v>13383908.7733613</v>
      </c>
      <c r="E191" s="7" t="n">
        <v>1396516000</v>
      </c>
      <c r="F191" s="7" t="n">
        <v>16564201.3787361</v>
      </c>
      <c r="G191" s="7" t="n">
        <v>29948110</v>
      </c>
      <c r="H191" s="7" t="n">
        <v>28701385.633308</v>
      </c>
      <c r="I191" s="17" t="n">
        <v>1.04343777623214</v>
      </c>
      <c r="J191" s="7" t="n">
        <v>23678643</v>
      </c>
      <c r="K191" s="7" t="n">
        <v>23678643</v>
      </c>
      <c r="L191" s="0" t="n">
        <v>82.5</v>
      </c>
      <c r="N191" s="7" t="n">
        <v>22048089</v>
      </c>
      <c r="O191" s="18" t="n">
        <v>0.0327</v>
      </c>
      <c r="P191" s="7" t="n">
        <v>22769062</v>
      </c>
      <c r="Q191" s="17" t="n">
        <v>79.330880713914</v>
      </c>
      <c r="R191" s="17" t="n">
        <v>3.16911928608597</v>
      </c>
      <c r="S191" s="17" t="n">
        <v>0.01</v>
      </c>
      <c r="T191" s="7" t="n">
        <v>220481</v>
      </c>
      <c r="U191" s="7" t="n">
        <v>0</v>
      </c>
      <c r="V191" s="7" t="n">
        <v>0</v>
      </c>
      <c r="W191" s="7" t="n">
        <v>0</v>
      </c>
      <c r="X191" s="7" t="n">
        <v>22989543</v>
      </c>
      <c r="Y191" s="17" t="n">
        <v>80.0990701066384</v>
      </c>
      <c r="AA191" s="0" t="n">
        <v>-909581</v>
      </c>
      <c r="AB191" s="0" t="n">
        <v>-689100</v>
      </c>
      <c r="AC191" s="0" t="n">
        <v>0</v>
      </c>
      <c r="AD191" s="0" t="n">
        <v>-2.40092989336156</v>
      </c>
      <c r="AG191" s="0" t="s">
        <v>599</v>
      </c>
      <c r="AH191" s="0" t="s">
        <v>182</v>
      </c>
      <c r="AI191" s="0" t="n">
        <v>1.04343777623214</v>
      </c>
      <c r="AJ191" s="0" t="n">
        <v>82.5</v>
      </c>
      <c r="AK191" s="0" t="n">
        <v>0.0327</v>
      </c>
      <c r="AL191" s="0" t="n">
        <v>22989543</v>
      </c>
      <c r="AM191" s="0" t="n">
        <v>-2.40092989336156</v>
      </c>
    </row>
    <row r="192" customFormat="false" ht="14.5" hidden="false" customHeight="false" outlineLevel="0" collapsed="false">
      <c r="A192" s="0" t="n">
        <v>165</v>
      </c>
      <c r="B192" s="0" t="s">
        <v>183</v>
      </c>
      <c r="C192" s="7" t="n">
        <v>9978319100</v>
      </c>
      <c r="D192" s="7" t="n">
        <v>32297828.829615</v>
      </c>
      <c r="E192" s="7" t="n">
        <v>2221793000</v>
      </c>
      <c r="F192" s="7" t="n">
        <v>26352885.8057238</v>
      </c>
      <c r="G192" s="7" t="n">
        <v>58650715</v>
      </c>
      <c r="H192" s="7" t="n">
        <v>125778963.663612</v>
      </c>
      <c r="I192" s="17" t="n">
        <v>0.466299874729909</v>
      </c>
      <c r="J192" s="7" t="n">
        <v>103767645</v>
      </c>
      <c r="K192" s="7" t="n">
        <v>58650715</v>
      </c>
      <c r="L192" s="0" t="n">
        <v>46.63</v>
      </c>
      <c r="N192" s="7" t="n">
        <v>56111790</v>
      </c>
      <c r="O192" s="18" t="n">
        <v>0.0433</v>
      </c>
      <c r="P192" s="7" t="n">
        <v>58541431</v>
      </c>
      <c r="Q192" s="17" t="n">
        <v>46.5431017197482</v>
      </c>
      <c r="R192" s="17" t="n">
        <v>0.0868982802518303</v>
      </c>
      <c r="S192" s="17" t="n">
        <v>0</v>
      </c>
      <c r="T192" s="7" t="n">
        <v>0</v>
      </c>
      <c r="U192" s="7" t="n">
        <v>0</v>
      </c>
      <c r="V192" s="7" t="n">
        <v>0</v>
      </c>
      <c r="W192" s="7" t="n">
        <v>0</v>
      </c>
      <c r="X192" s="7" t="n">
        <v>58541431</v>
      </c>
      <c r="Y192" s="17" t="n">
        <v>46.5431017197482</v>
      </c>
      <c r="AA192" s="0" t="n">
        <v>-109284</v>
      </c>
      <c r="AB192" s="0" t="n">
        <v>-109284</v>
      </c>
      <c r="AC192" s="0" t="n">
        <v>0</v>
      </c>
      <c r="AD192" s="0" t="n">
        <v>-0.0868982802518303</v>
      </c>
      <c r="AG192" s="0" t="s">
        <v>600</v>
      </c>
      <c r="AH192" s="0" t="s">
        <v>183</v>
      </c>
      <c r="AI192" s="0" t="n">
        <v>0.466299874729909</v>
      </c>
      <c r="AJ192" s="0" t="n">
        <v>46.63</v>
      </c>
      <c r="AK192" s="0" t="n">
        <v>0.0433</v>
      </c>
      <c r="AL192" s="0" t="n">
        <v>58541431</v>
      </c>
      <c r="AM192" s="0" t="n">
        <v>-0.0868982802518303</v>
      </c>
    </row>
    <row r="193" customFormat="false" ht="14.5" hidden="false" customHeight="false" outlineLevel="0" collapsed="false">
      <c r="A193" s="0" t="n">
        <v>166</v>
      </c>
      <c r="B193" s="0" t="s">
        <v>184</v>
      </c>
      <c r="C193" s="7" t="n">
        <v>2969651000</v>
      </c>
      <c r="D193" s="7" t="n">
        <v>9612168.01351792</v>
      </c>
      <c r="E193" s="7" t="n">
        <v>1288357000</v>
      </c>
      <c r="F193" s="7" t="n">
        <v>15281317.7906335</v>
      </c>
      <c r="G193" s="7" t="n">
        <v>24893486</v>
      </c>
      <c r="H193" s="7" t="n">
        <v>8625192.11931616</v>
      </c>
      <c r="I193" s="17" t="n">
        <v>2.88613698751717</v>
      </c>
      <c r="J193" s="7" t="n">
        <v>7115783</v>
      </c>
      <c r="K193" s="7" t="n">
        <v>7115783</v>
      </c>
      <c r="L193" s="0" t="n">
        <v>82.5</v>
      </c>
      <c r="N193" s="7" t="n">
        <v>7353470</v>
      </c>
      <c r="O193" s="18" t="n">
        <v>0.0336</v>
      </c>
      <c r="P193" s="7" t="n">
        <v>7600547</v>
      </c>
      <c r="Q193" s="17" t="n">
        <v>88.1203212039595</v>
      </c>
      <c r="R193" s="17" t="n">
        <v>0</v>
      </c>
      <c r="S193" s="17" t="n">
        <v>0</v>
      </c>
      <c r="T193" s="7" t="n">
        <v>0</v>
      </c>
      <c r="U193" s="7" t="n">
        <v>484764</v>
      </c>
      <c r="V193" s="7" t="n">
        <v>484764</v>
      </c>
      <c r="W193" s="7" t="n">
        <v>0</v>
      </c>
      <c r="X193" s="7" t="n">
        <v>7115783</v>
      </c>
      <c r="Y193" s="17" t="n">
        <v>82.4999942211626</v>
      </c>
      <c r="AA193" s="0" t="n">
        <v>0</v>
      </c>
      <c r="AB193" s="0" t="n">
        <v>0</v>
      </c>
      <c r="AC193" s="0" t="n">
        <v>0</v>
      </c>
      <c r="AD193" s="0" t="n">
        <v>-5.7788374476786E-006</v>
      </c>
      <c r="AG193" s="0" t="s">
        <v>601</v>
      </c>
      <c r="AH193" s="0" t="s">
        <v>184</v>
      </c>
      <c r="AI193" s="0" t="n">
        <v>2.88613698751717</v>
      </c>
      <c r="AJ193" s="0" t="n">
        <v>82.5</v>
      </c>
      <c r="AK193" s="0" t="n">
        <v>0.0336</v>
      </c>
      <c r="AL193" s="0" t="n">
        <v>7115783</v>
      </c>
      <c r="AM193" s="0" t="n">
        <v>-5.7788374476786E-006</v>
      </c>
    </row>
    <row r="194" customFormat="false" ht="14.5" hidden="false" customHeight="false" outlineLevel="0" collapsed="false">
      <c r="A194" s="0" t="n">
        <v>167</v>
      </c>
      <c r="B194" s="0" t="s">
        <v>185</v>
      </c>
      <c r="C194" s="7" t="n">
        <v>4776050100</v>
      </c>
      <c r="D194" s="7" t="n">
        <v>15459121.6281573</v>
      </c>
      <c r="E194" s="7" t="n">
        <v>1463900000</v>
      </c>
      <c r="F194" s="7" t="n">
        <v>17363449.0391315</v>
      </c>
      <c r="G194" s="7" t="n">
        <v>32822571</v>
      </c>
      <c r="H194" s="7" t="n">
        <v>48222893.451865</v>
      </c>
      <c r="I194" s="17" t="n">
        <v>0.680642919794159</v>
      </c>
      <c r="J194" s="7" t="n">
        <v>39783887</v>
      </c>
      <c r="K194" s="7" t="n">
        <v>32822571</v>
      </c>
      <c r="L194" s="0" t="n">
        <v>68.06</v>
      </c>
      <c r="N194" s="7" t="n">
        <v>34205572</v>
      </c>
      <c r="O194" s="18" t="n">
        <v>0.0494</v>
      </c>
      <c r="P194" s="7" t="n">
        <v>35895327</v>
      </c>
      <c r="Q194" s="17" t="n">
        <v>74.4362779388797</v>
      </c>
      <c r="R194" s="17" t="n">
        <v>0</v>
      </c>
      <c r="S194" s="17" t="n">
        <v>0</v>
      </c>
      <c r="T194" s="7" t="n">
        <v>0</v>
      </c>
      <c r="U194" s="7" t="n">
        <v>3072756</v>
      </c>
      <c r="V194" s="7" t="n">
        <v>3072756</v>
      </c>
      <c r="W194" s="7" t="n">
        <v>0</v>
      </c>
      <c r="X194" s="7" t="n">
        <v>32822571</v>
      </c>
      <c r="Y194" s="17" t="n">
        <v>68.0642919794159</v>
      </c>
      <c r="AA194" s="0" t="n">
        <v>0</v>
      </c>
      <c r="AB194" s="0" t="n">
        <v>0</v>
      </c>
      <c r="AC194" s="0" t="n">
        <v>0</v>
      </c>
      <c r="AD194" s="0" t="n">
        <v>0.00429197941589621</v>
      </c>
      <c r="AG194" s="0" t="s">
        <v>602</v>
      </c>
      <c r="AH194" s="0" t="s">
        <v>185</v>
      </c>
      <c r="AI194" s="0" t="n">
        <v>0.680642919794159</v>
      </c>
      <c r="AJ194" s="0" t="n">
        <v>68.06</v>
      </c>
      <c r="AK194" s="0" t="n">
        <v>0.0494</v>
      </c>
      <c r="AL194" s="0" t="n">
        <v>32822571</v>
      </c>
      <c r="AM194" s="0" t="n">
        <v>0.00429197941589621</v>
      </c>
    </row>
    <row r="195" customFormat="false" ht="14.5" hidden="false" customHeight="false" outlineLevel="0" collapsed="false">
      <c r="A195" s="0" t="n">
        <v>168</v>
      </c>
      <c r="B195" s="0" t="s">
        <v>186</v>
      </c>
      <c r="C195" s="7" t="n">
        <v>7507193000</v>
      </c>
      <c r="D195" s="7" t="n">
        <v>24299286.4905356</v>
      </c>
      <c r="E195" s="7" t="n">
        <v>2642633000</v>
      </c>
      <c r="F195" s="7" t="n">
        <v>31344506.7454246</v>
      </c>
      <c r="G195" s="7" t="n">
        <v>55643793</v>
      </c>
      <c r="H195" s="7" t="n">
        <v>33430588.9065254</v>
      </c>
      <c r="I195" s="17" t="n">
        <v>1.66445745707874</v>
      </c>
      <c r="J195" s="7" t="n">
        <v>27580236</v>
      </c>
      <c r="K195" s="7" t="n">
        <v>27580236</v>
      </c>
      <c r="L195" s="0" t="n">
        <v>82.5</v>
      </c>
      <c r="N195" s="7" t="n">
        <v>27385589</v>
      </c>
      <c r="O195" s="18" t="n">
        <v>0.0449</v>
      </c>
      <c r="P195" s="7" t="n">
        <v>28615202</v>
      </c>
      <c r="Q195" s="17" t="n">
        <v>85.5958657504072</v>
      </c>
      <c r="R195" s="17" t="n">
        <v>0</v>
      </c>
      <c r="S195" s="17" t="n">
        <v>0</v>
      </c>
      <c r="T195" s="7" t="n">
        <v>0</v>
      </c>
      <c r="U195" s="7" t="n">
        <v>1034966</v>
      </c>
      <c r="V195" s="7" t="n">
        <v>1034966</v>
      </c>
      <c r="W195" s="7" t="n">
        <v>0</v>
      </c>
      <c r="X195" s="7" t="n">
        <v>27580236</v>
      </c>
      <c r="Y195" s="17" t="n">
        <v>82.5000004550221</v>
      </c>
      <c r="AA195" s="0" t="n">
        <v>0</v>
      </c>
      <c r="AB195" s="0" t="n">
        <v>0</v>
      </c>
      <c r="AC195" s="0" t="n">
        <v>0</v>
      </c>
      <c r="AD195" s="0" t="n">
        <v>4.55022060918964E-007</v>
      </c>
      <c r="AG195" s="0" t="s">
        <v>603</v>
      </c>
      <c r="AH195" s="0" t="s">
        <v>186</v>
      </c>
      <c r="AI195" s="0" t="n">
        <v>1.66445745707874</v>
      </c>
      <c r="AJ195" s="0" t="n">
        <v>82.5</v>
      </c>
      <c r="AK195" s="0" t="n">
        <v>0.0449</v>
      </c>
      <c r="AL195" s="0" t="n">
        <v>27580236</v>
      </c>
      <c r="AM195" s="0" t="n">
        <v>4.55022060918964E-007</v>
      </c>
    </row>
    <row r="196" customFormat="false" ht="14.5" hidden="false" customHeight="false" outlineLevel="0" collapsed="false">
      <c r="A196" s="0" t="n">
        <v>169</v>
      </c>
      <c r="B196" s="0" t="s">
        <v>187</v>
      </c>
      <c r="C196" s="7" t="n">
        <v>2022826200</v>
      </c>
      <c r="D196" s="7" t="n">
        <v>6547484.97266043</v>
      </c>
      <c r="E196" s="7" t="n">
        <v>478101000</v>
      </c>
      <c r="F196" s="7" t="n">
        <v>5670798.79025739</v>
      </c>
      <c r="G196" s="7" t="n">
        <v>12218284</v>
      </c>
      <c r="H196" s="7" t="n">
        <v>10076722.8722501</v>
      </c>
      <c r="I196" s="17" t="n">
        <v>1.21252555566924</v>
      </c>
      <c r="J196" s="7" t="n">
        <v>8313296</v>
      </c>
      <c r="K196" s="7" t="n">
        <v>8313296</v>
      </c>
      <c r="L196" s="0" t="n">
        <v>82.5</v>
      </c>
      <c r="N196" s="7" t="n">
        <v>7487299</v>
      </c>
      <c r="O196" s="18" t="n">
        <v>0.0319</v>
      </c>
      <c r="P196" s="7" t="n">
        <v>7726144</v>
      </c>
      <c r="Q196" s="17" t="n">
        <v>76.6731813303778</v>
      </c>
      <c r="R196" s="17" t="n">
        <v>5.82681866962223</v>
      </c>
      <c r="S196" s="17" t="n">
        <v>0.01</v>
      </c>
      <c r="T196" s="7" t="n">
        <v>74873</v>
      </c>
      <c r="U196" s="7" t="n">
        <v>0</v>
      </c>
      <c r="V196" s="7" t="n">
        <v>0</v>
      </c>
      <c r="W196" s="7" t="n">
        <v>0</v>
      </c>
      <c r="X196" s="7" t="n">
        <v>7801017</v>
      </c>
      <c r="Y196" s="17" t="n">
        <v>77.416210596432</v>
      </c>
      <c r="AA196" s="0" t="n">
        <v>-587152</v>
      </c>
      <c r="AB196" s="0" t="n">
        <v>-512279</v>
      </c>
      <c r="AC196" s="0" t="n">
        <v>0</v>
      </c>
      <c r="AD196" s="0" t="n">
        <v>-5.08378940356798</v>
      </c>
      <c r="AG196" s="0" t="s">
        <v>604</v>
      </c>
      <c r="AH196" s="0" t="s">
        <v>187</v>
      </c>
      <c r="AI196" s="0" t="n">
        <v>1.21252555566924</v>
      </c>
      <c r="AJ196" s="0" t="n">
        <v>82.5</v>
      </c>
      <c r="AK196" s="0" t="n">
        <v>0.0319</v>
      </c>
      <c r="AL196" s="0" t="n">
        <v>7801017</v>
      </c>
      <c r="AM196" s="0" t="n">
        <v>-5.08378940356798</v>
      </c>
    </row>
    <row r="197" customFormat="false" ht="14.5" hidden="false" customHeight="false" outlineLevel="0" collapsed="false">
      <c r="A197" s="0" t="n">
        <v>170</v>
      </c>
      <c r="B197" s="0" t="s">
        <v>188</v>
      </c>
      <c r="C197" s="7" t="n">
        <v>7495113200</v>
      </c>
      <c r="D197" s="7" t="n">
        <v>24260186.5871565</v>
      </c>
      <c r="E197" s="7" t="n">
        <v>1750639000</v>
      </c>
      <c r="F197" s="7" t="n">
        <v>20764486.0047927</v>
      </c>
      <c r="G197" s="7" t="n">
        <v>45024673</v>
      </c>
      <c r="H197" s="7" t="n">
        <v>104306130.251888</v>
      </c>
      <c r="I197" s="17" t="n">
        <v>0.431658934055652</v>
      </c>
      <c r="J197" s="7" t="n">
        <v>86052557</v>
      </c>
      <c r="K197" s="7" t="n">
        <v>45024673</v>
      </c>
      <c r="L197" s="0" t="n">
        <v>43.17</v>
      </c>
      <c r="N197" s="7" t="n">
        <v>46698359</v>
      </c>
      <c r="O197" s="18" t="n">
        <v>0.0535</v>
      </c>
      <c r="P197" s="7" t="n">
        <v>49196721</v>
      </c>
      <c r="Q197" s="17" t="n">
        <v>47.1657043370272</v>
      </c>
      <c r="R197" s="17" t="n">
        <v>0</v>
      </c>
      <c r="S197" s="17" t="n">
        <v>0</v>
      </c>
      <c r="T197" s="7" t="n">
        <v>0</v>
      </c>
      <c r="U197" s="7" t="n">
        <v>4172048</v>
      </c>
      <c r="V197" s="7" t="n">
        <v>4172048</v>
      </c>
      <c r="W197" s="7" t="n">
        <v>0</v>
      </c>
      <c r="X197" s="7" t="n">
        <v>45024673</v>
      </c>
      <c r="Y197" s="17" t="n">
        <v>43.1658934055652</v>
      </c>
      <c r="AA197" s="0" t="n">
        <v>0</v>
      </c>
      <c r="AB197" s="0" t="n">
        <v>0</v>
      </c>
      <c r="AC197" s="0" t="n">
        <v>0</v>
      </c>
      <c r="AD197" s="0" t="n">
        <v>-0.00410659443476646</v>
      </c>
      <c r="AG197" s="0" t="s">
        <v>605</v>
      </c>
      <c r="AH197" s="0" t="s">
        <v>188</v>
      </c>
      <c r="AI197" s="0" t="n">
        <v>0.431658934055652</v>
      </c>
      <c r="AJ197" s="0" t="n">
        <v>43.17</v>
      </c>
      <c r="AK197" s="0" t="n">
        <v>0.0535</v>
      </c>
      <c r="AL197" s="0" t="n">
        <v>45024673</v>
      </c>
      <c r="AM197" s="0" t="n">
        <v>-0.00410659443476646</v>
      </c>
    </row>
    <row r="198" customFormat="false" ht="14.5" hidden="false" customHeight="false" outlineLevel="0" collapsed="false">
      <c r="A198" s="0" t="n">
        <v>171</v>
      </c>
      <c r="B198" s="0" t="s">
        <v>189</v>
      </c>
      <c r="C198" s="7" t="n">
        <v>6249685700</v>
      </c>
      <c r="D198" s="7" t="n">
        <v>20228986.1603536</v>
      </c>
      <c r="E198" s="7" t="n">
        <v>1724877000</v>
      </c>
      <c r="F198" s="7" t="n">
        <v>20458920.6149805</v>
      </c>
      <c r="G198" s="7" t="n">
        <v>40687907</v>
      </c>
      <c r="H198" s="7" t="n">
        <v>49792941.8787324</v>
      </c>
      <c r="I198" s="17" t="n">
        <v>0.81714205798671</v>
      </c>
      <c r="J198" s="7" t="n">
        <v>41079177</v>
      </c>
      <c r="K198" s="7" t="n">
        <v>40687907</v>
      </c>
      <c r="L198" s="0" t="n">
        <v>81.71</v>
      </c>
      <c r="N198" s="7" t="n">
        <v>39070159</v>
      </c>
      <c r="O198" s="18" t="n">
        <v>0.0356</v>
      </c>
      <c r="P198" s="7" t="n">
        <v>40461057</v>
      </c>
      <c r="Q198" s="17" t="n">
        <v>81.25861914032</v>
      </c>
      <c r="R198" s="17" t="n">
        <v>0.451380859680043</v>
      </c>
      <c r="S198" s="17" t="n">
        <v>0</v>
      </c>
      <c r="T198" s="7" t="n">
        <v>0</v>
      </c>
      <c r="U198" s="7" t="n">
        <v>0</v>
      </c>
      <c r="V198" s="7" t="n">
        <v>0</v>
      </c>
      <c r="W198" s="7" t="n">
        <v>0</v>
      </c>
      <c r="X198" s="7" t="n">
        <v>40461057</v>
      </c>
      <c r="Y198" s="17" t="n">
        <v>81.25861914032</v>
      </c>
      <c r="AA198" s="0" t="n">
        <v>-226850</v>
      </c>
      <c r="AB198" s="0" t="n">
        <v>-226850</v>
      </c>
      <c r="AC198" s="0" t="n">
        <v>0</v>
      </c>
      <c r="AD198" s="0" t="n">
        <v>-0.451380859680043</v>
      </c>
      <c r="AG198" s="0" t="s">
        <v>606</v>
      </c>
      <c r="AH198" s="0" t="s">
        <v>189</v>
      </c>
      <c r="AI198" s="0" t="n">
        <v>0.81714205798671</v>
      </c>
      <c r="AJ198" s="0" t="n">
        <v>81.71</v>
      </c>
      <c r="AK198" s="0" t="n">
        <v>0.0356</v>
      </c>
      <c r="AL198" s="0" t="n">
        <v>40461057</v>
      </c>
      <c r="AM198" s="0" t="n">
        <v>-0.451380859680043</v>
      </c>
    </row>
    <row r="199" customFormat="false" ht="14.5" hidden="false" customHeight="false" outlineLevel="0" collapsed="false">
      <c r="A199" s="0" t="n">
        <v>172</v>
      </c>
      <c r="B199" s="0" t="s">
        <v>190</v>
      </c>
      <c r="C199" s="7" t="n">
        <v>6829860600</v>
      </c>
      <c r="D199" s="7" t="n">
        <v>22106896.6003434</v>
      </c>
      <c r="E199" s="7" t="n">
        <v>885765000</v>
      </c>
      <c r="F199" s="7" t="n">
        <v>10506138.0136254</v>
      </c>
      <c r="G199" s="7" t="n">
        <v>32613035</v>
      </c>
      <c r="H199" s="7" t="n">
        <v>22508679.3686227</v>
      </c>
      <c r="I199" s="17" t="n">
        <v>1.44890930586815</v>
      </c>
      <c r="J199" s="7" t="n">
        <v>18569660</v>
      </c>
      <c r="K199" s="7" t="n">
        <v>18569660</v>
      </c>
      <c r="L199" s="0" t="n">
        <v>82.5</v>
      </c>
      <c r="N199" s="7" t="n">
        <v>17402017</v>
      </c>
      <c r="O199" s="18" t="n">
        <v>0.0464</v>
      </c>
      <c r="P199" s="7" t="n">
        <v>18209471</v>
      </c>
      <c r="Q199" s="17" t="n">
        <v>80.8997751568852</v>
      </c>
      <c r="R199" s="17" t="n">
        <v>1.60022484311477</v>
      </c>
      <c r="S199" s="17" t="n">
        <v>0</v>
      </c>
      <c r="T199" s="7" t="n">
        <v>0</v>
      </c>
      <c r="U199" s="7" t="n">
        <v>0</v>
      </c>
      <c r="V199" s="7" t="n">
        <v>0</v>
      </c>
      <c r="W199" s="7" t="n">
        <v>0</v>
      </c>
      <c r="X199" s="7" t="n">
        <v>18209471</v>
      </c>
      <c r="Y199" s="17" t="n">
        <v>80.8997751568852</v>
      </c>
      <c r="AA199" s="0" t="n">
        <v>-360189</v>
      </c>
      <c r="AB199" s="0" t="n">
        <v>-360189</v>
      </c>
      <c r="AC199" s="0" t="n">
        <v>0</v>
      </c>
      <c r="AD199" s="0" t="n">
        <v>-1.60022484311477</v>
      </c>
      <c r="AG199" s="0" t="s">
        <v>607</v>
      </c>
      <c r="AH199" s="0" t="s">
        <v>190</v>
      </c>
      <c r="AI199" s="0" t="n">
        <v>1.44890930586815</v>
      </c>
      <c r="AJ199" s="0" t="n">
        <v>82.5</v>
      </c>
      <c r="AK199" s="0" t="n">
        <v>0.0464</v>
      </c>
      <c r="AL199" s="0" t="n">
        <v>18209471</v>
      </c>
      <c r="AM199" s="0" t="n">
        <v>-1.60022484311477</v>
      </c>
    </row>
    <row r="200" customFormat="false" ht="14.5" hidden="false" customHeight="false" outlineLevel="0" collapsed="false">
      <c r="A200" s="0" t="n">
        <v>173</v>
      </c>
      <c r="B200" s="0" t="s">
        <v>191</v>
      </c>
      <c r="C200" s="7" t="n">
        <v>2214714000</v>
      </c>
      <c r="D200" s="7" t="n">
        <v>7168587.51075137</v>
      </c>
      <c r="E200" s="7" t="n">
        <v>498159000</v>
      </c>
      <c r="F200" s="7" t="n">
        <v>5908708.52509372</v>
      </c>
      <c r="G200" s="7" t="n">
        <v>13077296</v>
      </c>
      <c r="H200" s="7" t="n">
        <v>10197485.3557925</v>
      </c>
      <c r="I200" s="17" t="n">
        <v>1.2824039989988</v>
      </c>
      <c r="J200" s="7" t="n">
        <v>8412925</v>
      </c>
      <c r="K200" s="7" t="n">
        <v>8412925</v>
      </c>
      <c r="L200" s="0" t="n">
        <v>82.5</v>
      </c>
      <c r="N200" s="7" t="n">
        <v>8380870</v>
      </c>
      <c r="O200" s="18" t="n">
        <v>0.0427</v>
      </c>
      <c r="P200" s="7" t="n">
        <v>8738733</v>
      </c>
      <c r="Q200" s="17" t="n">
        <v>85.6949796455079</v>
      </c>
      <c r="R200" s="17" t="n">
        <v>0</v>
      </c>
      <c r="S200" s="17" t="n">
        <v>0</v>
      </c>
      <c r="T200" s="7" t="n">
        <v>0</v>
      </c>
      <c r="U200" s="7" t="n">
        <v>325808</v>
      </c>
      <c r="V200" s="7" t="n">
        <v>325808</v>
      </c>
      <c r="W200" s="7" t="n">
        <v>0</v>
      </c>
      <c r="X200" s="7" t="n">
        <v>8412925</v>
      </c>
      <c r="Y200" s="17" t="n">
        <v>82.4999958957648</v>
      </c>
      <c r="AA200" s="0" t="n">
        <v>0</v>
      </c>
      <c r="AB200" s="0" t="n">
        <v>0</v>
      </c>
      <c r="AC200" s="0" t="n">
        <v>0</v>
      </c>
      <c r="AD200" s="0" t="n">
        <v>-4.10423523078407E-006</v>
      </c>
      <c r="AG200" s="0" t="s">
        <v>608</v>
      </c>
      <c r="AH200" s="0" t="s">
        <v>191</v>
      </c>
      <c r="AI200" s="0" t="n">
        <v>1.2824039989988</v>
      </c>
      <c r="AJ200" s="0" t="n">
        <v>82.5</v>
      </c>
      <c r="AK200" s="0" t="n">
        <v>0.0427</v>
      </c>
      <c r="AL200" s="0" t="n">
        <v>8412925</v>
      </c>
      <c r="AM200" s="0" t="n">
        <v>-4.10423523078407E-006</v>
      </c>
    </row>
    <row r="201" customFormat="false" ht="14.5" hidden="false" customHeight="false" outlineLevel="0" collapsed="false">
      <c r="A201" s="0" t="n">
        <v>174</v>
      </c>
      <c r="B201" s="0" t="s">
        <v>192</v>
      </c>
      <c r="C201" s="7" t="n">
        <v>1839094900</v>
      </c>
      <c r="D201" s="7" t="n">
        <v>5952783.39831985</v>
      </c>
      <c r="E201" s="7" t="n">
        <v>542797000</v>
      </c>
      <c r="F201" s="7" t="n">
        <v>6438163.84185631</v>
      </c>
      <c r="G201" s="7" t="n">
        <v>12390947</v>
      </c>
      <c r="H201" s="7" t="n">
        <v>19432028.0776656</v>
      </c>
      <c r="I201" s="17" t="n">
        <v>0.637655881850111</v>
      </c>
      <c r="J201" s="7" t="n">
        <v>16031423</v>
      </c>
      <c r="K201" s="7" t="n">
        <v>12390947</v>
      </c>
      <c r="L201" s="0" t="n">
        <v>63.77</v>
      </c>
      <c r="N201" s="7" t="n">
        <v>13128186</v>
      </c>
      <c r="O201" s="18" t="n">
        <v>0.047</v>
      </c>
      <c r="P201" s="7" t="n">
        <v>13745211</v>
      </c>
      <c r="Q201" s="17" t="n">
        <v>70.7348247185695</v>
      </c>
      <c r="R201" s="17" t="n">
        <v>0</v>
      </c>
      <c r="S201" s="17" t="n">
        <v>0</v>
      </c>
      <c r="T201" s="7" t="n">
        <v>0</v>
      </c>
      <c r="U201" s="7" t="n">
        <v>1354264</v>
      </c>
      <c r="V201" s="7" t="n">
        <v>1354264</v>
      </c>
      <c r="W201" s="7" t="n">
        <v>0</v>
      </c>
      <c r="X201" s="7" t="n">
        <v>12390947</v>
      </c>
      <c r="Y201" s="17" t="n">
        <v>63.7655881850111</v>
      </c>
      <c r="AA201" s="0" t="n">
        <v>0</v>
      </c>
      <c r="AB201" s="0" t="n">
        <v>0</v>
      </c>
      <c r="AC201" s="0" t="n">
        <v>0</v>
      </c>
      <c r="AD201" s="0" t="n">
        <v>-0.00441181498894139</v>
      </c>
      <c r="AG201" s="0" t="s">
        <v>609</v>
      </c>
      <c r="AH201" s="0" t="s">
        <v>192</v>
      </c>
      <c r="AI201" s="0" t="n">
        <v>0.637655881850111</v>
      </c>
      <c r="AJ201" s="0" t="n">
        <v>63.77</v>
      </c>
      <c r="AK201" s="0" t="n">
        <v>0.047</v>
      </c>
      <c r="AL201" s="0" t="n">
        <v>12390947</v>
      </c>
      <c r="AM201" s="0" t="n">
        <v>-0.00441181498894139</v>
      </c>
    </row>
    <row r="202" customFormat="false" ht="14.5" hidden="false" customHeight="false" outlineLevel="0" collapsed="false">
      <c r="A202" s="0" t="n">
        <v>175</v>
      </c>
      <c r="B202" s="0" t="s">
        <v>193</v>
      </c>
      <c r="C202" s="7" t="n">
        <v>3244189600</v>
      </c>
      <c r="D202" s="7" t="n">
        <v>10500794.7071584</v>
      </c>
      <c r="E202" s="7" t="n">
        <v>1782813000</v>
      </c>
      <c r="F202" s="7" t="n">
        <v>21146104.7010049</v>
      </c>
      <c r="G202" s="7" t="n">
        <v>31646899</v>
      </c>
      <c r="H202" s="7" t="n">
        <v>30184150.6331294</v>
      </c>
      <c r="I202" s="17" t="n">
        <v>1.04846080927204</v>
      </c>
      <c r="J202" s="7" t="n">
        <v>24901924</v>
      </c>
      <c r="K202" s="7" t="n">
        <v>24901924</v>
      </c>
      <c r="L202" s="0" t="n">
        <v>82.5</v>
      </c>
      <c r="N202" s="7" t="n">
        <v>24016508</v>
      </c>
      <c r="O202" s="18" t="n">
        <v>0.038</v>
      </c>
      <c r="P202" s="7" t="n">
        <v>24929135</v>
      </c>
      <c r="Q202" s="17" t="n">
        <v>82.5901490586864</v>
      </c>
      <c r="R202" s="17" t="n">
        <v>0</v>
      </c>
      <c r="S202" s="17" t="n">
        <v>0</v>
      </c>
      <c r="T202" s="7" t="n">
        <v>0</v>
      </c>
      <c r="U202" s="7" t="n">
        <v>27211</v>
      </c>
      <c r="V202" s="7" t="n">
        <v>27211</v>
      </c>
      <c r="W202" s="7" t="n">
        <v>0</v>
      </c>
      <c r="X202" s="7" t="n">
        <v>24901924</v>
      </c>
      <c r="Y202" s="17" t="n">
        <v>82.4999990977658</v>
      </c>
      <c r="AA202" s="0" t="n">
        <v>0</v>
      </c>
      <c r="AB202" s="0" t="n">
        <v>0</v>
      </c>
      <c r="AC202" s="0" t="n">
        <v>0</v>
      </c>
      <c r="AD202" s="0" t="n">
        <v>-9.02234205568675E-007</v>
      </c>
      <c r="AG202" s="0" t="s">
        <v>610</v>
      </c>
      <c r="AH202" s="0" t="s">
        <v>193</v>
      </c>
      <c r="AI202" s="0" t="n">
        <v>1.04846080927204</v>
      </c>
      <c r="AJ202" s="0" t="n">
        <v>82.5</v>
      </c>
      <c r="AK202" s="0" t="n">
        <v>0.038</v>
      </c>
      <c r="AL202" s="0" t="n">
        <v>24901924</v>
      </c>
      <c r="AM202" s="0" t="n">
        <v>-9.02234205568675E-007</v>
      </c>
    </row>
    <row r="203" customFormat="false" ht="14.5" hidden="false" customHeight="false" outlineLevel="0" collapsed="false">
      <c r="A203" s="0" t="n">
        <v>176</v>
      </c>
      <c r="B203" s="0" t="s">
        <v>194</v>
      </c>
      <c r="C203" s="7" t="n">
        <v>13888346300</v>
      </c>
      <c r="D203" s="7" t="n">
        <v>44953807.0519128</v>
      </c>
      <c r="E203" s="7" t="n">
        <v>3110142000</v>
      </c>
      <c r="F203" s="7" t="n">
        <v>36889672.8748292</v>
      </c>
      <c r="G203" s="7" t="n">
        <v>81843480</v>
      </c>
      <c r="H203" s="7" t="n">
        <v>73681605.54604</v>
      </c>
      <c r="I203" s="17" t="n">
        <v>1.11077221232455</v>
      </c>
      <c r="J203" s="7" t="n">
        <v>60787325</v>
      </c>
      <c r="K203" s="7" t="n">
        <v>60787325</v>
      </c>
      <c r="L203" s="0" t="n">
        <v>82.5</v>
      </c>
      <c r="N203" s="7" t="n">
        <v>54480958</v>
      </c>
      <c r="O203" s="18" t="n">
        <v>0.041</v>
      </c>
      <c r="P203" s="7" t="n">
        <v>56714677</v>
      </c>
      <c r="Q203" s="17" t="n">
        <v>76.9726400228369</v>
      </c>
      <c r="R203" s="17" t="n">
        <v>5.5273599771631</v>
      </c>
      <c r="S203" s="17" t="n">
        <v>0.01</v>
      </c>
      <c r="T203" s="7" t="n">
        <v>544810</v>
      </c>
      <c r="U203" s="7" t="n">
        <v>0</v>
      </c>
      <c r="V203" s="7" t="n">
        <v>0</v>
      </c>
      <c r="W203" s="7" t="n">
        <v>0</v>
      </c>
      <c r="X203" s="7" t="n">
        <v>57259487</v>
      </c>
      <c r="Y203" s="17" t="n">
        <v>77.7120511634636</v>
      </c>
      <c r="AA203" s="0" t="n">
        <v>-4072648</v>
      </c>
      <c r="AB203" s="0" t="n">
        <v>-3527838</v>
      </c>
      <c r="AC203" s="0" t="n">
        <v>0</v>
      </c>
      <c r="AD203" s="0" t="n">
        <v>-4.78794883653644</v>
      </c>
      <c r="AG203" s="0" t="s">
        <v>611</v>
      </c>
      <c r="AH203" s="0" t="s">
        <v>194</v>
      </c>
      <c r="AI203" s="0" t="n">
        <v>1.11077221232455</v>
      </c>
      <c r="AJ203" s="0" t="n">
        <v>82.5</v>
      </c>
      <c r="AK203" s="0" t="n">
        <v>0.041</v>
      </c>
      <c r="AL203" s="0" t="n">
        <v>57259487</v>
      </c>
      <c r="AM203" s="0" t="n">
        <v>-4.78794883653644</v>
      </c>
    </row>
    <row r="204" customFormat="false" ht="14.5" hidden="false" customHeight="false" outlineLevel="0" collapsed="false">
      <c r="A204" s="0" t="n">
        <v>177</v>
      </c>
      <c r="B204" s="0" t="s">
        <v>195</v>
      </c>
      <c r="C204" s="7" t="n">
        <v>2799149700</v>
      </c>
      <c r="D204" s="7" t="n">
        <v>9060289.31055814</v>
      </c>
      <c r="E204" s="7" t="n">
        <v>871574000</v>
      </c>
      <c r="F204" s="7" t="n">
        <v>10337817.2913669</v>
      </c>
      <c r="G204" s="7" t="n">
        <v>19398107</v>
      </c>
      <c r="H204" s="7" t="n">
        <v>30151292.8900394</v>
      </c>
      <c r="I204" s="17" t="n">
        <v>0.643359045024839</v>
      </c>
      <c r="J204" s="7" t="n">
        <v>24874817</v>
      </c>
      <c r="K204" s="7" t="n">
        <v>19398107</v>
      </c>
      <c r="L204" s="0" t="n">
        <v>64.34</v>
      </c>
      <c r="N204" s="7" t="n">
        <v>20673135</v>
      </c>
      <c r="O204" s="18" t="n">
        <v>0.0408</v>
      </c>
      <c r="P204" s="7" t="n">
        <v>21516599</v>
      </c>
      <c r="Q204" s="17" t="n">
        <v>71.3621106679245</v>
      </c>
      <c r="R204" s="17" t="n">
        <v>0</v>
      </c>
      <c r="S204" s="17" t="n">
        <v>0</v>
      </c>
      <c r="T204" s="7" t="n">
        <v>0</v>
      </c>
      <c r="U204" s="7" t="n">
        <v>2118492</v>
      </c>
      <c r="V204" s="7" t="n">
        <v>2118492</v>
      </c>
      <c r="W204" s="7" t="n">
        <v>0</v>
      </c>
      <c r="X204" s="7" t="n">
        <v>19398107</v>
      </c>
      <c r="Y204" s="17" t="n">
        <v>64.3359045024839</v>
      </c>
      <c r="AA204" s="0" t="n">
        <v>0</v>
      </c>
      <c r="AB204" s="0" t="n">
        <v>0</v>
      </c>
      <c r="AC204" s="0" t="n">
        <v>0</v>
      </c>
      <c r="AD204" s="0" t="n">
        <v>-0.00409549751609006</v>
      </c>
      <c r="AG204" s="0" t="s">
        <v>612</v>
      </c>
      <c r="AH204" s="0" t="s">
        <v>195</v>
      </c>
      <c r="AI204" s="0" t="n">
        <v>0.643359045024839</v>
      </c>
      <c r="AJ204" s="0" t="n">
        <v>64.34</v>
      </c>
      <c r="AK204" s="0" t="n">
        <v>0.0408</v>
      </c>
      <c r="AL204" s="0" t="n">
        <v>19398107</v>
      </c>
      <c r="AM204" s="0" t="n">
        <v>-0.00409549751609006</v>
      </c>
    </row>
    <row r="205" customFormat="false" ht="14.5" hidden="false" customHeight="false" outlineLevel="0" collapsed="false">
      <c r="A205" s="0" t="n">
        <v>178</v>
      </c>
      <c r="B205" s="0" t="s">
        <v>196</v>
      </c>
      <c r="C205" s="7" t="n">
        <v>6830692800</v>
      </c>
      <c r="D205" s="7" t="n">
        <v>22109590.2657676</v>
      </c>
      <c r="E205" s="7" t="n">
        <v>1959672000</v>
      </c>
      <c r="F205" s="7" t="n">
        <v>23243845.1433929</v>
      </c>
      <c r="G205" s="7" t="n">
        <v>45353435</v>
      </c>
      <c r="H205" s="7" t="n">
        <v>55198039.5928377</v>
      </c>
      <c r="I205" s="17" t="n">
        <v>0.821649379842919</v>
      </c>
      <c r="J205" s="7" t="n">
        <v>45538383</v>
      </c>
      <c r="K205" s="7" t="n">
        <v>45353435</v>
      </c>
      <c r="L205" s="0" t="n">
        <v>82.16</v>
      </c>
      <c r="N205" s="7" t="n">
        <v>40225506</v>
      </c>
      <c r="O205" s="18" t="n">
        <v>0.0432</v>
      </c>
      <c r="P205" s="7" t="n">
        <v>41963248</v>
      </c>
      <c r="Q205" s="17" t="n">
        <v>76.0230767424664</v>
      </c>
      <c r="R205" s="17" t="n">
        <v>6.13692325753364</v>
      </c>
      <c r="S205" s="17" t="n">
        <v>0.01</v>
      </c>
      <c r="T205" s="7" t="n">
        <v>402255</v>
      </c>
      <c r="U205" s="7" t="n">
        <v>0</v>
      </c>
      <c r="V205" s="7" t="n">
        <v>0</v>
      </c>
      <c r="W205" s="7" t="n">
        <v>0</v>
      </c>
      <c r="X205" s="7" t="n">
        <v>42365503</v>
      </c>
      <c r="Y205" s="17" t="n">
        <v>76.7518254497886</v>
      </c>
      <c r="AA205" s="0" t="n">
        <v>-3390187</v>
      </c>
      <c r="AB205" s="0" t="n">
        <v>-2987932</v>
      </c>
      <c r="AC205" s="0" t="n">
        <v>0</v>
      </c>
      <c r="AD205" s="0" t="n">
        <v>-5.40817455021144</v>
      </c>
      <c r="AG205" s="0" t="s">
        <v>613</v>
      </c>
      <c r="AH205" s="0" t="s">
        <v>196</v>
      </c>
      <c r="AI205" s="0" t="n">
        <v>0.821649379842919</v>
      </c>
      <c r="AJ205" s="0" t="n">
        <v>82.16</v>
      </c>
      <c r="AK205" s="0" t="n">
        <v>0.0432</v>
      </c>
      <c r="AL205" s="0" t="n">
        <v>42365503</v>
      </c>
      <c r="AM205" s="0" t="n">
        <v>-5.40817455021144</v>
      </c>
    </row>
    <row r="206" customFormat="false" ht="14.5" hidden="false" customHeight="false" outlineLevel="0" collapsed="false">
      <c r="A206" s="0" t="n">
        <v>179</v>
      </c>
      <c r="B206" s="0" t="s">
        <v>197</v>
      </c>
      <c r="C206" s="7" t="n">
        <v>1231055600</v>
      </c>
      <c r="D206" s="7" t="n">
        <v>3984681.45286504</v>
      </c>
      <c r="E206" s="7" t="n">
        <v>486906000</v>
      </c>
      <c r="F206" s="7" t="n">
        <v>5775235.68402715</v>
      </c>
      <c r="G206" s="7" t="n">
        <v>9759917</v>
      </c>
      <c r="H206" s="7" t="n">
        <v>12496308.0890684</v>
      </c>
      <c r="I206" s="17" t="n">
        <v>0.781024037694609</v>
      </c>
      <c r="J206" s="7" t="n">
        <v>10309454</v>
      </c>
      <c r="K206" s="7" t="n">
        <v>9759917</v>
      </c>
      <c r="L206" s="0" t="n">
        <v>78.1</v>
      </c>
      <c r="N206" s="7" t="n">
        <v>9572127</v>
      </c>
      <c r="O206" s="18" t="n">
        <v>0.0393</v>
      </c>
      <c r="P206" s="7" t="n">
        <v>9948312</v>
      </c>
      <c r="Q206" s="17" t="n">
        <v>79.6100090450127</v>
      </c>
      <c r="R206" s="17" t="n">
        <v>0</v>
      </c>
      <c r="S206" s="17" t="n">
        <v>0</v>
      </c>
      <c r="T206" s="7" t="n">
        <v>0</v>
      </c>
      <c r="U206" s="7" t="n">
        <v>188395</v>
      </c>
      <c r="V206" s="7" t="n">
        <v>188395</v>
      </c>
      <c r="W206" s="7" t="n">
        <v>0</v>
      </c>
      <c r="X206" s="7" t="n">
        <v>9759917</v>
      </c>
      <c r="Y206" s="17" t="n">
        <v>78.1024037694609</v>
      </c>
      <c r="AA206" s="0" t="n">
        <v>0</v>
      </c>
      <c r="AB206" s="0" t="n">
        <v>0</v>
      </c>
      <c r="AC206" s="0" t="n">
        <v>0</v>
      </c>
      <c r="AD206" s="0" t="n">
        <v>0.00240376946094045</v>
      </c>
      <c r="AG206" s="0" t="s">
        <v>614</v>
      </c>
      <c r="AH206" s="0" t="s">
        <v>197</v>
      </c>
      <c r="AI206" s="0" t="n">
        <v>0.781024037694609</v>
      </c>
      <c r="AJ206" s="0" t="n">
        <v>78.1</v>
      </c>
      <c r="AK206" s="0" t="n">
        <v>0.0393</v>
      </c>
      <c r="AL206" s="0" t="n">
        <v>9759917</v>
      </c>
      <c r="AM206" s="0" t="n">
        <v>0.00240376946094045</v>
      </c>
    </row>
    <row r="207" customFormat="false" ht="14.5" hidden="false" customHeight="false" outlineLevel="0" collapsed="false">
      <c r="A207" s="0" t="n">
        <v>180</v>
      </c>
      <c r="B207" s="0" t="s">
        <v>198</v>
      </c>
      <c r="C207" s="7" t="n">
        <v>1063280200</v>
      </c>
      <c r="D207" s="7" t="n">
        <v>3441625.94454599</v>
      </c>
      <c r="E207" s="7" t="n">
        <v>319781000</v>
      </c>
      <c r="F207" s="7" t="n">
        <v>3792951.08763065</v>
      </c>
      <c r="G207" s="7" t="n">
        <v>7234577</v>
      </c>
      <c r="H207" s="7" t="n">
        <v>11335346.5092445</v>
      </c>
      <c r="I207" s="17" t="n">
        <v>0.638231658299979</v>
      </c>
      <c r="J207" s="7" t="n">
        <v>9351661</v>
      </c>
      <c r="K207" s="7" t="n">
        <v>7234577</v>
      </c>
      <c r="L207" s="0" t="n">
        <v>63.82</v>
      </c>
      <c r="N207" s="7" t="n">
        <v>7732338</v>
      </c>
      <c r="O207" s="18" t="n">
        <v>0.0465</v>
      </c>
      <c r="P207" s="7" t="n">
        <v>8091892</v>
      </c>
      <c r="Q207" s="17" t="n">
        <v>71.3863664723498</v>
      </c>
      <c r="R207" s="17" t="n">
        <v>0</v>
      </c>
      <c r="S207" s="17" t="n">
        <v>0</v>
      </c>
      <c r="T207" s="7" t="n">
        <v>0</v>
      </c>
      <c r="U207" s="7" t="n">
        <v>857315</v>
      </c>
      <c r="V207" s="7" t="n">
        <v>857315</v>
      </c>
      <c r="W207" s="7" t="n">
        <v>0</v>
      </c>
      <c r="X207" s="7" t="n">
        <v>7234577</v>
      </c>
      <c r="Y207" s="17" t="n">
        <v>63.8231658299979</v>
      </c>
      <c r="AA207" s="0" t="n">
        <v>0</v>
      </c>
      <c r="AB207" s="0" t="n">
        <v>0</v>
      </c>
      <c r="AC207" s="0" t="n">
        <v>0</v>
      </c>
      <c r="AD207" s="0" t="n">
        <v>0.00316582999785453</v>
      </c>
      <c r="AG207" s="0" t="s">
        <v>615</v>
      </c>
      <c r="AH207" s="0" t="s">
        <v>198</v>
      </c>
      <c r="AI207" s="0" t="n">
        <v>0.638231658299979</v>
      </c>
      <c r="AJ207" s="0" t="n">
        <v>63.82</v>
      </c>
      <c r="AK207" s="0" t="n">
        <v>0.0465</v>
      </c>
      <c r="AL207" s="0" t="n">
        <v>7234577</v>
      </c>
      <c r="AM207" s="0" t="n">
        <v>0.00316582999785453</v>
      </c>
    </row>
    <row r="208" customFormat="false" ht="14.5" hidden="false" customHeight="false" outlineLevel="0" collapsed="false">
      <c r="A208" s="0" t="n">
        <v>181</v>
      </c>
      <c r="B208" s="0" t="s">
        <v>199</v>
      </c>
      <c r="C208" s="7" t="n">
        <v>7484419600</v>
      </c>
      <c r="D208" s="7" t="n">
        <v>24225573.5367107</v>
      </c>
      <c r="E208" s="7" t="n">
        <v>1973140000</v>
      </c>
      <c r="F208" s="7" t="n">
        <v>23403590.2978837</v>
      </c>
      <c r="G208" s="7" t="n">
        <v>47629164</v>
      </c>
      <c r="H208" s="7" t="n">
        <v>126489842.290424</v>
      </c>
      <c r="I208" s="17" t="n">
        <v>0.376545366312042</v>
      </c>
      <c r="J208" s="7" t="n">
        <v>104354120</v>
      </c>
      <c r="K208" s="7" t="n">
        <v>47629164</v>
      </c>
      <c r="L208" s="0" t="n">
        <v>37.65</v>
      </c>
      <c r="N208" s="7" t="n">
        <v>48807836</v>
      </c>
      <c r="O208" s="18" t="n">
        <v>0.0436</v>
      </c>
      <c r="P208" s="7" t="n">
        <v>50935858</v>
      </c>
      <c r="Q208" s="17" t="n">
        <v>40.2687338980549</v>
      </c>
      <c r="R208" s="17" t="n">
        <v>0</v>
      </c>
      <c r="S208" s="17" t="n">
        <v>0</v>
      </c>
      <c r="T208" s="7" t="n">
        <v>0</v>
      </c>
      <c r="U208" s="7" t="n">
        <v>3306694</v>
      </c>
      <c r="V208" s="7" t="n">
        <v>3306694</v>
      </c>
      <c r="W208" s="7" t="n">
        <v>0</v>
      </c>
      <c r="X208" s="7" t="n">
        <v>47629164</v>
      </c>
      <c r="Y208" s="17" t="n">
        <v>37.6545366312042</v>
      </c>
      <c r="AA208" s="0" t="n">
        <v>0</v>
      </c>
      <c r="AB208" s="0" t="n">
        <v>0</v>
      </c>
      <c r="AC208" s="0" t="n">
        <v>0</v>
      </c>
      <c r="AD208" s="0" t="n">
        <v>0.00453663120416792</v>
      </c>
      <c r="AG208" s="0" t="s">
        <v>616</v>
      </c>
      <c r="AH208" s="0" t="s">
        <v>199</v>
      </c>
      <c r="AI208" s="0" t="n">
        <v>0.376545366312042</v>
      </c>
      <c r="AJ208" s="0" t="n">
        <v>37.65</v>
      </c>
      <c r="AK208" s="0" t="n">
        <v>0.0436</v>
      </c>
      <c r="AL208" s="0" t="n">
        <v>47629164</v>
      </c>
      <c r="AM208" s="0" t="n">
        <v>0.00453663120416792</v>
      </c>
    </row>
    <row r="209" customFormat="false" ht="14.5" hidden="false" customHeight="false" outlineLevel="0" collapsed="false">
      <c r="A209" s="0" t="n">
        <v>182</v>
      </c>
      <c r="B209" s="0" t="s">
        <v>200</v>
      </c>
      <c r="C209" s="7" t="n">
        <v>3517109700</v>
      </c>
      <c r="D209" s="7" t="n">
        <v>11384182.6390958</v>
      </c>
      <c r="E209" s="7" t="n">
        <v>915651000</v>
      </c>
      <c r="F209" s="7" t="n">
        <v>10860618.536874</v>
      </c>
      <c r="G209" s="7" t="n">
        <v>22244801</v>
      </c>
      <c r="H209" s="7" t="n">
        <v>48588258.2950431</v>
      </c>
      <c r="I209" s="17" t="n">
        <v>0.45782256414549</v>
      </c>
      <c r="J209" s="7" t="n">
        <v>40085313</v>
      </c>
      <c r="K209" s="7" t="n">
        <v>22244801</v>
      </c>
      <c r="L209" s="0" t="n">
        <v>45.78</v>
      </c>
      <c r="N209" s="7" t="n">
        <v>23582204</v>
      </c>
      <c r="O209" s="18" t="n">
        <v>0.038</v>
      </c>
      <c r="P209" s="7" t="n">
        <v>24478328</v>
      </c>
      <c r="Q209" s="17" t="n">
        <v>50.3791015750348</v>
      </c>
      <c r="R209" s="17" t="n">
        <v>0</v>
      </c>
      <c r="S209" s="17" t="n">
        <v>0</v>
      </c>
      <c r="T209" s="7" t="n">
        <v>0</v>
      </c>
      <c r="U209" s="7" t="n">
        <v>2233527</v>
      </c>
      <c r="V209" s="7" t="n">
        <v>2233527</v>
      </c>
      <c r="W209" s="7" t="n">
        <v>0</v>
      </c>
      <c r="X209" s="7" t="n">
        <v>22244801</v>
      </c>
      <c r="Y209" s="17" t="n">
        <v>45.782256414549</v>
      </c>
      <c r="AA209" s="0" t="n">
        <v>0</v>
      </c>
      <c r="AB209" s="0" t="n">
        <v>0</v>
      </c>
      <c r="AC209" s="0" t="n">
        <v>0</v>
      </c>
      <c r="AD209" s="0" t="n">
        <v>0.00225641454902359</v>
      </c>
      <c r="AG209" s="0" t="s">
        <v>617</v>
      </c>
      <c r="AH209" s="0" t="s">
        <v>200</v>
      </c>
      <c r="AI209" s="0" t="n">
        <v>0.45782256414549</v>
      </c>
      <c r="AJ209" s="0" t="n">
        <v>45.78</v>
      </c>
      <c r="AK209" s="0" t="n">
        <v>0.038</v>
      </c>
      <c r="AL209" s="0" t="n">
        <v>22244801</v>
      </c>
      <c r="AM209" s="0" t="n">
        <v>0.00225641454902359</v>
      </c>
    </row>
    <row r="210" customFormat="false" ht="14.5" hidden="false" customHeight="false" outlineLevel="0" collapsed="false">
      <c r="A210" s="0" t="n">
        <v>183</v>
      </c>
      <c r="B210" s="0" t="s">
        <v>201</v>
      </c>
      <c r="C210" s="7" t="n">
        <v>74262900</v>
      </c>
      <c r="D210" s="7" t="n">
        <v>240374.196150012</v>
      </c>
      <c r="E210" s="7" t="n">
        <v>23691000</v>
      </c>
      <c r="F210" s="7" t="n">
        <v>281001.073287836</v>
      </c>
      <c r="G210" s="7" t="n">
        <v>521375</v>
      </c>
      <c r="H210" s="7" t="n">
        <v>425235.581216641</v>
      </c>
      <c r="I210" s="17" t="n">
        <v>1.22608507620245</v>
      </c>
      <c r="J210" s="7" t="n">
        <v>350819</v>
      </c>
      <c r="K210" s="7" t="n">
        <v>350819</v>
      </c>
      <c r="L210" s="0" t="n">
        <v>82.5</v>
      </c>
      <c r="N210" s="7" t="n">
        <v>273659</v>
      </c>
      <c r="O210" s="18" t="n">
        <v>0.0366</v>
      </c>
      <c r="P210" s="7" t="n">
        <v>283675</v>
      </c>
      <c r="Q210" s="17" t="n">
        <v>66.7100808423363</v>
      </c>
      <c r="R210" s="17" t="n">
        <v>15.7899191576637</v>
      </c>
      <c r="S210" s="17" t="n">
        <v>0.02</v>
      </c>
      <c r="T210" s="7" t="n">
        <v>5473</v>
      </c>
      <c r="U210" s="7" t="n">
        <v>0</v>
      </c>
      <c r="V210" s="7" t="n">
        <v>0</v>
      </c>
      <c r="W210" s="7" t="n">
        <v>0</v>
      </c>
      <c r="X210" s="7" t="n">
        <v>289148</v>
      </c>
      <c r="Y210" s="17" t="n">
        <v>67.9971321244377</v>
      </c>
      <c r="AA210" s="0" t="n">
        <v>-67144</v>
      </c>
      <c r="AB210" s="0" t="n">
        <v>-61671</v>
      </c>
      <c r="AC210" s="0" t="n">
        <v>0</v>
      </c>
      <c r="AD210" s="0" t="n">
        <v>-14.5028678755623</v>
      </c>
      <c r="AG210" s="0" t="s">
        <v>618</v>
      </c>
      <c r="AH210" s="0" t="s">
        <v>201</v>
      </c>
      <c r="AI210" s="0" t="n">
        <v>1.22608507620245</v>
      </c>
      <c r="AJ210" s="0" t="n">
        <v>82.5</v>
      </c>
      <c r="AK210" s="0" t="n">
        <v>0.0366</v>
      </c>
      <c r="AL210" s="0" t="n">
        <v>289148</v>
      </c>
      <c r="AM210" s="0" t="n">
        <v>-14.5028678755623</v>
      </c>
    </row>
    <row r="211" customFormat="false" ht="14.5" hidden="false" customHeight="false" outlineLevel="0" collapsed="false">
      <c r="A211" s="0" t="n">
        <v>184</v>
      </c>
      <c r="B211" s="0" t="s">
        <v>202</v>
      </c>
      <c r="C211" s="7" t="n">
        <v>2600183100</v>
      </c>
      <c r="D211" s="7" t="n">
        <v>8416274.10867805</v>
      </c>
      <c r="E211" s="7" t="n">
        <v>767563000</v>
      </c>
      <c r="F211" s="7" t="n">
        <v>9104133.50285052</v>
      </c>
      <c r="G211" s="7" t="n">
        <v>17520408</v>
      </c>
      <c r="H211" s="7" t="n">
        <v>16568065.3491682</v>
      </c>
      <c r="I211" s="17" t="n">
        <v>1.05748061893537</v>
      </c>
      <c r="J211" s="7" t="n">
        <v>13668654</v>
      </c>
      <c r="K211" s="7" t="n">
        <v>13668654</v>
      </c>
      <c r="L211" s="0" t="n">
        <v>82.5</v>
      </c>
      <c r="N211" s="7" t="n">
        <v>13313782</v>
      </c>
      <c r="O211" s="18" t="n">
        <v>0.0449</v>
      </c>
      <c r="P211" s="7" t="n">
        <v>13911571</v>
      </c>
      <c r="Q211" s="17" t="n">
        <v>83.9661765379167</v>
      </c>
      <c r="R211" s="17" t="n">
        <v>0</v>
      </c>
      <c r="S211" s="17" t="n">
        <v>0</v>
      </c>
      <c r="T211" s="7" t="n">
        <v>0</v>
      </c>
      <c r="U211" s="7" t="n">
        <v>242917</v>
      </c>
      <c r="V211" s="7" t="n">
        <v>242917</v>
      </c>
      <c r="W211" s="7" t="n">
        <v>0</v>
      </c>
      <c r="X211" s="7" t="n">
        <v>13668654</v>
      </c>
      <c r="Y211" s="17" t="n">
        <v>82.5000005247215</v>
      </c>
      <c r="AA211" s="0" t="n">
        <v>0</v>
      </c>
      <c r="AB211" s="0" t="n">
        <v>0</v>
      </c>
      <c r="AC211" s="0" t="n">
        <v>0</v>
      </c>
      <c r="AD211" s="0" t="n">
        <v>5.24721514238991E-007</v>
      </c>
      <c r="AG211" s="0" t="s">
        <v>619</v>
      </c>
      <c r="AH211" s="0" t="s">
        <v>202</v>
      </c>
      <c r="AI211" s="0" t="n">
        <v>1.05748061893537</v>
      </c>
      <c r="AJ211" s="0" t="n">
        <v>82.5</v>
      </c>
      <c r="AK211" s="0" t="n">
        <v>0.0449</v>
      </c>
      <c r="AL211" s="0" t="n">
        <v>13668654</v>
      </c>
      <c r="AM211" s="0" t="n">
        <v>5.24721514238991E-007</v>
      </c>
    </row>
    <row r="212" customFormat="false" ht="14.5" hidden="false" customHeight="false" outlineLevel="0" collapsed="false">
      <c r="A212" s="0" t="n">
        <v>185</v>
      </c>
      <c r="B212" s="0" t="s">
        <v>203</v>
      </c>
      <c r="C212" s="7" t="n">
        <v>4423092300</v>
      </c>
      <c r="D212" s="7" t="n">
        <v>14316667.6242082</v>
      </c>
      <c r="E212" s="7" t="n">
        <v>1203549000</v>
      </c>
      <c r="F212" s="7" t="n">
        <v>14275402.5053608</v>
      </c>
      <c r="G212" s="7" t="n">
        <v>28592070</v>
      </c>
      <c r="H212" s="7" t="n">
        <v>82340188.8685479</v>
      </c>
      <c r="I212" s="17" t="n">
        <v>0.347243191847007</v>
      </c>
      <c r="J212" s="7" t="n">
        <v>67930656</v>
      </c>
      <c r="K212" s="7" t="n">
        <v>28592070</v>
      </c>
      <c r="L212" s="0" t="n">
        <v>34.72</v>
      </c>
      <c r="N212" s="7" t="n">
        <v>29771691</v>
      </c>
      <c r="O212" s="18" t="n">
        <v>0.0528</v>
      </c>
      <c r="P212" s="7" t="n">
        <v>31343636</v>
      </c>
      <c r="Q212" s="17" t="n">
        <v>38.0660239315683</v>
      </c>
      <c r="R212" s="17" t="n">
        <v>0</v>
      </c>
      <c r="S212" s="17" t="n">
        <v>0</v>
      </c>
      <c r="T212" s="7" t="n">
        <v>0</v>
      </c>
      <c r="U212" s="7" t="n">
        <v>2751566</v>
      </c>
      <c r="V212" s="7" t="n">
        <v>2751566</v>
      </c>
      <c r="W212" s="7" t="n">
        <v>0</v>
      </c>
      <c r="X212" s="7" t="n">
        <v>28592070</v>
      </c>
      <c r="Y212" s="17" t="n">
        <v>34.7243191847007</v>
      </c>
      <c r="AA212" s="0" t="n">
        <v>0</v>
      </c>
      <c r="AB212" s="0" t="n">
        <v>0</v>
      </c>
      <c r="AC212" s="0" t="n">
        <v>0</v>
      </c>
      <c r="AD212" s="0" t="n">
        <v>0.00431918470073356</v>
      </c>
      <c r="AG212" s="0" t="s">
        <v>620</v>
      </c>
      <c r="AH212" s="0" t="s">
        <v>203</v>
      </c>
      <c r="AI212" s="0" t="n">
        <v>0.347243191847007</v>
      </c>
      <c r="AJ212" s="0" t="n">
        <v>34.72</v>
      </c>
      <c r="AK212" s="0" t="n">
        <v>0.0528</v>
      </c>
      <c r="AL212" s="0" t="n">
        <v>28592070</v>
      </c>
      <c r="AM212" s="0" t="n">
        <v>0.00431918470073356</v>
      </c>
    </row>
    <row r="213" customFormat="false" ht="14.5" hidden="false" customHeight="false" outlineLevel="0" collapsed="false">
      <c r="A213" s="0" t="n">
        <v>186</v>
      </c>
      <c r="B213" s="0" t="s">
        <v>204</v>
      </c>
      <c r="C213" s="7" t="n">
        <v>2138952900</v>
      </c>
      <c r="D213" s="7" t="n">
        <v>6923363.94000554</v>
      </c>
      <c r="E213" s="7" t="n">
        <v>588539000</v>
      </c>
      <c r="F213" s="7" t="n">
        <v>6980713.80151745</v>
      </c>
      <c r="G213" s="7" t="n">
        <v>13904078</v>
      </c>
      <c r="H213" s="7" t="n">
        <v>25104349.8166129</v>
      </c>
      <c r="I213" s="17" t="n">
        <v>0.553851348533987</v>
      </c>
      <c r="J213" s="7" t="n">
        <v>20711089</v>
      </c>
      <c r="K213" s="7" t="n">
        <v>13904078</v>
      </c>
      <c r="L213" s="0" t="n">
        <v>55.39</v>
      </c>
      <c r="N213" s="7" t="n">
        <v>14644956</v>
      </c>
      <c r="O213" s="18" t="n">
        <v>0.0426</v>
      </c>
      <c r="P213" s="7" t="n">
        <v>15268831</v>
      </c>
      <c r="Q213" s="17" t="n">
        <v>60.8214556901043</v>
      </c>
      <c r="R213" s="17" t="n">
        <v>0</v>
      </c>
      <c r="S213" s="17" t="n">
        <v>0</v>
      </c>
      <c r="T213" s="7" t="n">
        <v>0</v>
      </c>
      <c r="U213" s="7" t="n">
        <v>1364753</v>
      </c>
      <c r="V213" s="7" t="n">
        <v>1364753</v>
      </c>
      <c r="W213" s="7" t="n">
        <v>0</v>
      </c>
      <c r="X213" s="7" t="n">
        <v>13904078</v>
      </c>
      <c r="Y213" s="17" t="n">
        <v>55.3851348533987</v>
      </c>
      <c r="AA213" s="0" t="n">
        <v>0</v>
      </c>
      <c r="AB213" s="0" t="n">
        <v>0</v>
      </c>
      <c r="AC213" s="0" t="n">
        <v>0</v>
      </c>
      <c r="AD213" s="0" t="n">
        <v>-0.004865146601297</v>
      </c>
      <c r="AG213" s="0" t="s">
        <v>621</v>
      </c>
      <c r="AH213" s="0" t="s">
        <v>204</v>
      </c>
      <c r="AI213" s="0" t="n">
        <v>0.553851348533987</v>
      </c>
      <c r="AJ213" s="0" t="n">
        <v>55.39</v>
      </c>
      <c r="AK213" s="0" t="n">
        <v>0.0426</v>
      </c>
      <c r="AL213" s="0" t="n">
        <v>13904078</v>
      </c>
      <c r="AM213" s="0" t="n">
        <v>-0.004865146601297</v>
      </c>
    </row>
    <row r="214" customFormat="false" ht="14.5" hidden="false" customHeight="false" outlineLevel="0" collapsed="false">
      <c r="A214" s="0" t="n">
        <v>187</v>
      </c>
      <c r="B214" s="0" t="s">
        <v>205</v>
      </c>
      <c r="C214" s="7" t="n">
        <v>1670717600</v>
      </c>
      <c r="D214" s="7" t="n">
        <v>5407779.65974501</v>
      </c>
      <c r="E214" s="7" t="n">
        <v>529663000</v>
      </c>
      <c r="F214" s="7" t="n">
        <v>6282380.29128595</v>
      </c>
      <c r="G214" s="7" t="n">
        <v>11690160</v>
      </c>
      <c r="H214" s="7" t="n">
        <v>15286477.592868</v>
      </c>
      <c r="I214" s="17" t="n">
        <v>0.764738634455207</v>
      </c>
      <c r="J214" s="7" t="n">
        <v>12611344</v>
      </c>
      <c r="K214" s="7" t="n">
        <v>11690160</v>
      </c>
      <c r="L214" s="0" t="n">
        <v>76.47</v>
      </c>
      <c r="N214" s="7" t="n">
        <v>11778097</v>
      </c>
      <c r="O214" s="18" t="n">
        <v>0.0741</v>
      </c>
      <c r="P214" s="7" t="n">
        <v>12650854</v>
      </c>
      <c r="Q214" s="17" t="n">
        <v>82.7584636365301</v>
      </c>
      <c r="R214" s="17" t="n">
        <v>0</v>
      </c>
      <c r="S214" s="17" t="n">
        <v>0</v>
      </c>
      <c r="T214" s="7" t="n">
        <v>0</v>
      </c>
      <c r="U214" s="7" t="n">
        <v>960694</v>
      </c>
      <c r="V214" s="7" t="n">
        <v>960694</v>
      </c>
      <c r="W214" s="7" t="n">
        <v>0</v>
      </c>
      <c r="X214" s="7" t="n">
        <v>11690160</v>
      </c>
      <c r="Y214" s="17" t="n">
        <v>76.4738634455207</v>
      </c>
      <c r="AA214" s="0" t="n">
        <v>0</v>
      </c>
      <c r="AB214" s="0" t="n">
        <v>0</v>
      </c>
      <c r="AC214" s="0" t="n">
        <v>0</v>
      </c>
      <c r="AD214" s="0" t="n">
        <v>0.00386344552069318</v>
      </c>
      <c r="AG214" s="0" t="s">
        <v>622</v>
      </c>
      <c r="AH214" s="0" t="s">
        <v>205</v>
      </c>
      <c r="AI214" s="0" t="n">
        <v>0.764738634455207</v>
      </c>
      <c r="AJ214" s="0" t="n">
        <v>76.47</v>
      </c>
      <c r="AK214" s="0" t="n">
        <v>0.0741</v>
      </c>
      <c r="AL214" s="0" t="n">
        <v>11690160</v>
      </c>
      <c r="AM214" s="0" t="n">
        <v>0.00386344552069318</v>
      </c>
    </row>
    <row r="215" customFormat="false" ht="14.5" hidden="false" customHeight="false" outlineLevel="0" collapsed="false">
      <c r="A215" s="0" t="n">
        <v>188</v>
      </c>
      <c r="B215" s="0" t="s">
        <v>206</v>
      </c>
      <c r="C215" s="7" t="n">
        <v>387116000</v>
      </c>
      <c r="D215" s="7" t="n">
        <v>1253017.28476545</v>
      </c>
      <c r="E215" s="7" t="n">
        <v>121102000</v>
      </c>
      <c r="F215" s="7" t="n">
        <v>1436401.67056281</v>
      </c>
      <c r="G215" s="7" t="n">
        <v>2689419</v>
      </c>
      <c r="H215" s="7" t="n">
        <v>6176474.73745205</v>
      </c>
      <c r="I215" s="17" t="n">
        <v>0.435429450345239</v>
      </c>
      <c r="J215" s="7" t="n">
        <v>5095592</v>
      </c>
      <c r="K215" s="7" t="n">
        <v>2689419</v>
      </c>
      <c r="L215" s="0" t="n">
        <v>43.54</v>
      </c>
      <c r="N215" s="7" t="n">
        <v>2842895</v>
      </c>
      <c r="O215" s="18" t="n">
        <v>0.0387</v>
      </c>
      <c r="P215" s="7" t="n">
        <v>2952915</v>
      </c>
      <c r="Q215" s="17" t="n">
        <v>47.8090678829224</v>
      </c>
      <c r="R215" s="17" t="n">
        <v>0</v>
      </c>
      <c r="S215" s="17" t="n">
        <v>0</v>
      </c>
      <c r="T215" s="7" t="n">
        <v>0</v>
      </c>
      <c r="U215" s="7" t="n">
        <v>263496</v>
      </c>
      <c r="V215" s="7" t="n">
        <v>263496</v>
      </c>
      <c r="W215" s="7" t="n">
        <v>0</v>
      </c>
      <c r="X215" s="7" t="n">
        <v>2689419</v>
      </c>
      <c r="Y215" s="17" t="n">
        <v>43.5429450345239</v>
      </c>
      <c r="AA215" s="0" t="n">
        <v>0</v>
      </c>
      <c r="AB215" s="0" t="n">
        <v>0</v>
      </c>
      <c r="AC215" s="0" t="n">
        <v>0</v>
      </c>
      <c r="AD215" s="0" t="n">
        <v>0.00294503452391837</v>
      </c>
      <c r="AG215" s="0" t="s">
        <v>623</v>
      </c>
      <c r="AH215" s="0" t="s">
        <v>206</v>
      </c>
      <c r="AI215" s="0" t="n">
        <v>0.435429450345239</v>
      </c>
      <c r="AJ215" s="0" t="n">
        <v>43.54</v>
      </c>
      <c r="AK215" s="0" t="n">
        <v>0.0387</v>
      </c>
      <c r="AL215" s="0" t="n">
        <v>2689419</v>
      </c>
      <c r="AM215" s="0" t="n">
        <v>0.00294503452391837</v>
      </c>
    </row>
    <row r="216" customFormat="false" ht="14.5" hidden="false" customHeight="false" outlineLevel="0" collapsed="false">
      <c r="A216" s="0" t="n">
        <v>189</v>
      </c>
      <c r="B216" s="0" t="s">
        <v>207</v>
      </c>
      <c r="C216" s="7" t="n">
        <v>7603573400</v>
      </c>
      <c r="D216" s="7" t="n">
        <v>24611250.6230246</v>
      </c>
      <c r="E216" s="7" t="n">
        <v>2853979000</v>
      </c>
      <c r="F216" s="7" t="n">
        <v>33851300.584228</v>
      </c>
      <c r="G216" s="7" t="n">
        <v>58462551</v>
      </c>
      <c r="H216" s="7" t="n">
        <v>56631891.700077</v>
      </c>
      <c r="I216" s="17" t="n">
        <v>1.03232558978637</v>
      </c>
      <c r="J216" s="7" t="n">
        <v>46721311</v>
      </c>
      <c r="K216" s="7" t="n">
        <v>46721311</v>
      </c>
      <c r="L216" s="0" t="n">
        <v>82.5</v>
      </c>
      <c r="N216" s="7" t="n">
        <v>43288434</v>
      </c>
      <c r="O216" s="18" t="n">
        <v>0.0416</v>
      </c>
      <c r="P216" s="7" t="n">
        <v>45089233</v>
      </c>
      <c r="Q216" s="17" t="n">
        <v>79.6180944101125</v>
      </c>
      <c r="R216" s="17" t="n">
        <v>2.88190558988749</v>
      </c>
      <c r="S216" s="17" t="n">
        <v>0.01</v>
      </c>
      <c r="T216" s="7" t="n">
        <v>432884</v>
      </c>
      <c r="U216" s="7" t="n">
        <v>0</v>
      </c>
      <c r="V216" s="7" t="n">
        <v>0</v>
      </c>
      <c r="W216" s="7" t="n">
        <v>0</v>
      </c>
      <c r="X216" s="7" t="n">
        <v>45522117</v>
      </c>
      <c r="Y216" s="17" t="n">
        <v>80.382476434101</v>
      </c>
      <c r="AA216" s="0" t="n">
        <v>-1632078</v>
      </c>
      <c r="AB216" s="0" t="n">
        <v>-1199194</v>
      </c>
      <c r="AC216" s="0" t="n">
        <v>0</v>
      </c>
      <c r="AD216" s="0" t="n">
        <v>-2.11752356589903</v>
      </c>
      <c r="AG216" s="0" t="s">
        <v>624</v>
      </c>
      <c r="AH216" s="0" t="s">
        <v>207</v>
      </c>
      <c r="AI216" s="0" t="n">
        <v>1.03232558978637</v>
      </c>
      <c r="AJ216" s="0" t="n">
        <v>82.5</v>
      </c>
      <c r="AK216" s="0" t="n">
        <v>0.0416</v>
      </c>
      <c r="AL216" s="0" t="n">
        <v>45522117</v>
      </c>
      <c r="AM216" s="0" t="n">
        <v>-2.11752356589903</v>
      </c>
    </row>
    <row r="217" customFormat="false" ht="14.5" hidden="false" customHeight="false" outlineLevel="0" collapsed="false">
      <c r="A217" s="0" t="n">
        <v>190</v>
      </c>
      <c r="B217" s="0" t="s">
        <v>208</v>
      </c>
      <c r="C217" s="7" t="n">
        <v>31522700</v>
      </c>
      <c r="D217" s="7" t="n">
        <v>102032.69294598</v>
      </c>
      <c r="E217" s="7" t="n">
        <v>1142000</v>
      </c>
      <c r="F217" s="7" t="n">
        <v>13545.3643026765</v>
      </c>
      <c r="G217" s="7" t="n">
        <v>115578</v>
      </c>
      <c r="H217" s="7" t="n">
        <v>259171.203985434</v>
      </c>
      <c r="I217" s="17" t="n">
        <v>0.445952321178767</v>
      </c>
      <c r="J217" s="7" t="n">
        <v>213816</v>
      </c>
      <c r="K217" s="7" t="n">
        <v>115578</v>
      </c>
      <c r="L217" s="0" t="n">
        <v>44.6</v>
      </c>
      <c r="N217" s="7" t="n">
        <v>112898</v>
      </c>
      <c r="O217" s="18" t="n">
        <v>0.0333</v>
      </c>
      <c r="P217" s="7" t="n">
        <v>116658</v>
      </c>
      <c r="Q217" s="17" t="n">
        <v>45.0119450795762</v>
      </c>
      <c r="R217" s="17" t="n">
        <v>0</v>
      </c>
      <c r="S217" s="17" t="n">
        <v>0</v>
      </c>
      <c r="T217" s="7" t="n">
        <v>0</v>
      </c>
      <c r="U217" s="7" t="n">
        <v>1080</v>
      </c>
      <c r="V217" s="7" t="n">
        <v>1080</v>
      </c>
      <c r="W217" s="7" t="n">
        <v>0</v>
      </c>
      <c r="X217" s="7" t="n">
        <v>115578</v>
      </c>
      <c r="Y217" s="17" t="n">
        <v>44.5952321178767</v>
      </c>
      <c r="AA217" s="0" t="n">
        <v>0</v>
      </c>
      <c r="AB217" s="0" t="n">
        <v>0</v>
      </c>
      <c r="AC217" s="0" t="n">
        <v>0</v>
      </c>
      <c r="AD217" s="0" t="n">
        <v>-0.00476788212333901</v>
      </c>
      <c r="AG217" s="0" t="s">
        <v>625</v>
      </c>
      <c r="AH217" s="0" t="s">
        <v>208</v>
      </c>
      <c r="AI217" s="0" t="n">
        <v>0.445952321178767</v>
      </c>
      <c r="AJ217" s="0" t="n">
        <v>44.6</v>
      </c>
      <c r="AK217" s="0" t="n">
        <v>0.0333</v>
      </c>
      <c r="AL217" s="0" t="n">
        <v>115578</v>
      </c>
      <c r="AM217" s="0" t="n">
        <v>-0.00476788212333901</v>
      </c>
    </row>
    <row r="218" customFormat="false" ht="14.5" hidden="false" customHeight="false" outlineLevel="0" collapsed="false">
      <c r="A218" s="0" t="n">
        <v>191</v>
      </c>
      <c r="B218" s="0" t="s">
        <v>209</v>
      </c>
      <c r="C218" s="7" t="n">
        <v>925835900</v>
      </c>
      <c r="D218" s="7" t="n">
        <v>2996746.15762814</v>
      </c>
      <c r="E218" s="7" t="n">
        <v>303232000</v>
      </c>
      <c r="F218" s="7" t="n">
        <v>3596661.91613766</v>
      </c>
      <c r="G218" s="7" t="n">
        <v>6593408</v>
      </c>
      <c r="H218" s="7" t="n">
        <v>13766041.7397916</v>
      </c>
      <c r="I218" s="17" t="n">
        <v>0.478961790515379</v>
      </c>
      <c r="J218" s="7" t="n">
        <v>11356984</v>
      </c>
      <c r="K218" s="7" t="n">
        <v>6593408</v>
      </c>
      <c r="L218" s="0" t="n">
        <v>47.9</v>
      </c>
      <c r="N218" s="7" t="n">
        <v>7387712</v>
      </c>
      <c r="O218" s="18" t="n">
        <v>0.0388</v>
      </c>
      <c r="P218" s="7" t="n">
        <v>7674355</v>
      </c>
      <c r="Q218" s="17" t="n">
        <v>55.7484507533987</v>
      </c>
      <c r="R218" s="17" t="n">
        <v>0</v>
      </c>
      <c r="S218" s="17" t="n">
        <v>0</v>
      </c>
      <c r="T218" s="7" t="n">
        <v>0</v>
      </c>
      <c r="U218" s="7" t="n">
        <v>1080947</v>
      </c>
      <c r="V218" s="7" t="n">
        <v>1080947</v>
      </c>
      <c r="W218" s="7" t="n">
        <v>0</v>
      </c>
      <c r="X218" s="7" t="n">
        <v>6593408</v>
      </c>
      <c r="Y218" s="17" t="n">
        <v>47.8961790515379</v>
      </c>
      <c r="AA218" s="0" t="n">
        <v>0</v>
      </c>
      <c r="AB218" s="0" t="n">
        <v>0</v>
      </c>
      <c r="AC218" s="0" t="n">
        <v>0</v>
      </c>
      <c r="AD218" s="0" t="n">
        <v>-0.00382094846212766</v>
      </c>
      <c r="AG218" s="0" t="s">
        <v>626</v>
      </c>
      <c r="AH218" s="0" t="s">
        <v>209</v>
      </c>
      <c r="AI218" s="0" t="n">
        <v>0.478961790515379</v>
      </c>
      <c r="AJ218" s="0" t="n">
        <v>47.9</v>
      </c>
      <c r="AK218" s="0" t="n">
        <v>0.0388</v>
      </c>
      <c r="AL218" s="0" t="n">
        <v>6593408</v>
      </c>
      <c r="AM218" s="0" t="n">
        <v>-0.00382094846212766</v>
      </c>
    </row>
    <row r="219" customFormat="false" ht="14.5" hidden="false" customHeight="false" outlineLevel="0" collapsed="false">
      <c r="A219" s="0" t="n">
        <v>192</v>
      </c>
      <c r="B219" s="0" t="s">
        <v>210</v>
      </c>
      <c r="C219" s="7" t="n">
        <v>1034121100</v>
      </c>
      <c r="D219" s="7" t="n">
        <v>3347243.75339862</v>
      </c>
      <c r="E219" s="7" t="n">
        <v>235734000</v>
      </c>
      <c r="F219" s="7" t="n">
        <v>2796062.0915299</v>
      </c>
      <c r="G219" s="7" t="n">
        <v>6143306</v>
      </c>
      <c r="H219" s="7" t="n">
        <v>15188951.3259325</v>
      </c>
      <c r="I219" s="17" t="n">
        <v>0.404458864089673</v>
      </c>
      <c r="J219" s="7" t="n">
        <v>12530885</v>
      </c>
      <c r="K219" s="7" t="n">
        <v>6143306</v>
      </c>
      <c r="L219" s="0" t="n">
        <v>40.45</v>
      </c>
      <c r="N219" s="7" t="n">
        <v>6735739</v>
      </c>
      <c r="O219" s="18" t="n">
        <v>0.0351</v>
      </c>
      <c r="P219" s="7" t="n">
        <v>6972163</v>
      </c>
      <c r="Q219" s="17" t="n">
        <v>45.9028595877863</v>
      </c>
      <c r="R219" s="17" t="n">
        <v>0</v>
      </c>
      <c r="S219" s="17" t="n">
        <v>0</v>
      </c>
      <c r="T219" s="7" t="n">
        <v>0</v>
      </c>
      <c r="U219" s="7" t="n">
        <v>828857</v>
      </c>
      <c r="V219" s="7" t="n">
        <v>828857</v>
      </c>
      <c r="W219" s="7" t="n">
        <v>0</v>
      </c>
      <c r="X219" s="7" t="n">
        <v>6143306</v>
      </c>
      <c r="Y219" s="17" t="n">
        <v>40.4458864089674</v>
      </c>
      <c r="AA219" s="0" t="n">
        <v>0</v>
      </c>
      <c r="AB219" s="0" t="n">
        <v>0</v>
      </c>
      <c r="AC219" s="0" t="n">
        <v>0</v>
      </c>
      <c r="AD219" s="0" t="n">
        <v>-0.00411359103265596</v>
      </c>
      <c r="AG219" s="0" t="s">
        <v>627</v>
      </c>
      <c r="AH219" s="0" t="s">
        <v>210</v>
      </c>
      <c r="AI219" s="0" t="n">
        <v>0.404458864089673</v>
      </c>
      <c r="AJ219" s="0" t="n">
        <v>40.45</v>
      </c>
      <c r="AK219" s="0" t="n">
        <v>0.0351</v>
      </c>
      <c r="AL219" s="0" t="n">
        <v>6143306</v>
      </c>
      <c r="AM219" s="0" t="n">
        <v>-0.00411359103265596</v>
      </c>
    </row>
    <row r="220" customFormat="false" ht="14.5" hidden="false" customHeight="false" outlineLevel="0" collapsed="false">
      <c r="A220" s="0" t="n">
        <v>193</v>
      </c>
      <c r="B220" s="0" t="s">
        <v>211</v>
      </c>
      <c r="C220" s="7" t="n">
        <v>554257700</v>
      </c>
      <c r="D220" s="7" t="n">
        <v>1794021.63257097</v>
      </c>
      <c r="E220" s="7" t="n">
        <v>53717000</v>
      </c>
      <c r="F220" s="7" t="n">
        <v>637142.149077823</v>
      </c>
      <c r="G220" s="7" t="n">
        <v>2431164</v>
      </c>
      <c r="H220" s="7" t="n">
        <v>1213819.93379356</v>
      </c>
      <c r="I220" s="17" t="n">
        <v>2.00290334036768</v>
      </c>
      <c r="J220" s="7" t="n">
        <v>1001401</v>
      </c>
      <c r="K220" s="7" t="n">
        <v>1001401</v>
      </c>
      <c r="L220" s="0" t="n">
        <v>82.5</v>
      </c>
      <c r="N220" s="7" t="n">
        <v>883822</v>
      </c>
      <c r="O220" s="18" t="n">
        <v>0.0343</v>
      </c>
      <c r="P220" s="7" t="n">
        <v>914137</v>
      </c>
      <c r="Q220" s="17" t="n">
        <v>75.3107585853396</v>
      </c>
      <c r="R220" s="17" t="n">
        <v>7.1892414146604</v>
      </c>
      <c r="S220" s="17" t="n">
        <v>0.01</v>
      </c>
      <c r="T220" s="7" t="n">
        <v>8838</v>
      </c>
      <c r="U220" s="7" t="n">
        <v>0</v>
      </c>
      <c r="V220" s="7" t="n">
        <v>0</v>
      </c>
      <c r="W220" s="7" t="n">
        <v>78426</v>
      </c>
      <c r="X220" s="7" t="n">
        <v>1001401</v>
      </c>
      <c r="Y220" s="17" t="n">
        <v>82.4999633075979</v>
      </c>
      <c r="AA220" s="0" t="n">
        <v>-87264</v>
      </c>
      <c r="AB220" s="0" t="n">
        <v>0</v>
      </c>
      <c r="AC220" s="0" t="n">
        <v>0</v>
      </c>
      <c r="AD220" s="0" t="n">
        <v>-3.66924020624992E-005</v>
      </c>
      <c r="AG220" s="0" t="s">
        <v>628</v>
      </c>
      <c r="AH220" s="0" t="s">
        <v>211</v>
      </c>
      <c r="AI220" s="0" t="n">
        <v>2.00290334036768</v>
      </c>
      <c r="AJ220" s="0" t="n">
        <v>82.5</v>
      </c>
      <c r="AK220" s="0" t="n">
        <v>0.0343</v>
      </c>
      <c r="AL220" s="0" t="n">
        <v>1001401</v>
      </c>
      <c r="AM220" s="0" t="n">
        <v>-3.66924020624992E-005</v>
      </c>
    </row>
    <row r="221" customFormat="false" ht="14.5" hidden="false" customHeight="false" outlineLevel="0" collapsed="false">
      <c r="A221" s="0" t="n">
        <v>194</v>
      </c>
      <c r="B221" s="0" t="s">
        <v>212</v>
      </c>
      <c r="C221" s="7" t="n">
        <v>130260900</v>
      </c>
      <c r="D221" s="7" t="n">
        <v>421628.553790347</v>
      </c>
      <c r="E221" s="7" t="n">
        <v>32542000</v>
      </c>
      <c r="F221" s="7" t="n">
        <v>385983.57717837</v>
      </c>
      <c r="G221" s="7" t="n">
        <v>807612</v>
      </c>
      <c r="H221" s="7" t="n">
        <v>1093205.48526105</v>
      </c>
      <c r="I221" s="17" t="n">
        <v>0.738755898034251</v>
      </c>
      <c r="J221" s="7" t="n">
        <v>901895</v>
      </c>
      <c r="K221" s="7" t="n">
        <v>807612</v>
      </c>
      <c r="L221" s="0" t="n">
        <v>73.88</v>
      </c>
      <c r="N221" s="7" t="n">
        <v>809175</v>
      </c>
      <c r="O221" s="18" t="n">
        <v>0.0373</v>
      </c>
      <c r="P221" s="7" t="n">
        <v>839357</v>
      </c>
      <c r="Q221" s="17" t="n">
        <v>76.779435459891</v>
      </c>
      <c r="R221" s="17" t="n">
        <v>0</v>
      </c>
      <c r="S221" s="17" t="n">
        <v>0</v>
      </c>
      <c r="T221" s="7" t="n">
        <v>0</v>
      </c>
      <c r="U221" s="7" t="n">
        <v>31745</v>
      </c>
      <c r="V221" s="7" t="n">
        <v>31745</v>
      </c>
      <c r="W221" s="7" t="n">
        <v>0</v>
      </c>
      <c r="X221" s="7" t="n">
        <v>807612</v>
      </c>
      <c r="Y221" s="17" t="n">
        <v>73.8755898034252</v>
      </c>
      <c r="AA221" s="0" t="n">
        <v>0</v>
      </c>
      <c r="AB221" s="0" t="n">
        <v>0</v>
      </c>
      <c r="AC221" s="0" t="n">
        <v>0</v>
      </c>
      <c r="AD221" s="0" t="n">
        <v>-0.00441019657483821</v>
      </c>
      <c r="AG221" s="0" t="s">
        <v>629</v>
      </c>
      <c r="AH221" s="0" t="s">
        <v>212</v>
      </c>
      <c r="AI221" s="0" t="n">
        <v>0.738755898034251</v>
      </c>
      <c r="AJ221" s="0" t="n">
        <v>73.88</v>
      </c>
      <c r="AK221" s="0" t="n">
        <v>0.0373</v>
      </c>
      <c r="AL221" s="0" t="n">
        <v>807612</v>
      </c>
      <c r="AM221" s="0" t="n">
        <v>-0.00441019657483821</v>
      </c>
    </row>
    <row r="222" customFormat="false" ht="14.5" hidden="false" customHeight="false" outlineLevel="0" collapsed="false">
      <c r="A222" s="0" t="n">
        <v>195</v>
      </c>
      <c r="B222" s="0" t="s">
        <v>213</v>
      </c>
      <c r="C222" s="7" t="n">
        <v>98571900</v>
      </c>
      <c r="D222" s="7" t="n">
        <v>319057.580911591</v>
      </c>
      <c r="E222" s="7" t="n">
        <v>11686000</v>
      </c>
      <c r="F222" s="7" t="n">
        <v>138608.692855585</v>
      </c>
      <c r="G222" s="7" t="n">
        <v>457666</v>
      </c>
      <c r="H222" s="7" t="n">
        <v>71641.61</v>
      </c>
      <c r="I222" s="17" t="n">
        <v>6.38827072702582</v>
      </c>
      <c r="J222" s="7" t="n">
        <v>59104</v>
      </c>
      <c r="K222" s="7" t="n">
        <v>59104</v>
      </c>
      <c r="L222" s="0" t="n">
        <v>82.5</v>
      </c>
      <c r="N222" s="7" t="n">
        <v>65140</v>
      </c>
      <c r="O222" s="18" t="n">
        <v>0.0263</v>
      </c>
      <c r="P222" s="7" t="n">
        <v>66853</v>
      </c>
      <c r="Q222" s="17" t="n">
        <v>93.3158816503426</v>
      </c>
      <c r="R222" s="17" t="n">
        <v>0</v>
      </c>
      <c r="S222" s="17" t="n">
        <v>0</v>
      </c>
      <c r="T222" s="7" t="n">
        <v>0</v>
      </c>
      <c r="U222" s="7" t="n">
        <v>7749</v>
      </c>
      <c r="V222" s="7" t="n">
        <v>7749</v>
      </c>
      <c r="W222" s="7" t="n">
        <v>0</v>
      </c>
      <c r="X222" s="7" t="n">
        <v>59104</v>
      </c>
      <c r="Y222" s="17" t="n">
        <v>82.4995418165505</v>
      </c>
      <c r="AA222" s="0" t="n">
        <v>0</v>
      </c>
      <c r="AB222" s="0" t="n">
        <v>0</v>
      </c>
      <c r="AC222" s="0" t="n">
        <v>0</v>
      </c>
      <c r="AD222" s="0" t="n">
        <v>-0.000458183449552507</v>
      </c>
      <c r="AG222" s="0" t="s">
        <v>630</v>
      </c>
      <c r="AH222" s="0" t="s">
        <v>213</v>
      </c>
      <c r="AI222" s="0" t="n">
        <v>6.38827072702582</v>
      </c>
      <c r="AJ222" s="0" t="n">
        <v>82.5</v>
      </c>
      <c r="AK222" s="0" t="n">
        <v>0.0263</v>
      </c>
      <c r="AL222" s="0" t="n">
        <v>59104</v>
      </c>
      <c r="AM222" s="0" t="n">
        <v>-0.000458183449552507</v>
      </c>
    </row>
    <row r="223" customFormat="false" ht="14.5" hidden="false" customHeight="false" outlineLevel="0" collapsed="false">
      <c r="A223" s="0" t="n">
        <v>196</v>
      </c>
      <c r="B223" s="0" t="s">
        <v>214</v>
      </c>
      <c r="C223" s="7" t="n">
        <v>1183644400</v>
      </c>
      <c r="D223" s="7" t="n">
        <v>3831220.85425513</v>
      </c>
      <c r="E223" s="7" t="n">
        <v>280072000</v>
      </c>
      <c r="F223" s="7" t="n">
        <v>3321959.08141788</v>
      </c>
      <c r="G223" s="7" t="n">
        <v>7153180</v>
      </c>
      <c r="H223" s="7" t="n">
        <v>3187006.12804281</v>
      </c>
      <c r="I223" s="17" t="n">
        <v>2.24448266260249</v>
      </c>
      <c r="J223" s="7" t="n">
        <v>2629280</v>
      </c>
      <c r="K223" s="7" t="n">
        <v>2629280</v>
      </c>
      <c r="L223" s="0" t="n">
        <v>82.5</v>
      </c>
      <c r="N223" s="7" t="n">
        <v>2600062</v>
      </c>
      <c r="O223" s="18" t="n">
        <v>0.0321</v>
      </c>
      <c r="P223" s="7" t="n">
        <v>2683524</v>
      </c>
      <c r="Q223" s="17" t="n">
        <v>84.2020345172035</v>
      </c>
      <c r="R223" s="17" t="n">
        <v>0</v>
      </c>
      <c r="S223" s="17" t="n">
        <v>0</v>
      </c>
      <c r="T223" s="7" t="n">
        <v>0</v>
      </c>
      <c r="U223" s="7" t="n">
        <v>54244</v>
      </c>
      <c r="V223" s="7" t="n">
        <v>54244</v>
      </c>
      <c r="W223" s="7" t="n">
        <v>0</v>
      </c>
      <c r="X223" s="7" t="n">
        <v>2629280</v>
      </c>
      <c r="Y223" s="17" t="n">
        <v>82.4999982543077</v>
      </c>
      <c r="AA223" s="0" t="n">
        <v>0</v>
      </c>
      <c r="AB223" s="0" t="n">
        <v>0</v>
      </c>
      <c r="AC223" s="0" t="n">
        <v>0</v>
      </c>
      <c r="AD223" s="0" t="n">
        <v>-1.74569234445698E-006</v>
      </c>
      <c r="AG223" s="0" t="s">
        <v>631</v>
      </c>
      <c r="AH223" s="0" t="s">
        <v>214</v>
      </c>
      <c r="AI223" s="0" t="n">
        <v>2.24448266260249</v>
      </c>
      <c r="AJ223" s="0" t="n">
        <v>82.5</v>
      </c>
      <c r="AK223" s="0" t="n">
        <v>0.0321</v>
      </c>
      <c r="AL223" s="0" t="n">
        <v>2629280</v>
      </c>
      <c r="AM223" s="0" t="n">
        <v>-1.74569234445698E-006</v>
      </c>
    </row>
    <row r="224" customFormat="false" ht="14.5" hidden="false" customHeight="false" outlineLevel="0" collapsed="false">
      <c r="A224" s="0" t="n">
        <v>197</v>
      </c>
      <c r="B224" s="0" t="s">
        <v>215</v>
      </c>
      <c r="C224" s="7" t="n">
        <v>26748129600</v>
      </c>
      <c r="D224" s="7" t="n">
        <v>86578360.8116078</v>
      </c>
      <c r="E224" s="7" t="n">
        <v>1507292000</v>
      </c>
      <c r="F224" s="7" t="n">
        <v>17878125.4382749</v>
      </c>
      <c r="G224" s="7" t="n">
        <v>104456486</v>
      </c>
      <c r="H224" s="7" t="n">
        <v>25535123.51</v>
      </c>
      <c r="I224" s="17" t="n">
        <v>4.09069828697296</v>
      </c>
      <c r="J224" s="7" t="n">
        <v>21066477</v>
      </c>
      <c r="K224" s="7" t="n">
        <v>21066477</v>
      </c>
      <c r="L224" s="0" t="n">
        <v>82.5</v>
      </c>
      <c r="N224" s="7" t="n">
        <v>20791207</v>
      </c>
      <c r="O224" s="18" t="n">
        <v>0.0771</v>
      </c>
      <c r="P224" s="7" t="n">
        <v>22394209</v>
      </c>
      <c r="Q224" s="17" t="n">
        <v>87.6996306331945</v>
      </c>
      <c r="R224" s="17" t="n">
        <v>0</v>
      </c>
      <c r="S224" s="17" t="n">
        <v>0</v>
      </c>
      <c r="T224" s="7" t="n">
        <v>0</v>
      </c>
      <c r="U224" s="7" t="n">
        <v>1327732</v>
      </c>
      <c r="V224" s="7" t="n">
        <v>1327732</v>
      </c>
      <c r="W224" s="7" t="n">
        <v>0</v>
      </c>
      <c r="X224" s="7" t="n">
        <v>21066477</v>
      </c>
      <c r="Y224" s="17" t="n">
        <v>82.5000004082612</v>
      </c>
      <c r="AA224" s="0" t="n">
        <v>0</v>
      </c>
      <c r="AB224" s="0" t="n">
        <v>0</v>
      </c>
      <c r="AC224" s="0" t="n">
        <v>0</v>
      </c>
      <c r="AD224" s="0" t="n">
        <v>4.08261200846027E-007</v>
      </c>
      <c r="AG224" s="0" t="s">
        <v>632</v>
      </c>
      <c r="AH224" s="0" t="s">
        <v>215</v>
      </c>
      <c r="AI224" s="0" t="n">
        <v>4.09069828697296</v>
      </c>
      <c r="AJ224" s="0" t="n">
        <v>82.5</v>
      </c>
      <c r="AK224" s="0" t="n">
        <v>0.0771</v>
      </c>
      <c r="AL224" s="0" t="n">
        <v>21066477</v>
      </c>
      <c r="AM224" s="0" t="n">
        <v>4.08261200846027E-007</v>
      </c>
    </row>
    <row r="225" customFormat="false" ht="14.5" hidden="false" customHeight="false" outlineLevel="0" collapsed="false">
      <c r="A225" s="0" t="n">
        <v>198</v>
      </c>
      <c r="B225" s="0" t="s">
        <v>216</v>
      </c>
      <c r="C225" s="7" t="n">
        <v>10516104300</v>
      </c>
      <c r="D225" s="7" t="n">
        <v>34038532.2649962</v>
      </c>
      <c r="E225" s="7" t="n">
        <v>2912473000</v>
      </c>
      <c r="F225" s="7" t="n">
        <v>34545103.1582392</v>
      </c>
      <c r="G225" s="7" t="n">
        <v>68583635</v>
      </c>
      <c r="H225" s="7" t="n">
        <v>69151927.246726</v>
      </c>
      <c r="I225" s="17" t="n">
        <v>0.991781975291904</v>
      </c>
      <c r="J225" s="7" t="n">
        <v>57050340</v>
      </c>
      <c r="K225" s="7" t="n">
        <v>57050340</v>
      </c>
      <c r="L225" s="0" t="n">
        <v>82.5</v>
      </c>
      <c r="N225" s="7" t="n">
        <v>52906812</v>
      </c>
      <c r="O225" s="18" t="n">
        <v>0.0549</v>
      </c>
      <c r="P225" s="7" t="n">
        <v>55811396</v>
      </c>
      <c r="Q225" s="17" t="n">
        <v>80.708373898057</v>
      </c>
      <c r="R225" s="17" t="n">
        <v>1.79162610194301</v>
      </c>
      <c r="S225" s="17" t="n">
        <v>0</v>
      </c>
      <c r="T225" s="7" t="n">
        <v>0</v>
      </c>
      <c r="U225" s="7" t="n">
        <v>0</v>
      </c>
      <c r="V225" s="7" t="n">
        <v>0</v>
      </c>
      <c r="W225" s="7" t="n">
        <v>0</v>
      </c>
      <c r="X225" s="7" t="n">
        <v>55811396</v>
      </c>
      <c r="Y225" s="17" t="n">
        <v>80.708373898057</v>
      </c>
      <c r="AA225" s="0" t="n">
        <v>-1238944</v>
      </c>
      <c r="AB225" s="0" t="n">
        <v>-1238944</v>
      </c>
      <c r="AC225" s="0" t="n">
        <v>0</v>
      </c>
      <c r="AD225" s="0" t="n">
        <v>-1.79162610194301</v>
      </c>
      <c r="AG225" s="0" t="s">
        <v>633</v>
      </c>
      <c r="AH225" s="0" t="s">
        <v>216</v>
      </c>
      <c r="AI225" s="0" t="n">
        <v>0.991781975291904</v>
      </c>
      <c r="AJ225" s="0" t="n">
        <v>82.5</v>
      </c>
      <c r="AK225" s="0" t="n">
        <v>0.0549</v>
      </c>
      <c r="AL225" s="0" t="n">
        <v>55811396</v>
      </c>
      <c r="AM225" s="0" t="n">
        <v>-1.79162610194301</v>
      </c>
    </row>
    <row r="226" customFormat="false" ht="14.5" hidden="false" customHeight="false" outlineLevel="0" collapsed="false">
      <c r="A226" s="0" t="n">
        <v>199</v>
      </c>
      <c r="B226" s="0" t="s">
        <v>217</v>
      </c>
      <c r="C226" s="7" t="n">
        <v>12307796200</v>
      </c>
      <c r="D226" s="7" t="n">
        <v>39837881.6064707</v>
      </c>
      <c r="E226" s="7" t="n">
        <v>5455217000</v>
      </c>
      <c r="F226" s="7" t="n">
        <v>64704817.5264046</v>
      </c>
      <c r="G226" s="7" t="n">
        <v>104542699</v>
      </c>
      <c r="H226" s="7" t="n">
        <v>73813098.7587147</v>
      </c>
      <c r="I226" s="17" t="n">
        <v>1.41631635520054</v>
      </c>
      <c r="J226" s="7" t="n">
        <v>60895806</v>
      </c>
      <c r="K226" s="7" t="n">
        <v>60895806</v>
      </c>
      <c r="L226" s="0" t="n">
        <v>82.5</v>
      </c>
      <c r="N226" s="7" t="n">
        <v>58139306</v>
      </c>
      <c r="O226" s="18" t="n">
        <v>0.0582</v>
      </c>
      <c r="P226" s="7" t="n">
        <v>61523014</v>
      </c>
      <c r="Q226" s="17" t="n">
        <v>83.3497238763958</v>
      </c>
      <c r="R226" s="17" t="n">
        <v>0</v>
      </c>
      <c r="S226" s="17" t="n">
        <v>0</v>
      </c>
      <c r="T226" s="7" t="n">
        <v>0</v>
      </c>
      <c r="U226" s="7" t="n">
        <v>627208</v>
      </c>
      <c r="V226" s="7" t="n">
        <v>627208</v>
      </c>
      <c r="W226" s="7" t="n">
        <v>0</v>
      </c>
      <c r="X226" s="7" t="n">
        <v>60895806</v>
      </c>
      <c r="Y226" s="17" t="n">
        <v>82.4999993552099</v>
      </c>
      <c r="AA226" s="0" t="n">
        <v>0</v>
      </c>
      <c r="AB226" s="0" t="n">
        <v>0</v>
      </c>
      <c r="AC226" s="0" t="n">
        <v>0</v>
      </c>
      <c r="AD226" s="0" t="n">
        <v>-6.447901341744E-007</v>
      </c>
      <c r="AG226" s="0" t="s">
        <v>634</v>
      </c>
      <c r="AH226" s="0" t="s">
        <v>217</v>
      </c>
      <c r="AI226" s="0" t="n">
        <v>1.41631635520054</v>
      </c>
      <c r="AJ226" s="0" t="n">
        <v>82.5</v>
      </c>
      <c r="AK226" s="0" t="n">
        <v>0.0582</v>
      </c>
      <c r="AL226" s="0" t="n">
        <v>60895806</v>
      </c>
      <c r="AM226" s="0" t="n">
        <v>-6.447901341744E-007</v>
      </c>
    </row>
    <row r="227" customFormat="false" ht="14.5" hidden="false" customHeight="false" outlineLevel="0" collapsed="false">
      <c r="A227" s="0" t="n">
        <v>200</v>
      </c>
      <c r="B227" s="0" t="s">
        <v>218</v>
      </c>
      <c r="C227" s="7" t="n">
        <v>42627400</v>
      </c>
      <c r="D227" s="7" t="n">
        <v>137976.392101103</v>
      </c>
      <c r="E227" s="7" t="n">
        <v>8667000</v>
      </c>
      <c r="F227" s="7" t="n">
        <v>102800.063407441</v>
      </c>
      <c r="G227" s="7" t="n">
        <v>240776</v>
      </c>
      <c r="H227" s="7" t="n">
        <v>183449.93</v>
      </c>
      <c r="I227" s="17" t="n">
        <v>1.31248891727568</v>
      </c>
      <c r="J227" s="7" t="n">
        <v>151346</v>
      </c>
      <c r="K227" s="7" t="n">
        <v>151346</v>
      </c>
      <c r="L227" s="0" t="n">
        <v>82.5</v>
      </c>
      <c r="N227" s="7" t="n">
        <v>184328</v>
      </c>
      <c r="O227" s="18" t="n">
        <v>0.0289</v>
      </c>
      <c r="P227" s="7" t="n">
        <v>189655</v>
      </c>
      <c r="Q227" s="17" t="n">
        <v>103.382432470811</v>
      </c>
      <c r="R227" s="17" t="n">
        <v>0</v>
      </c>
      <c r="S227" s="17" t="n">
        <v>0</v>
      </c>
      <c r="T227" s="7" t="n">
        <v>0</v>
      </c>
      <c r="U227" s="7" t="n">
        <v>38309</v>
      </c>
      <c r="V227" s="7" t="n">
        <v>38309</v>
      </c>
      <c r="W227" s="7" t="n">
        <v>0</v>
      </c>
      <c r="X227" s="7" t="n">
        <v>151346</v>
      </c>
      <c r="Y227" s="17" t="n">
        <v>82.4998952030126</v>
      </c>
      <c r="AA227" s="0" t="n">
        <v>0</v>
      </c>
      <c r="AB227" s="0" t="n">
        <v>0</v>
      </c>
      <c r="AC227" s="0" t="n">
        <v>0</v>
      </c>
      <c r="AD227" s="0" t="n">
        <v>-0.000104796987386635</v>
      </c>
      <c r="AG227" s="0" t="s">
        <v>635</v>
      </c>
      <c r="AH227" s="0" t="s">
        <v>218</v>
      </c>
      <c r="AI227" s="0" t="n">
        <v>1.31248891727568</v>
      </c>
      <c r="AJ227" s="0" t="n">
        <v>82.5</v>
      </c>
      <c r="AK227" s="0" t="n">
        <v>0.0289</v>
      </c>
      <c r="AL227" s="0" t="n">
        <v>151346</v>
      </c>
      <c r="AM227" s="0" t="n">
        <v>-0.000104796987386635</v>
      </c>
    </row>
    <row r="228" customFormat="false" ht="14.5" hidden="false" customHeight="false" outlineLevel="0" collapsed="false">
      <c r="A228" s="0" t="n">
        <v>201</v>
      </c>
      <c r="B228" s="0" t="s">
        <v>219</v>
      </c>
      <c r="C228" s="7" t="n">
        <v>8074839600</v>
      </c>
      <c r="D228" s="7" t="n">
        <v>26136645.322096</v>
      </c>
      <c r="E228" s="7" t="n">
        <v>2177490000</v>
      </c>
      <c r="F228" s="7" t="n">
        <v>25827403.9539712</v>
      </c>
      <c r="G228" s="7" t="n">
        <v>51964049</v>
      </c>
      <c r="H228" s="7" t="n">
        <v>313501021.175281</v>
      </c>
      <c r="I228" s="17" t="n">
        <v>0.165754002348039</v>
      </c>
      <c r="J228" s="7" t="n">
        <v>258638342</v>
      </c>
      <c r="K228" s="7" t="n">
        <v>51964049</v>
      </c>
      <c r="L228" s="0" t="n">
        <v>16.58</v>
      </c>
      <c r="N228" s="7" t="n">
        <v>40837707</v>
      </c>
      <c r="O228" s="18" t="n">
        <v>0.0558</v>
      </c>
      <c r="P228" s="7" t="n">
        <v>43116451</v>
      </c>
      <c r="Q228" s="17" t="n">
        <v>13.7532091086534</v>
      </c>
      <c r="R228" s="17" t="n">
        <v>2.82679089134665</v>
      </c>
      <c r="S228" s="17" t="n">
        <v>0.01</v>
      </c>
      <c r="T228" s="7" t="n">
        <v>408377</v>
      </c>
      <c r="U228" s="7" t="n">
        <v>0</v>
      </c>
      <c r="V228" s="7" t="n">
        <v>0</v>
      </c>
      <c r="W228" s="7" t="n">
        <v>0</v>
      </c>
      <c r="X228" s="7" t="n">
        <v>43524828</v>
      </c>
      <c r="Y228" s="17" t="n">
        <v>13.8834724801949</v>
      </c>
      <c r="AA228" s="0" t="n">
        <v>-8847598</v>
      </c>
      <c r="AB228" s="0" t="n">
        <v>-8439221</v>
      </c>
      <c r="AC228" s="0" t="n">
        <v>0</v>
      </c>
      <c r="AD228" s="0" t="n">
        <v>-2.69652751980513</v>
      </c>
      <c r="AG228" s="0" t="s">
        <v>636</v>
      </c>
      <c r="AH228" s="0" t="s">
        <v>219</v>
      </c>
      <c r="AI228" s="0" t="n">
        <v>0.165754002348039</v>
      </c>
      <c r="AJ228" s="0" t="n">
        <v>16.58</v>
      </c>
      <c r="AK228" s="0" t="n">
        <v>0.0558</v>
      </c>
      <c r="AL228" s="0" t="n">
        <v>43524828</v>
      </c>
      <c r="AM228" s="0" t="n">
        <v>-2.69652751980513</v>
      </c>
    </row>
    <row r="229" customFormat="false" ht="14.5" hidden="false" customHeight="false" outlineLevel="0" collapsed="false">
      <c r="A229" s="0" t="n">
        <v>202</v>
      </c>
      <c r="B229" s="0" t="s">
        <v>220</v>
      </c>
      <c r="C229" s="7" t="n">
        <v>134349700</v>
      </c>
      <c r="D229" s="7" t="n">
        <v>434863.183911419</v>
      </c>
      <c r="E229" s="7" t="n">
        <v>46044000</v>
      </c>
      <c r="F229" s="7" t="n">
        <v>546132.008714919</v>
      </c>
      <c r="G229" s="7" t="n">
        <v>980995</v>
      </c>
      <c r="H229" s="7" t="n">
        <v>1711097.23275945</v>
      </c>
      <c r="I229" s="17" t="n">
        <v>0.573313416221224</v>
      </c>
      <c r="J229" s="7" t="n">
        <v>1411655</v>
      </c>
      <c r="K229" s="7" t="n">
        <v>980995</v>
      </c>
      <c r="L229" s="0" t="n">
        <v>57.33</v>
      </c>
      <c r="N229" s="7" t="n">
        <v>1078541</v>
      </c>
      <c r="O229" s="18" t="n">
        <v>0.0359</v>
      </c>
      <c r="P229" s="7" t="n">
        <v>1117261</v>
      </c>
      <c r="Q229" s="17" t="n">
        <v>65.2950036157922</v>
      </c>
      <c r="R229" s="17" t="n">
        <v>0</v>
      </c>
      <c r="S229" s="17" t="n">
        <v>0</v>
      </c>
      <c r="T229" s="7" t="n">
        <v>0</v>
      </c>
      <c r="U229" s="7" t="n">
        <v>136266</v>
      </c>
      <c r="V229" s="7" t="n">
        <v>136266</v>
      </c>
      <c r="W229" s="7" t="n">
        <v>0</v>
      </c>
      <c r="X229" s="7" t="n">
        <v>980995</v>
      </c>
      <c r="Y229" s="17" t="n">
        <v>57.3313416221224</v>
      </c>
      <c r="AA229" s="0" t="n">
        <v>0</v>
      </c>
      <c r="AB229" s="0" t="n">
        <v>0</v>
      </c>
      <c r="AC229" s="0" t="n">
        <v>0</v>
      </c>
      <c r="AD229" s="0" t="n">
        <v>0.00134162212237499</v>
      </c>
      <c r="AG229" s="0" t="s">
        <v>637</v>
      </c>
      <c r="AH229" s="0" t="s">
        <v>220</v>
      </c>
      <c r="AI229" s="0" t="n">
        <v>0.573313416221224</v>
      </c>
      <c r="AJ229" s="0" t="n">
        <v>57.33</v>
      </c>
      <c r="AK229" s="0" t="n">
        <v>0.0359</v>
      </c>
      <c r="AL229" s="0" t="n">
        <v>980995</v>
      </c>
      <c r="AM229" s="0" t="n">
        <v>0.00134162212237499</v>
      </c>
    </row>
    <row r="230" customFormat="false" ht="14.5" hidden="false" customHeight="false" outlineLevel="0" collapsed="false">
      <c r="A230" s="0" t="n">
        <v>203</v>
      </c>
      <c r="B230" s="0" t="s">
        <v>221</v>
      </c>
      <c r="C230" s="7" t="n">
        <v>2013812100</v>
      </c>
      <c r="D230" s="7" t="n">
        <v>6518308.12875161</v>
      </c>
      <c r="E230" s="7" t="n">
        <v>852808000</v>
      </c>
      <c r="F230" s="7" t="n">
        <v>10115232.0842705</v>
      </c>
      <c r="G230" s="7" t="n">
        <v>16633540</v>
      </c>
      <c r="H230" s="7" t="n">
        <v>9020966.61299315</v>
      </c>
      <c r="I230" s="17" t="n">
        <v>1.84387557493476</v>
      </c>
      <c r="J230" s="7" t="n">
        <v>7442297</v>
      </c>
      <c r="K230" s="7" t="n">
        <v>7442297</v>
      </c>
      <c r="L230" s="0" t="n">
        <v>82.5</v>
      </c>
      <c r="N230" s="7" t="n">
        <v>6859253</v>
      </c>
      <c r="O230" s="18" t="n">
        <v>0.0432</v>
      </c>
      <c r="P230" s="7" t="n">
        <v>7155573</v>
      </c>
      <c r="Q230" s="17" t="n">
        <v>79.3215772431042</v>
      </c>
      <c r="R230" s="17" t="n">
        <v>3.17842275689578</v>
      </c>
      <c r="S230" s="17" t="n">
        <v>0.01</v>
      </c>
      <c r="T230" s="7" t="n">
        <v>68593</v>
      </c>
      <c r="U230" s="7" t="n">
        <v>0</v>
      </c>
      <c r="V230" s="7" t="n">
        <v>0</v>
      </c>
      <c r="W230" s="7" t="n">
        <v>218131</v>
      </c>
      <c r="X230" s="7" t="n">
        <v>7442297</v>
      </c>
      <c r="Y230" s="17" t="n">
        <v>82.4999949482205</v>
      </c>
      <c r="AA230" s="0" t="n">
        <v>-286724</v>
      </c>
      <c r="AB230" s="0" t="n">
        <v>0</v>
      </c>
      <c r="AC230" s="0" t="n">
        <v>0</v>
      </c>
      <c r="AD230" s="0" t="n">
        <v>-5.05177953868952E-006</v>
      </c>
      <c r="AG230" s="0" t="s">
        <v>638</v>
      </c>
      <c r="AH230" s="0" t="s">
        <v>221</v>
      </c>
      <c r="AI230" s="0" t="n">
        <v>1.84387557493476</v>
      </c>
      <c r="AJ230" s="0" t="n">
        <v>82.5</v>
      </c>
      <c r="AK230" s="0" t="n">
        <v>0.0432</v>
      </c>
      <c r="AL230" s="0" t="n">
        <v>7442297</v>
      </c>
      <c r="AM230" s="0" t="n">
        <v>-5.05177953868952E-006</v>
      </c>
    </row>
    <row r="231" customFormat="false" ht="14.5" hidden="false" customHeight="false" outlineLevel="0" collapsed="false">
      <c r="A231" s="0" t="n">
        <v>204</v>
      </c>
      <c r="B231" s="0" t="s">
        <v>222</v>
      </c>
      <c r="C231" s="7" t="n">
        <v>5656251800</v>
      </c>
      <c r="D231" s="7" t="n">
        <v>18308158.9817669</v>
      </c>
      <c r="E231" s="7" t="n">
        <v>1630726000</v>
      </c>
      <c r="F231" s="7" t="n">
        <v>19342187.169743</v>
      </c>
      <c r="G231" s="7" t="n">
        <v>37650346</v>
      </c>
      <c r="H231" s="7" t="n">
        <v>28196432.7776298</v>
      </c>
      <c r="I231" s="17" t="n">
        <v>1.33528756268313</v>
      </c>
      <c r="J231" s="7" t="n">
        <v>23262057</v>
      </c>
      <c r="K231" s="7" t="n">
        <v>23262057</v>
      </c>
      <c r="L231" s="0" t="n">
        <v>82.5</v>
      </c>
      <c r="N231" s="7" t="n">
        <v>22266865</v>
      </c>
      <c r="O231" s="18" t="n">
        <v>0.0431</v>
      </c>
      <c r="P231" s="7" t="n">
        <v>23226567</v>
      </c>
      <c r="Q231" s="17" t="n">
        <v>82.3741328670032</v>
      </c>
      <c r="R231" s="17" t="n">
        <v>0.125867132996802</v>
      </c>
      <c r="S231" s="17" t="n">
        <v>0</v>
      </c>
      <c r="T231" s="7" t="n">
        <v>0</v>
      </c>
      <c r="U231" s="7" t="n">
        <v>0</v>
      </c>
      <c r="V231" s="7" t="n">
        <v>0</v>
      </c>
      <c r="W231" s="7" t="n">
        <v>0</v>
      </c>
      <c r="X231" s="7" t="n">
        <v>23226567</v>
      </c>
      <c r="Y231" s="17" t="n">
        <v>82.3741328670032</v>
      </c>
      <c r="AA231" s="0" t="n">
        <v>-35490</v>
      </c>
      <c r="AB231" s="0" t="n">
        <v>-35490</v>
      </c>
      <c r="AC231" s="0" t="n">
        <v>0</v>
      </c>
      <c r="AD231" s="0" t="n">
        <v>-0.125867132996802</v>
      </c>
      <c r="AG231" s="0" t="s">
        <v>639</v>
      </c>
      <c r="AH231" s="0" t="s">
        <v>222</v>
      </c>
      <c r="AI231" s="0" t="n">
        <v>1.33528756268313</v>
      </c>
      <c r="AJ231" s="0" t="n">
        <v>82.5</v>
      </c>
      <c r="AK231" s="0" t="n">
        <v>0.0431</v>
      </c>
      <c r="AL231" s="0" t="n">
        <v>23226567</v>
      </c>
      <c r="AM231" s="0" t="n">
        <v>-0.125867132996802</v>
      </c>
    </row>
    <row r="232" customFormat="false" ht="14.5" hidden="false" customHeight="false" outlineLevel="0" collapsed="false">
      <c r="A232" s="0" t="n">
        <v>205</v>
      </c>
      <c r="B232" s="0" t="s">
        <v>223</v>
      </c>
      <c r="C232" s="7" t="n">
        <v>606394600</v>
      </c>
      <c r="D232" s="7" t="n">
        <v>1962778.37957726</v>
      </c>
      <c r="E232" s="7" t="n">
        <v>64968000</v>
      </c>
      <c r="F232" s="7" t="n">
        <v>770591.267965226</v>
      </c>
      <c r="G232" s="7" t="n">
        <v>2733370</v>
      </c>
      <c r="H232" s="7" t="n">
        <v>1562618.76530679</v>
      </c>
      <c r="I232" s="17" t="n">
        <v>1.74922384185202</v>
      </c>
      <c r="J232" s="7" t="n">
        <v>1289160</v>
      </c>
      <c r="K232" s="7" t="n">
        <v>1289160</v>
      </c>
      <c r="L232" s="0" t="n">
        <v>82.5</v>
      </c>
      <c r="N232" s="7" t="n">
        <v>1342951</v>
      </c>
      <c r="O232" s="18" t="n">
        <v>0.0506</v>
      </c>
      <c r="P232" s="7" t="n">
        <v>1410904</v>
      </c>
      <c r="Q232" s="17" t="n">
        <v>90.2909930000104</v>
      </c>
      <c r="R232" s="17" t="n">
        <v>0</v>
      </c>
      <c r="S232" s="17" t="n">
        <v>0</v>
      </c>
      <c r="T232" s="7" t="n">
        <v>0</v>
      </c>
      <c r="U232" s="7" t="n">
        <v>121744</v>
      </c>
      <c r="V232" s="7" t="n">
        <v>121744</v>
      </c>
      <c r="W232" s="7" t="n">
        <v>0</v>
      </c>
      <c r="X232" s="7" t="n">
        <v>1289160</v>
      </c>
      <c r="Y232" s="17" t="n">
        <v>82.4999691941432</v>
      </c>
      <c r="AA232" s="0" t="n">
        <v>0</v>
      </c>
      <c r="AB232" s="0" t="n">
        <v>0</v>
      </c>
      <c r="AC232" s="0" t="n">
        <v>0</v>
      </c>
      <c r="AD232" s="0" t="n">
        <v>-3.08058567952685E-005</v>
      </c>
      <c r="AG232" s="0" t="s">
        <v>640</v>
      </c>
      <c r="AH232" s="0" t="s">
        <v>223</v>
      </c>
      <c r="AI232" s="0" t="n">
        <v>1.74922384185202</v>
      </c>
      <c r="AJ232" s="0" t="n">
        <v>82.5</v>
      </c>
      <c r="AK232" s="0" t="n">
        <v>0.0506</v>
      </c>
      <c r="AL232" s="0" t="n">
        <v>1289160</v>
      </c>
      <c r="AM232" s="0" t="n">
        <v>-3.08058567952685E-005</v>
      </c>
    </row>
    <row r="233" customFormat="false" ht="14.5" hidden="false" customHeight="false" outlineLevel="0" collapsed="false">
      <c r="A233" s="0" t="n">
        <v>206</v>
      </c>
      <c r="B233" s="0" t="s">
        <v>224</v>
      </c>
      <c r="C233" s="7" t="n">
        <v>134880400</v>
      </c>
      <c r="D233" s="7" t="n">
        <v>436580.953967487</v>
      </c>
      <c r="E233" s="7" t="n">
        <v>30469000</v>
      </c>
      <c r="F233" s="7" t="n">
        <v>361395.538474825</v>
      </c>
      <c r="G233" s="7" t="n">
        <v>797976</v>
      </c>
      <c r="H233" s="7" t="n">
        <v>1401358.2881666</v>
      </c>
      <c r="I233" s="17" t="n">
        <v>0.569430392454446</v>
      </c>
      <c r="J233" s="7" t="n">
        <v>1156121</v>
      </c>
      <c r="K233" s="7" t="n">
        <v>797976</v>
      </c>
      <c r="L233" s="0" t="n">
        <v>56.94</v>
      </c>
      <c r="N233" s="7" t="n">
        <v>865629</v>
      </c>
      <c r="O233" s="18" t="n">
        <v>0.0267</v>
      </c>
      <c r="P233" s="7" t="n">
        <v>888741</v>
      </c>
      <c r="Q233" s="17" t="n">
        <v>63.4199695755708</v>
      </c>
      <c r="R233" s="17" t="n">
        <v>0</v>
      </c>
      <c r="S233" s="17" t="n">
        <v>0</v>
      </c>
      <c r="T233" s="7" t="n">
        <v>0</v>
      </c>
      <c r="U233" s="7" t="n">
        <v>90765</v>
      </c>
      <c r="V233" s="7" t="n">
        <v>90765</v>
      </c>
      <c r="W233" s="7" t="n">
        <v>0</v>
      </c>
      <c r="X233" s="7" t="n">
        <v>797976</v>
      </c>
      <c r="Y233" s="17" t="n">
        <v>56.9430392454446</v>
      </c>
      <c r="AA233" s="0" t="n">
        <v>0</v>
      </c>
      <c r="AB233" s="0" t="n">
        <v>0</v>
      </c>
      <c r="AC233" s="0" t="n">
        <v>0</v>
      </c>
      <c r="AD233" s="0" t="n">
        <v>0.00303924544459733</v>
      </c>
      <c r="AG233" s="0" t="s">
        <v>641</v>
      </c>
      <c r="AH233" s="0" t="s">
        <v>224</v>
      </c>
      <c r="AI233" s="0" t="n">
        <v>0.569430392454446</v>
      </c>
      <c r="AJ233" s="0" t="n">
        <v>56.94</v>
      </c>
      <c r="AK233" s="0" t="n">
        <v>0.0267</v>
      </c>
      <c r="AL233" s="0" t="n">
        <v>797976</v>
      </c>
      <c r="AM233" s="0" t="n">
        <v>0.00303924544459733</v>
      </c>
    </row>
    <row r="234" customFormat="false" ht="14.5" hidden="false" customHeight="false" outlineLevel="0" collapsed="false">
      <c r="A234" s="0" t="n">
        <v>207</v>
      </c>
      <c r="B234" s="0" t="s">
        <v>225</v>
      </c>
      <c r="C234" s="7" t="n">
        <v>36300210300</v>
      </c>
      <c r="D234" s="7" t="n">
        <v>117496540.950312</v>
      </c>
      <c r="E234" s="7" t="n">
        <v>20914273000</v>
      </c>
      <c r="F234" s="7" t="n">
        <v>248066065.595999</v>
      </c>
      <c r="G234" s="7" t="n">
        <v>365562607</v>
      </c>
      <c r="H234" s="7" t="n">
        <v>159609730.3702</v>
      </c>
      <c r="I234" s="17" t="n">
        <v>2.29035288858713</v>
      </c>
      <c r="J234" s="7" t="n">
        <v>131678028</v>
      </c>
      <c r="K234" s="7" t="n">
        <v>131678028</v>
      </c>
      <c r="L234" s="0" t="n">
        <v>82.5</v>
      </c>
      <c r="N234" s="7" t="n">
        <v>129330798</v>
      </c>
      <c r="O234" s="18" t="n">
        <v>0.0432</v>
      </c>
      <c r="P234" s="7" t="n">
        <v>134917888</v>
      </c>
      <c r="Q234" s="17" t="n">
        <v>84.5298639920451</v>
      </c>
      <c r="R234" s="17" t="n">
        <v>0</v>
      </c>
      <c r="S234" s="17" t="n">
        <v>0</v>
      </c>
      <c r="T234" s="7" t="n">
        <v>0</v>
      </c>
      <c r="U234" s="7" t="n">
        <v>3239860</v>
      </c>
      <c r="V234" s="7" t="n">
        <v>3239860</v>
      </c>
      <c r="W234" s="7" t="n">
        <v>0</v>
      </c>
      <c r="X234" s="7" t="n">
        <v>131678028</v>
      </c>
      <c r="Y234" s="17" t="n">
        <v>82.500000278545</v>
      </c>
      <c r="AA234" s="0" t="n">
        <v>0</v>
      </c>
      <c r="AB234" s="0" t="n">
        <v>0</v>
      </c>
      <c r="AC234" s="0" t="n">
        <v>0</v>
      </c>
      <c r="AD234" s="0" t="n">
        <v>2.78545044807288E-007</v>
      </c>
      <c r="AG234" s="0" t="s">
        <v>642</v>
      </c>
      <c r="AH234" s="0" t="s">
        <v>225</v>
      </c>
      <c r="AI234" s="0" t="n">
        <v>2.29035288858713</v>
      </c>
      <c r="AJ234" s="0" t="n">
        <v>82.5</v>
      </c>
      <c r="AK234" s="0" t="n">
        <v>0.0432</v>
      </c>
      <c r="AL234" s="0" t="n">
        <v>131678028</v>
      </c>
      <c r="AM234" s="0" t="n">
        <v>2.78545044807288E-007</v>
      </c>
    </row>
    <row r="235" customFormat="false" ht="14.5" hidden="false" customHeight="false" outlineLevel="0" collapsed="false">
      <c r="A235" s="0" t="n">
        <v>208</v>
      </c>
      <c r="B235" s="0" t="s">
        <v>226</v>
      </c>
      <c r="C235" s="7" t="n">
        <v>2184884400</v>
      </c>
      <c r="D235" s="7" t="n">
        <v>7072035.04482995</v>
      </c>
      <c r="E235" s="7" t="n">
        <v>856429000</v>
      </c>
      <c r="F235" s="7" t="n">
        <v>10158181.0896471</v>
      </c>
      <c r="G235" s="7" t="n">
        <v>17230216</v>
      </c>
      <c r="H235" s="7" t="n">
        <v>22961642.4544472</v>
      </c>
      <c r="I235" s="17" t="n">
        <v>0.750391268141311</v>
      </c>
      <c r="J235" s="7" t="n">
        <v>18943355</v>
      </c>
      <c r="K235" s="7" t="n">
        <v>17230216</v>
      </c>
      <c r="L235" s="0" t="n">
        <v>75.04</v>
      </c>
      <c r="N235" s="7" t="n">
        <v>16917341</v>
      </c>
      <c r="O235" s="18" t="n">
        <v>0.0474</v>
      </c>
      <c r="P235" s="7" t="n">
        <v>17719223</v>
      </c>
      <c r="Q235" s="17" t="n">
        <v>77.1687958958187</v>
      </c>
      <c r="R235" s="17" t="n">
        <v>0</v>
      </c>
      <c r="S235" s="17" t="n">
        <v>0</v>
      </c>
      <c r="T235" s="7" t="n">
        <v>0</v>
      </c>
      <c r="U235" s="7" t="n">
        <v>489007</v>
      </c>
      <c r="V235" s="7" t="n">
        <v>489007</v>
      </c>
      <c r="W235" s="7" t="n">
        <v>0</v>
      </c>
      <c r="X235" s="7" t="n">
        <v>17230216</v>
      </c>
      <c r="Y235" s="17" t="n">
        <v>75.0391268141311</v>
      </c>
      <c r="AA235" s="0" t="n">
        <v>0</v>
      </c>
      <c r="AB235" s="0" t="n">
        <v>0</v>
      </c>
      <c r="AC235" s="0" t="n">
        <v>0</v>
      </c>
      <c r="AD235" s="0" t="n">
        <v>-0.000873185868869086</v>
      </c>
      <c r="AG235" s="0" t="s">
        <v>643</v>
      </c>
      <c r="AH235" s="0" t="s">
        <v>226</v>
      </c>
      <c r="AI235" s="0" t="n">
        <v>0.750391268141311</v>
      </c>
      <c r="AJ235" s="0" t="n">
        <v>75.04</v>
      </c>
      <c r="AK235" s="0" t="n">
        <v>0.0474</v>
      </c>
      <c r="AL235" s="0" t="n">
        <v>17230216</v>
      </c>
      <c r="AM235" s="0" t="n">
        <v>-0.000873185868869086</v>
      </c>
    </row>
    <row r="236" customFormat="false" ht="14.5" hidden="false" customHeight="false" outlineLevel="0" collapsed="false">
      <c r="A236" s="0" t="n">
        <v>209</v>
      </c>
      <c r="B236" s="0" t="s">
        <v>227</v>
      </c>
      <c r="C236" s="7" t="n">
        <v>884487200</v>
      </c>
      <c r="D236" s="7" t="n">
        <v>2862908.66240041</v>
      </c>
      <c r="E236" s="7" t="n">
        <v>255310000</v>
      </c>
      <c r="F236" s="7" t="n">
        <v>3028254.78118769</v>
      </c>
      <c r="G236" s="7" t="n">
        <v>5891163</v>
      </c>
      <c r="H236" s="7" t="n">
        <v>25748604.746618</v>
      </c>
      <c r="I236" s="17" t="n">
        <v>0.228795426314266</v>
      </c>
      <c r="J236" s="7" t="n">
        <v>21242599</v>
      </c>
      <c r="K236" s="7" t="n">
        <v>5891163</v>
      </c>
      <c r="L236" s="0" t="n">
        <v>22.88</v>
      </c>
      <c r="N236" s="7" t="n">
        <v>6422403</v>
      </c>
      <c r="O236" s="18" t="n">
        <v>0.0407</v>
      </c>
      <c r="P236" s="7" t="n">
        <v>6683795</v>
      </c>
      <c r="Q236" s="17" t="n">
        <v>25.9578919548171</v>
      </c>
      <c r="R236" s="17" t="n">
        <v>0</v>
      </c>
      <c r="S236" s="17" t="n">
        <v>0</v>
      </c>
      <c r="T236" s="7" t="n">
        <v>0</v>
      </c>
      <c r="U236" s="7" t="n">
        <v>792632</v>
      </c>
      <c r="V236" s="7" t="n">
        <v>792632</v>
      </c>
      <c r="W236" s="7" t="n">
        <v>0</v>
      </c>
      <c r="X236" s="7" t="n">
        <v>5891163</v>
      </c>
      <c r="Y236" s="17" t="n">
        <v>22.8795426314266</v>
      </c>
      <c r="AA236" s="0" t="n">
        <v>0</v>
      </c>
      <c r="AB236" s="0" t="n">
        <v>0</v>
      </c>
      <c r="AC236" s="0" t="n">
        <v>0</v>
      </c>
      <c r="AD236" s="0" t="n">
        <v>-0.000457368573403727</v>
      </c>
      <c r="AG236" s="0" t="s">
        <v>644</v>
      </c>
      <c r="AH236" s="0" t="s">
        <v>227</v>
      </c>
      <c r="AI236" s="0" t="n">
        <v>0.228795426314266</v>
      </c>
      <c r="AJ236" s="0" t="n">
        <v>22.88</v>
      </c>
      <c r="AK236" s="0" t="n">
        <v>0.0407</v>
      </c>
      <c r="AL236" s="0" t="n">
        <v>5891163</v>
      </c>
      <c r="AM236" s="0" t="n">
        <v>-0.000457368573403727</v>
      </c>
    </row>
    <row r="237" customFormat="false" ht="14.5" hidden="false" customHeight="false" outlineLevel="0" collapsed="false">
      <c r="A237" s="0" t="n">
        <v>210</v>
      </c>
      <c r="B237" s="0" t="s">
        <v>228</v>
      </c>
      <c r="C237" s="7" t="n">
        <v>4233284000</v>
      </c>
      <c r="D237" s="7" t="n">
        <v>13702296.0128773</v>
      </c>
      <c r="E237" s="7" t="n">
        <v>1345315000</v>
      </c>
      <c r="F237" s="7" t="n">
        <v>15956901.7310466</v>
      </c>
      <c r="G237" s="7" t="n">
        <v>29659198</v>
      </c>
      <c r="H237" s="7" t="n">
        <v>39772534.7</v>
      </c>
      <c r="I237" s="17" t="n">
        <v>0.745720588936968</v>
      </c>
      <c r="J237" s="7" t="n">
        <v>32812341</v>
      </c>
      <c r="K237" s="7" t="n">
        <v>29659198</v>
      </c>
      <c r="L237" s="0" t="n">
        <v>74.57</v>
      </c>
      <c r="N237" s="7" t="n">
        <v>30947493</v>
      </c>
      <c r="O237" s="18" t="n">
        <v>0.0385</v>
      </c>
      <c r="P237" s="7" t="n">
        <v>32138971</v>
      </c>
      <c r="Q237" s="17" t="n">
        <v>80.8069469105272</v>
      </c>
      <c r="R237" s="17" t="n">
        <v>0</v>
      </c>
      <c r="S237" s="17" t="n">
        <v>0</v>
      </c>
      <c r="T237" s="7" t="n">
        <v>0</v>
      </c>
      <c r="U237" s="7" t="n">
        <v>2479773</v>
      </c>
      <c r="V237" s="7" t="n">
        <v>2479773</v>
      </c>
      <c r="W237" s="7" t="n">
        <v>0</v>
      </c>
      <c r="X237" s="7" t="n">
        <v>29659198</v>
      </c>
      <c r="Y237" s="17" t="n">
        <v>74.5720588936968</v>
      </c>
      <c r="AA237" s="0" t="n">
        <v>0</v>
      </c>
      <c r="AB237" s="0" t="n">
        <v>0</v>
      </c>
      <c r="AC237" s="0" t="n">
        <v>0</v>
      </c>
      <c r="AD237" s="0" t="n">
        <v>0.00205889369682666</v>
      </c>
      <c r="AG237" s="0" t="s">
        <v>645</v>
      </c>
      <c r="AH237" s="0" t="s">
        <v>228</v>
      </c>
      <c r="AI237" s="0" t="n">
        <v>0.745720588936968</v>
      </c>
      <c r="AJ237" s="0" t="n">
        <v>74.57</v>
      </c>
      <c r="AK237" s="0" t="n">
        <v>0.0385</v>
      </c>
      <c r="AL237" s="0" t="n">
        <v>29659198</v>
      </c>
      <c r="AM237" s="0" t="n">
        <v>0.00205889369682666</v>
      </c>
    </row>
    <row r="238" customFormat="false" ht="14.5" hidden="false" customHeight="false" outlineLevel="0" collapsed="false">
      <c r="A238" s="0" t="n">
        <v>211</v>
      </c>
      <c r="B238" s="0" t="s">
        <v>229</v>
      </c>
      <c r="C238" s="7" t="n">
        <v>6388823400</v>
      </c>
      <c r="D238" s="7" t="n">
        <v>20679347.1453362</v>
      </c>
      <c r="E238" s="7" t="n">
        <v>2541360000</v>
      </c>
      <c r="F238" s="7" t="n">
        <v>30143298.6201839</v>
      </c>
      <c r="G238" s="7" t="n">
        <v>50822646</v>
      </c>
      <c r="H238" s="7" t="n">
        <v>59954111.4166645</v>
      </c>
      <c r="I238" s="17" t="n">
        <v>0.847692423406907</v>
      </c>
      <c r="J238" s="7" t="n">
        <v>49462142</v>
      </c>
      <c r="K238" s="7" t="n">
        <v>49462142</v>
      </c>
      <c r="L238" s="0" t="n">
        <v>82.5</v>
      </c>
      <c r="N238" s="7" t="n">
        <v>46392256</v>
      </c>
      <c r="O238" s="18" t="n">
        <v>0.0409</v>
      </c>
      <c r="P238" s="7" t="n">
        <v>48289699</v>
      </c>
      <c r="Q238" s="17" t="n">
        <v>80.5444328319704</v>
      </c>
      <c r="R238" s="17" t="n">
        <v>1.95556716802959</v>
      </c>
      <c r="S238" s="17" t="n">
        <v>0</v>
      </c>
      <c r="T238" s="7" t="n">
        <v>0</v>
      </c>
      <c r="U238" s="7" t="n">
        <v>0</v>
      </c>
      <c r="V238" s="7" t="n">
        <v>0</v>
      </c>
      <c r="W238" s="7" t="n">
        <v>0</v>
      </c>
      <c r="X238" s="7" t="n">
        <v>48289699</v>
      </c>
      <c r="Y238" s="17" t="n">
        <v>80.5444328319704</v>
      </c>
      <c r="AA238" s="0" t="n">
        <v>-1172443</v>
      </c>
      <c r="AB238" s="0" t="n">
        <v>-1172443</v>
      </c>
      <c r="AC238" s="0" t="n">
        <v>0</v>
      </c>
      <c r="AD238" s="0" t="n">
        <v>-1.95556716802959</v>
      </c>
      <c r="AG238" s="0" t="s">
        <v>646</v>
      </c>
      <c r="AH238" s="0" t="s">
        <v>229</v>
      </c>
      <c r="AI238" s="0" t="n">
        <v>0.847692423406907</v>
      </c>
      <c r="AJ238" s="0" t="n">
        <v>82.5</v>
      </c>
      <c r="AK238" s="0" t="n">
        <v>0.0409</v>
      </c>
      <c r="AL238" s="0" t="n">
        <v>48289699</v>
      </c>
      <c r="AM238" s="0" t="n">
        <v>-1.95556716802959</v>
      </c>
    </row>
    <row r="239" customFormat="false" ht="14.5" hidden="false" customHeight="false" outlineLevel="0" collapsed="false">
      <c r="A239" s="0" t="n">
        <v>212</v>
      </c>
      <c r="B239" s="0" t="s">
        <v>230</v>
      </c>
      <c r="C239" s="7" t="n">
        <v>4784669200</v>
      </c>
      <c r="D239" s="7" t="n">
        <v>15487019.9358458</v>
      </c>
      <c r="E239" s="7" t="n">
        <v>1705460000</v>
      </c>
      <c r="F239" s="7" t="n">
        <v>20228613.8385663</v>
      </c>
      <c r="G239" s="7" t="n">
        <v>35715634</v>
      </c>
      <c r="H239" s="7" t="n">
        <v>57861865.1735935</v>
      </c>
      <c r="I239" s="17" t="n">
        <v>0.617256873639455</v>
      </c>
      <c r="J239" s="7" t="n">
        <v>47736039</v>
      </c>
      <c r="K239" s="7" t="n">
        <v>35715634</v>
      </c>
      <c r="L239" s="0" t="n">
        <v>61.73</v>
      </c>
      <c r="N239" s="7" t="n">
        <v>35379415</v>
      </c>
      <c r="O239" s="18" t="n">
        <v>0.0506</v>
      </c>
      <c r="P239" s="7" t="n">
        <v>37169613</v>
      </c>
      <c r="Q239" s="17" t="n">
        <v>64.2385323882769</v>
      </c>
      <c r="R239" s="17" t="n">
        <v>0</v>
      </c>
      <c r="S239" s="17" t="n">
        <v>0</v>
      </c>
      <c r="T239" s="7" t="n">
        <v>0</v>
      </c>
      <c r="U239" s="7" t="n">
        <v>1453979</v>
      </c>
      <c r="V239" s="7" t="n">
        <v>1453979</v>
      </c>
      <c r="W239" s="7" t="n">
        <v>0</v>
      </c>
      <c r="X239" s="7" t="n">
        <v>35715634</v>
      </c>
      <c r="Y239" s="17" t="n">
        <v>61.7256873639455</v>
      </c>
      <c r="AA239" s="0" t="n">
        <v>0</v>
      </c>
      <c r="AB239" s="0" t="n">
        <v>0</v>
      </c>
      <c r="AC239" s="0" t="n">
        <v>0</v>
      </c>
      <c r="AD239" s="0" t="n">
        <v>-0.00431263605450027</v>
      </c>
      <c r="AG239" s="0" t="s">
        <v>647</v>
      </c>
      <c r="AH239" s="0" t="s">
        <v>230</v>
      </c>
      <c r="AI239" s="0" t="n">
        <v>0.617256873639455</v>
      </c>
      <c r="AJ239" s="0" t="n">
        <v>61.73</v>
      </c>
      <c r="AK239" s="0" t="n">
        <v>0.0506</v>
      </c>
      <c r="AL239" s="0" t="n">
        <v>35715634</v>
      </c>
      <c r="AM239" s="0" t="n">
        <v>-0.00431263605450027</v>
      </c>
    </row>
    <row r="240" customFormat="false" ht="14.5" hidden="false" customHeight="false" outlineLevel="0" collapsed="false">
      <c r="A240" s="0" t="n">
        <v>213</v>
      </c>
      <c r="B240" s="0" t="s">
        <v>231</v>
      </c>
      <c r="C240" s="7" t="n">
        <v>3635129100</v>
      </c>
      <c r="D240" s="7" t="n">
        <v>11766187.8988569</v>
      </c>
      <c r="E240" s="7" t="n">
        <v>1196132000</v>
      </c>
      <c r="F240" s="7" t="n">
        <v>14187428.8039309</v>
      </c>
      <c r="G240" s="7" t="n">
        <v>25953617</v>
      </c>
      <c r="H240" s="7" t="n">
        <v>32727820.8791018</v>
      </c>
      <c r="I240" s="17" t="n">
        <v>0.793013903854888</v>
      </c>
      <c r="J240" s="7" t="n">
        <v>27000452</v>
      </c>
      <c r="K240" s="7" t="n">
        <v>25953617</v>
      </c>
      <c r="L240" s="0" t="n">
        <v>79.3</v>
      </c>
      <c r="N240" s="7" t="n">
        <v>25007957</v>
      </c>
      <c r="O240" s="18" t="n">
        <v>0.037</v>
      </c>
      <c r="P240" s="7" t="n">
        <v>25933251</v>
      </c>
      <c r="Q240" s="17" t="n">
        <v>79.239161983313</v>
      </c>
      <c r="R240" s="17" t="n">
        <v>0.060838016686958</v>
      </c>
      <c r="S240" s="17" t="n">
        <v>0</v>
      </c>
      <c r="T240" s="7" t="n">
        <v>0</v>
      </c>
      <c r="U240" s="7" t="n">
        <v>0</v>
      </c>
      <c r="V240" s="7" t="n">
        <v>0</v>
      </c>
      <c r="W240" s="7" t="n">
        <v>0</v>
      </c>
      <c r="X240" s="7" t="n">
        <v>25933251</v>
      </c>
      <c r="Y240" s="17" t="n">
        <v>79.239161983313</v>
      </c>
      <c r="AA240" s="0" t="n">
        <v>-20366</v>
      </c>
      <c r="AB240" s="0" t="n">
        <v>-20366</v>
      </c>
      <c r="AC240" s="0" t="n">
        <v>0</v>
      </c>
      <c r="AD240" s="0" t="n">
        <v>-0.060838016686958</v>
      </c>
      <c r="AG240" s="0" t="s">
        <v>648</v>
      </c>
      <c r="AH240" s="0" t="s">
        <v>231</v>
      </c>
      <c r="AI240" s="0" t="n">
        <v>0.793013903854888</v>
      </c>
      <c r="AJ240" s="0" t="n">
        <v>79.3</v>
      </c>
      <c r="AK240" s="0" t="n">
        <v>0.037</v>
      </c>
      <c r="AL240" s="0" t="n">
        <v>25933251</v>
      </c>
      <c r="AM240" s="0" t="n">
        <v>-0.060838016686958</v>
      </c>
    </row>
    <row r="241" customFormat="false" ht="14.5" hidden="false" customHeight="false" outlineLevel="0" collapsed="false">
      <c r="A241" s="0" t="n">
        <v>214</v>
      </c>
      <c r="B241" s="0" t="s">
        <v>232</v>
      </c>
      <c r="C241" s="7" t="n">
        <v>2148275600</v>
      </c>
      <c r="D241" s="7" t="n">
        <v>6953539.66056652</v>
      </c>
      <c r="E241" s="7" t="n">
        <v>735000000</v>
      </c>
      <c r="F241" s="7" t="n">
        <v>8717900.84279092</v>
      </c>
      <c r="G241" s="7" t="n">
        <v>15671441</v>
      </c>
      <c r="H241" s="7" t="n">
        <v>30834490.3817607</v>
      </c>
      <c r="I241" s="17" t="n">
        <v>0.508243879044941</v>
      </c>
      <c r="J241" s="7" t="n">
        <v>25438455</v>
      </c>
      <c r="K241" s="7" t="n">
        <v>15671441</v>
      </c>
      <c r="L241" s="0" t="n">
        <v>50.82</v>
      </c>
      <c r="N241" s="7" t="n">
        <v>15882550</v>
      </c>
      <c r="O241" s="18" t="n">
        <v>0.0431</v>
      </c>
      <c r="P241" s="7" t="n">
        <v>16567088</v>
      </c>
      <c r="Q241" s="17" t="n">
        <v>53.7290799844054</v>
      </c>
      <c r="R241" s="17" t="n">
        <v>0</v>
      </c>
      <c r="S241" s="17" t="n">
        <v>0</v>
      </c>
      <c r="T241" s="7" t="n">
        <v>0</v>
      </c>
      <c r="U241" s="7" t="n">
        <v>895647</v>
      </c>
      <c r="V241" s="7" t="n">
        <v>895647</v>
      </c>
      <c r="W241" s="7" t="n">
        <v>0</v>
      </c>
      <c r="X241" s="7" t="n">
        <v>15671441</v>
      </c>
      <c r="Y241" s="17" t="n">
        <v>50.8243879044941</v>
      </c>
      <c r="AA241" s="0" t="n">
        <v>0</v>
      </c>
      <c r="AB241" s="0" t="n">
        <v>0</v>
      </c>
      <c r="AC241" s="0" t="n">
        <v>0</v>
      </c>
      <c r="AD241" s="0" t="n">
        <v>0.00438790449413062</v>
      </c>
      <c r="AG241" s="0" t="s">
        <v>649</v>
      </c>
      <c r="AH241" s="0" t="s">
        <v>232</v>
      </c>
      <c r="AI241" s="0" t="n">
        <v>0.508243879044941</v>
      </c>
      <c r="AJ241" s="0" t="n">
        <v>50.82</v>
      </c>
      <c r="AK241" s="0" t="n">
        <v>0.0431</v>
      </c>
      <c r="AL241" s="0" t="n">
        <v>15671441</v>
      </c>
      <c r="AM241" s="0" t="n">
        <v>0.00438790449413062</v>
      </c>
    </row>
    <row r="242" customFormat="false" ht="14.5" hidden="false" customHeight="false" outlineLevel="0" collapsed="false">
      <c r="A242" s="0" t="n">
        <v>215</v>
      </c>
      <c r="B242" s="0" t="s">
        <v>233</v>
      </c>
      <c r="C242" s="7" t="n">
        <v>548749600</v>
      </c>
      <c r="D242" s="7" t="n">
        <v>1776193.01141809</v>
      </c>
      <c r="E242" s="7" t="n">
        <v>162744000</v>
      </c>
      <c r="F242" s="7" t="n">
        <v>1930321.16293764</v>
      </c>
      <c r="G242" s="7" t="n">
        <v>3706514</v>
      </c>
      <c r="H242" s="7" t="n">
        <v>9194389.35118741</v>
      </c>
      <c r="I242" s="17" t="n">
        <v>0.403127805276304</v>
      </c>
      <c r="J242" s="7" t="n">
        <v>7585371</v>
      </c>
      <c r="K242" s="7" t="n">
        <v>3706514</v>
      </c>
      <c r="L242" s="0" t="n">
        <v>40.31</v>
      </c>
      <c r="N242" s="7" t="n">
        <v>3771259</v>
      </c>
      <c r="O242" s="18" t="n">
        <v>0.0425</v>
      </c>
      <c r="P242" s="7" t="n">
        <v>3931538</v>
      </c>
      <c r="Q242" s="17" t="n">
        <v>42.7601861290795</v>
      </c>
      <c r="R242" s="17" t="n">
        <v>0</v>
      </c>
      <c r="S242" s="17" t="n">
        <v>0</v>
      </c>
      <c r="T242" s="7" t="n">
        <v>0</v>
      </c>
      <c r="U242" s="7" t="n">
        <v>225024</v>
      </c>
      <c r="V242" s="7" t="n">
        <v>225024</v>
      </c>
      <c r="W242" s="7" t="n">
        <v>0</v>
      </c>
      <c r="X242" s="7" t="n">
        <v>3706514</v>
      </c>
      <c r="Y242" s="17" t="n">
        <v>40.3127805276304</v>
      </c>
      <c r="AA242" s="0" t="n">
        <v>0</v>
      </c>
      <c r="AB242" s="0" t="n">
        <v>0</v>
      </c>
      <c r="AC242" s="0" t="n">
        <v>0</v>
      </c>
      <c r="AD242" s="0" t="n">
        <v>0.00278052763037095</v>
      </c>
      <c r="AG242" s="0" t="s">
        <v>650</v>
      </c>
      <c r="AH242" s="0" t="s">
        <v>233</v>
      </c>
      <c r="AI242" s="0" t="n">
        <v>0.403127805276304</v>
      </c>
      <c r="AJ242" s="0" t="n">
        <v>40.31</v>
      </c>
      <c r="AK242" s="0" t="n">
        <v>0.0425</v>
      </c>
      <c r="AL242" s="0" t="n">
        <v>3706514</v>
      </c>
      <c r="AM242" s="0" t="n">
        <v>0.00278052763037095</v>
      </c>
    </row>
    <row r="243" customFormat="false" ht="14.5" hidden="false" customHeight="false" outlineLevel="0" collapsed="false">
      <c r="A243" s="0" t="n">
        <v>216</v>
      </c>
      <c r="B243" s="0" t="s">
        <v>234</v>
      </c>
      <c r="C243" s="7" t="n">
        <v>612926000</v>
      </c>
      <c r="D243" s="7" t="n">
        <v>1983919.21874102</v>
      </c>
      <c r="E243" s="7" t="n">
        <v>109660000</v>
      </c>
      <c r="F243" s="7" t="n">
        <v>1300687.08356524</v>
      </c>
      <c r="G243" s="7" t="n">
        <v>3284606</v>
      </c>
      <c r="H243" s="7" t="n">
        <v>4473229.42756558</v>
      </c>
      <c r="I243" s="17" t="n">
        <v>0.734280692101131</v>
      </c>
      <c r="J243" s="7" t="n">
        <v>3690414</v>
      </c>
      <c r="K243" s="7" t="n">
        <v>3284606</v>
      </c>
      <c r="L243" s="0" t="n">
        <v>73.43</v>
      </c>
      <c r="N243" s="7" t="n">
        <v>3339058</v>
      </c>
      <c r="O243" s="18" t="n">
        <v>0.0355</v>
      </c>
      <c r="P243" s="7" t="n">
        <v>3457595</v>
      </c>
      <c r="Q243" s="17" t="n">
        <v>77.2952752812791</v>
      </c>
      <c r="R243" s="17" t="n">
        <v>0</v>
      </c>
      <c r="S243" s="17" t="n">
        <v>0</v>
      </c>
      <c r="T243" s="7" t="n">
        <v>0</v>
      </c>
      <c r="U243" s="7" t="n">
        <v>172989</v>
      </c>
      <c r="V243" s="7" t="n">
        <v>172989</v>
      </c>
      <c r="W243" s="7" t="n">
        <v>0</v>
      </c>
      <c r="X243" s="7" t="n">
        <v>3284606</v>
      </c>
      <c r="Y243" s="17" t="n">
        <v>73.4280692101131</v>
      </c>
      <c r="AA243" s="0" t="n">
        <v>0</v>
      </c>
      <c r="AB243" s="0" t="n">
        <v>0</v>
      </c>
      <c r="AC243" s="0" t="n">
        <v>0</v>
      </c>
      <c r="AD243" s="0" t="n">
        <v>-0.0019307898869414</v>
      </c>
      <c r="AG243" s="0" t="s">
        <v>651</v>
      </c>
      <c r="AH243" s="0" t="s">
        <v>234</v>
      </c>
      <c r="AI243" s="0" t="n">
        <v>0.734280692101131</v>
      </c>
      <c r="AJ243" s="0" t="n">
        <v>73.43</v>
      </c>
      <c r="AK243" s="0" t="n">
        <v>0.0355</v>
      </c>
      <c r="AL243" s="0" t="n">
        <v>3284606</v>
      </c>
      <c r="AM243" s="0" t="n">
        <v>-0.0019307898869414</v>
      </c>
    </row>
    <row r="244" customFormat="false" ht="14.5" hidden="false" customHeight="false" outlineLevel="0" collapsed="false">
      <c r="A244" s="0" t="n">
        <v>217</v>
      </c>
      <c r="B244" s="0" t="s">
        <v>235</v>
      </c>
      <c r="C244" s="7" t="n">
        <v>4047916800</v>
      </c>
      <c r="D244" s="7" t="n">
        <v>13102299.3565041</v>
      </c>
      <c r="E244" s="7" t="n">
        <v>1326145000</v>
      </c>
      <c r="F244" s="7" t="n">
        <v>15729524.6437591</v>
      </c>
      <c r="G244" s="7" t="n">
        <v>28831824</v>
      </c>
      <c r="H244" s="7" t="n">
        <v>30625945.6370565</v>
      </c>
      <c r="I244" s="17" t="n">
        <v>0.941418245225196</v>
      </c>
      <c r="J244" s="7" t="n">
        <v>25266405</v>
      </c>
      <c r="K244" s="7" t="n">
        <v>25266405</v>
      </c>
      <c r="L244" s="0" t="n">
        <v>82.5</v>
      </c>
      <c r="N244" s="7" t="n">
        <v>23739727</v>
      </c>
      <c r="O244" s="18" t="n">
        <v>0.0454</v>
      </c>
      <c r="P244" s="7" t="n">
        <v>24817511</v>
      </c>
      <c r="Q244" s="17" t="n">
        <v>81.0342684405849</v>
      </c>
      <c r="R244" s="17" t="n">
        <v>1.46573155941506</v>
      </c>
      <c r="S244" s="17" t="n">
        <v>0</v>
      </c>
      <c r="T244" s="7" t="n">
        <v>0</v>
      </c>
      <c r="U244" s="7" t="n">
        <v>0</v>
      </c>
      <c r="V244" s="7" t="n">
        <v>0</v>
      </c>
      <c r="W244" s="7" t="n">
        <v>0</v>
      </c>
      <c r="X244" s="7" t="n">
        <v>24817511</v>
      </c>
      <c r="Y244" s="17" t="n">
        <v>81.0342684405849</v>
      </c>
      <c r="AA244" s="0" t="n">
        <v>-448894</v>
      </c>
      <c r="AB244" s="0" t="n">
        <v>-448894</v>
      </c>
      <c r="AC244" s="0" t="n">
        <v>0</v>
      </c>
      <c r="AD244" s="0" t="n">
        <v>-1.46573155941506</v>
      </c>
      <c r="AG244" s="0" t="s">
        <v>652</v>
      </c>
      <c r="AH244" s="0" t="s">
        <v>235</v>
      </c>
      <c r="AI244" s="0" t="n">
        <v>0.941418245225196</v>
      </c>
      <c r="AJ244" s="0" t="n">
        <v>82.5</v>
      </c>
      <c r="AK244" s="0" t="n">
        <v>0.0454</v>
      </c>
      <c r="AL244" s="0" t="n">
        <v>24817511</v>
      </c>
      <c r="AM244" s="0" t="n">
        <v>-1.46573155941506</v>
      </c>
    </row>
    <row r="245" customFormat="false" ht="14.5" hidden="false" customHeight="false" outlineLevel="0" collapsed="false">
      <c r="A245" s="0" t="n">
        <v>218</v>
      </c>
      <c r="B245" s="0" t="s">
        <v>236</v>
      </c>
      <c r="C245" s="7" t="n">
        <v>3164775400</v>
      </c>
      <c r="D245" s="7" t="n">
        <v>10243746.7802945</v>
      </c>
      <c r="E245" s="7" t="n">
        <v>905209000</v>
      </c>
      <c r="F245" s="7" t="n">
        <v>10736765.0394584</v>
      </c>
      <c r="G245" s="7" t="n">
        <v>20980512</v>
      </c>
      <c r="H245" s="7" t="n">
        <v>31801424.4075318</v>
      </c>
      <c r="I245" s="17" t="n">
        <v>0.659734976997791</v>
      </c>
      <c r="J245" s="7" t="n">
        <v>26236175</v>
      </c>
      <c r="K245" s="7" t="n">
        <v>20980512</v>
      </c>
      <c r="L245" s="0" t="n">
        <v>65.97</v>
      </c>
      <c r="N245" s="7" t="n">
        <v>22765513</v>
      </c>
      <c r="O245" s="18" t="n">
        <v>0.049</v>
      </c>
      <c r="P245" s="7" t="n">
        <v>23881023</v>
      </c>
      <c r="Q245" s="17" t="n">
        <v>75.0941929328927</v>
      </c>
      <c r="R245" s="17" t="n">
        <v>0</v>
      </c>
      <c r="S245" s="17" t="n">
        <v>0</v>
      </c>
      <c r="T245" s="7" t="n">
        <v>0</v>
      </c>
      <c r="U245" s="7" t="n">
        <v>2900511</v>
      </c>
      <c r="V245" s="7" t="n">
        <v>2900511</v>
      </c>
      <c r="W245" s="7" t="n">
        <v>0</v>
      </c>
      <c r="X245" s="7" t="n">
        <v>20980512</v>
      </c>
      <c r="Y245" s="17" t="n">
        <v>65.9734976997791</v>
      </c>
      <c r="AA245" s="0" t="n">
        <v>0</v>
      </c>
      <c r="AB245" s="0" t="n">
        <v>0</v>
      </c>
      <c r="AC245" s="0" t="n">
        <v>0</v>
      </c>
      <c r="AD245" s="0" t="n">
        <v>0.0034976997790892</v>
      </c>
      <c r="AG245" s="0" t="s">
        <v>653</v>
      </c>
      <c r="AH245" s="0" t="s">
        <v>236</v>
      </c>
      <c r="AI245" s="0" t="n">
        <v>0.659734976997791</v>
      </c>
      <c r="AJ245" s="0" t="n">
        <v>65.97</v>
      </c>
      <c r="AK245" s="0" t="n">
        <v>0.049</v>
      </c>
      <c r="AL245" s="0" t="n">
        <v>20980512</v>
      </c>
      <c r="AM245" s="0" t="n">
        <v>0.0034976997790892</v>
      </c>
    </row>
    <row r="246" customFormat="false" ht="14.5" hidden="false" customHeight="false" outlineLevel="0" collapsed="false">
      <c r="A246" s="0" t="n">
        <v>219</v>
      </c>
      <c r="B246" s="0" t="s">
        <v>237</v>
      </c>
      <c r="C246" s="7" t="n">
        <v>3200575000</v>
      </c>
      <c r="D246" s="7" t="n">
        <v>10359622.9455465</v>
      </c>
      <c r="E246" s="7" t="n">
        <v>1492736000</v>
      </c>
      <c r="F246" s="7" t="n">
        <v>17705475.4183189</v>
      </c>
      <c r="G246" s="7" t="n">
        <v>28065098</v>
      </c>
      <c r="H246" s="7" t="n">
        <v>27156764.84931</v>
      </c>
      <c r="I246" s="17" t="n">
        <v>1.03344776727752</v>
      </c>
      <c r="J246" s="7" t="n">
        <v>22404331</v>
      </c>
      <c r="K246" s="7" t="n">
        <v>22404331</v>
      </c>
      <c r="L246" s="0" t="n">
        <v>82.5</v>
      </c>
      <c r="N246" s="7" t="n">
        <v>21380775</v>
      </c>
      <c r="O246" s="18" t="n">
        <v>0.0494</v>
      </c>
      <c r="P246" s="7" t="n">
        <v>22436985</v>
      </c>
      <c r="Q246" s="17" t="n">
        <v>82.6202425970119</v>
      </c>
      <c r="R246" s="17" t="n">
        <v>0</v>
      </c>
      <c r="S246" s="17" t="n">
        <v>0</v>
      </c>
      <c r="T246" s="7" t="n">
        <v>0</v>
      </c>
      <c r="U246" s="7" t="n">
        <v>32654</v>
      </c>
      <c r="V246" s="7" t="n">
        <v>32654</v>
      </c>
      <c r="W246" s="7" t="n">
        <v>0</v>
      </c>
      <c r="X246" s="7" t="n">
        <v>22404331</v>
      </c>
      <c r="Y246" s="17" t="n">
        <v>82.4999999974932</v>
      </c>
      <c r="AA246" s="0" t="n">
        <v>0</v>
      </c>
      <c r="AB246" s="0" t="n">
        <v>0</v>
      </c>
      <c r="AC246" s="0" t="n">
        <v>0</v>
      </c>
      <c r="AD246" s="0" t="n">
        <v>-2.50682319347106E-009</v>
      </c>
      <c r="AG246" s="0" t="s">
        <v>654</v>
      </c>
      <c r="AH246" s="0" t="s">
        <v>237</v>
      </c>
      <c r="AI246" s="0" t="n">
        <v>1.03344776727752</v>
      </c>
      <c r="AJ246" s="0" t="n">
        <v>82.5</v>
      </c>
      <c r="AK246" s="0" t="n">
        <v>0.0494</v>
      </c>
      <c r="AL246" s="0" t="n">
        <v>22404331</v>
      </c>
      <c r="AM246" s="0" t="n">
        <v>-2.50682319347106E-009</v>
      </c>
    </row>
    <row r="247" customFormat="false" ht="14.5" hidden="false" customHeight="false" outlineLevel="0" collapsed="false">
      <c r="A247" s="0" t="n">
        <v>220</v>
      </c>
      <c r="B247" s="0" t="s">
        <v>238</v>
      </c>
      <c r="C247" s="7" t="n">
        <v>7062039200</v>
      </c>
      <c r="D247" s="7" t="n">
        <v>22858412.4223519</v>
      </c>
      <c r="E247" s="7" t="n">
        <v>1654999000</v>
      </c>
      <c r="F247" s="7" t="n">
        <v>19630091.3971675</v>
      </c>
      <c r="G247" s="7" t="n">
        <v>42488504</v>
      </c>
      <c r="H247" s="7" t="n">
        <v>59201782.8865655</v>
      </c>
      <c r="I247" s="17" t="n">
        <v>0.71768960204139</v>
      </c>
      <c r="J247" s="7" t="n">
        <v>48841471</v>
      </c>
      <c r="K247" s="7" t="n">
        <v>42488504</v>
      </c>
      <c r="L247" s="0" t="n">
        <v>71.77</v>
      </c>
      <c r="N247" s="7" t="n">
        <v>38913033</v>
      </c>
      <c r="O247" s="18" t="n">
        <v>0.0327</v>
      </c>
      <c r="P247" s="7" t="n">
        <v>40185489</v>
      </c>
      <c r="Q247" s="17" t="n">
        <v>67.8788493194504</v>
      </c>
      <c r="R247" s="17" t="n">
        <v>3.89115068054959</v>
      </c>
      <c r="S247" s="17" t="n">
        <v>0.01</v>
      </c>
      <c r="T247" s="7" t="n">
        <v>389130</v>
      </c>
      <c r="U247" s="7" t="n">
        <v>0</v>
      </c>
      <c r="V247" s="7" t="n">
        <v>0</v>
      </c>
      <c r="W247" s="7" t="n">
        <v>0</v>
      </c>
      <c r="X247" s="7" t="n">
        <v>40574619</v>
      </c>
      <c r="Y247" s="17" t="n">
        <v>68.5361437133466</v>
      </c>
      <c r="AA247" s="0" t="n">
        <v>-2303015</v>
      </c>
      <c r="AB247" s="0" t="n">
        <v>-1913885</v>
      </c>
      <c r="AC247" s="0" t="n">
        <v>0</v>
      </c>
      <c r="AD247" s="0" t="n">
        <v>-3.23385628665338</v>
      </c>
      <c r="AG247" s="0" t="s">
        <v>655</v>
      </c>
      <c r="AH247" s="0" t="s">
        <v>238</v>
      </c>
      <c r="AI247" s="0" t="n">
        <v>0.71768960204139</v>
      </c>
      <c r="AJ247" s="0" t="n">
        <v>71.77</v>
      </c>
      <c r="AK247" s="0" t="n">
        <v>0.0327</v>
      </c>
      <c r="AL247" s="0" t="n">
        <v>40574619</v>
      </c>
      <c r="AM247" s="0" t="n">
        <v>-3.23385628665338</v>
      </c>
    </row>
    <row r="248" customFormat="false" ht="14.5" hidden="false" customHeight="false" outlineLevel="0" collapsed="false">
      <c r="A248" s="0" t="n">
        <v>221</v>
      </c>
      <c r="B248" s="0" t="s">
        <v>239</v>
      </c>
      <c r="C248" s="7" t="n">
        <v>4343520600</v>
      </c>
      <c r="D248" s="7" t="n">
        <v>14059109.9012565</v>
      </c>
      <c r="E248" s="7" t="n">
        <v>188532000</v>
      </c>
      <c r="F248" s="7" t="n">
        <v>2236194.94107899</v>
      </c>
      <c r="G248" s="7" t="n">
        <v>16295305</v>
      </c>
      <c r="H248" s="7" t="n">
        <v>10071940.635885</v>
      </c>
      <c r="I248" s="17" t="n">
        <v>1.61789128720059</v>
      </c>
      <c r="J248" s="7" t="n">
        <v>8309351</v>
      </c>
      <c r="K248" s="7" t="n">
        <v>8309351</v>
      </c>
      <c r="L248" s="0" t="n">
        <v>82.5</v>
      </c>
      <c r="N248" s="7" t="n">
        <v>7488129</v>
      </c>
      <c r="O248" s="18" t="n">
        <v>0.0512</v>
      </c>
      <c r="P248" s="7" t="n">
        <v>7871521</v>
      </c>
      <c r="Q248" s="17" t="n">
        <v>78.1529725458744</v>
      </c>
      <c r="R248" s="17" t="n">
        <v>4.34702745412558</v>
      </c>
      <c r="S248" s="17" t="n">
        <v>0.01</v>
      </c>
      <c r="T248" s="7" t="n">
        <v>74881</v>
      </c>
      <c r="U248" s="7" t="n">
        <v>0</v>
      </c>
      <c r="V248" s="7" t="n">
        <v>0</v>
      </c>
      <c r="W248" s="7" t="n">
        <v>0</v>
      </c>
      <c r="X248" s="7" t="n">
        <v>7946402</v>
      </c>
      <c r="Y248" s="17" t="n">
        <v>78.8964340366343</v>
      </c>
      <c r="AA248" s="0" t="n">
        <v>-437830</v>
      </c>
      <c r="AB248" s="0" t="n">
        <v>-362949</v>
      </c>
      <c r="AC248" s="0" t="n">
        <v>0</v>
      </c>
      <c r="AD248" s="0" t="n">
        <v>-3.60356596336571</v>
      </c>
      <c r="AG248" s="0" t="s">
        <v>656</v>
      </c>
      <c r="AH248" s="0" t="s">
        <v>239</v>
      </c>
      <c r="AI248" s="0" t="n">
        <v>1.61789128720059</v>
      </c>
      <c r="AJ248" s="0" t="n">
        <v>82.5</v>
      </c>
      <c r="AK248" s="0" t="n">
        <v>0.0512</v>
      </c>
      <c r="AL248" s="0" t="n">
        <v>7946402</v>
      </c>
      <c r="AM248" s="0" t="n">
        <v>-3.60356596336571</v>
      </c>
    </row>
    <row r="249" customFormat="false" ht="14.5" hidden="false" customHeight="false" outlineLevel="0" collapsed="false">
      <c r="A249" s="0" t="n">
        <v>222</v>
      </c>
      <c r="B249" s="0" t="s">
        <v>240</v>
      </c>
      <c r="C249" s="7" t="n">
        <v>269560200</v>
      </c>
      <c r="D249" s="7" t="n">
        <v>872512.605743063</v>
      </c>
      <c r="E249" s="7" t="n">
        <v>77317000</v>
      </c>
      <c r="F249" s="7" t="n">
        <v>917063.863213695</v>
      </c>
      <c r="G249" s="7" t="n">
        <v>1789576</v>
      </c>
      <c r="H249" s="7" t="n">
        <v>3578073.92318196</v>
      </c>
      <c r="I249" s="17" t="n">
        <v>0.50015065043948</v>
      </c>
      <c r="J249" s="7" t="n">
        <v>2951911</v>
      </c>
      <c r="K249" s="7" t="n">
        <v>1789576</v>
      </c>
      <c r="L249" s="0" t="n">
        <v>50.02</v>
      </c>
      <c r="N249" s="7" t="n">
        <v>1878847</v>
      </c>
      <c r="O249" s="18" t="n">
        <v>0.0392</v>
      </c>
      <c r="P249" s="7" t="n">
        <v>1952498</v>
      </c>
      <c r="Q249" s="17" t="n">
        <v>54.5684086443819</v>
      </c>
      <c r="R249" s="17" t="n">
        <v>0</v>
      </c>
      <c r="S249" s="17" t="n">
        <v>0</v>
      </c>
      <c r="T249" s="7" t="n">
        <v>0</v>
      </c>
      <c r="U249" s="7" t="n">
        <v>162922</v>
      </c>
      <c r="V249" s="7" t="n">
        <v>162922</v>
      </c>
      <c r="W249" s="7" t="n">
        <v>0</v>
      </c>
      <c r="X249" s="7" t="n">
        <v>1789576</v>
      </c>
      <c r="Y249" s="17" t="n">
        <v>50.015065043948</v>
      </c>
      <c r="AA249" s="0" t="n">
        <v>0</v>
      </c>
      <c r="AB249" s="0" t="n">
        <v>0</v>
      </c>
      <c r="AC249" s="0" t="n">
        <v>0</v>
      </c>
      <c r="AD249" s="0" t="n">
        <v>-0.00493495605201844</v>
      </c>
      <c r="AG249" s="0" t="s">
        <v>657</v>
      </c>
      <c r="AH249" s="0" t="s">
        <v>240</v>
      </c>
      <c r="AI249" s="0" t="n">
        <v>0.50015065043948</v>
      </c>
      <c r="AJ249" s="0" t="n">
        <v>50.02</v>
      </c>
      <c r="AK249" s="0" t="n">
        <v>0.0392</v>
      </c>
      <c r="AL249" s="0" t="n">
        <v>1789576</v>
      </c>
      <c r="AM249" s="0" t="n">
        <v>-0.00493495605201844</v>
      </c>
    </row>
    <row r="250" customFormat="false" ht="14.5" hidden="false" customHeight="false" outlineLevel="0" collapsed="false">
      <c r="A250" s="0" t="n">
        <v>223</v>
      </c>
      <c r="B250" s="0" t="s">
        <v>241</v>
      </c>
      <c r="C250" s="7" t="n">
        <v>704170400</v>
      </c>
      <c r="D250" s="7" t="n">
        <v>2279259.14356472</v>
      </c>
      <c r="E250" s="7" t="n">
        <v>181835000</v>
      </c>
      <c r="F250" s="7" t="n">
        <v>2156761.22414815</v>
      </c>
      <c r="G250" s="7" t="n">
        <v>4436020</v>
      </c>
      <c r="H250" s="7" t="n">
        <v>18572757.8088177</v>
      </c>
      <c r="I250" s="17" t="n">
        <v>0.238845520178696</v>
      </c>
      <c r="J250" s="7" t="n">
        <v>15322525</v>
      </c>
      <c r="K250" s="7" t="n">
        <v>4436020</v>
      </c>
      <c r="L250" s="0" t="n">
        <v>23.88</v>
      </c>
      <c r="N250" s="7" t="n">
        <v>4569947</v>
      </c>
      <c r="O250" s="18" t="n">
        <v>0.0459</v>
      </c>
      <c r="P250" s="7" t="n">
        <v>4779708</v>
      </c>
      <c r="Q250" s="17" t="n">
        <v>25.7350472622367</v>
      </c>
      <c r="R250" s="17" t="n">
        <v>0</v>
      </c>
      <c r="S250" s="17" t="n">
        <v>0</v>
      </c>
      <c r="T250" s="7" t="n">
        <v>0</v>
      </c>
      <c r="U250" s="7" t="n">
        <v>343688</v>
      </c>
      <c r="V250" s="7" t="n">
        <v>343688</v>
      </c>
      <c r="W250" s="7" t="n">
        <v>0</v>
      </c>
      <c r="X250" s="7" t="n">
        <v>4436020</v>
      </c>
      <c r="Y250" s="17" t="n">
        <v>23.8845520178696</v>
      </c>
      <c r="AA250" s="0" t="n">
        <v>0</v>
      </c>
      <c r="AB250" s="0" t="n">
        <v>0</v>
      </c>
      <c r="AC250" s="0" t="n">
        <v>0</v>
      </c>
      <c r="AD250" s="0" t="n">
        <v>0.00455201786957815</v>
      </c>
      <c r="AG250" s="0" t="s">
        <v>658</v>
      </c>
      <c r="AH250" s="0" t="s">
        <v>241</v>
      </c>
      <c r="AI250" s="0" t="n">
        <v>0.238845520178696</v>
      </c>
      <c r="AJ250" s="0" t="n">
        <v>23.88</v>
      </c>
      <c r="AK250" s="0" t="n">
        <v>0.0459</v>
      </c>
      <c r="AL250" s="0" t="n">
        <v>4436020</v>
      </c>
      <c r="AM250" s="0" t="n">
        <v>0.00455201786957815</v>
      </c>
    </row>
    <row r="251" customFormat="false" ht="14.5" hidden="false" customHeight="false" outlineLevel="0" collapsed="false">
      <c r="A251" s="0" t="n">
        <v>224</v>
      </c>
      <c r="B251" s="0" t="s">
        <v>242</v>
      </c>
      <c r="C251" s="7" t="n">
        <v>4865120300</v>
      </c>
      <c r="D251" s="7" t="n">
        <v>15747424.1012081</v>
      </c>
      <c r="E251" s="7" t="n">
        <v>480766000</v>
      </c>
      <c r="F251" s="7" t="n">
        <v>5702408.5939935</v>
      </c>
      <c r="G251" s="7" t="n">
        <v>21449833</v>
      </c>
      <c r="H251" s="7" t="n">
        <v>6180356.93385928</v>
      </c>
      <c r="I251" s="17" t="n">
        <v>3.47064631210641</v>
      </c>
      <c r="J251" s="7" t="n">
        <v>5098794</v>
      </c>
      <c r="K251" s="7" t="n">
        <v>5098794</v>
      </c>
      <c r="L251" s="0" t="n">
        <v>82.5</v>
      </c>
      <c r="N251" s="7" t="n">
        <v>4967297</v>
      </c>
      <c r="O251" s="18" t="n">
        <v>0.0459</v>
      </c>
      <c r="P251" s="7" t="n">
        <v>5195296</v>
      </c>
      <c r="Q251" s="17" t="n">
        <v>84.0614232413892</v>
      </c>
      <c r="R251" s="17" t="n">
        <v>0</v>
      </c>
      <c r="S251" s="17" t="n">
        <v>0</v>
      </c>
      <c r="T251" s="7" t="n">
        <v>0</v>
      </c>
      <c r="U251" s="7" t="n">
        <v>96502</v>
      </c>
      <c r="V251" s="7" t="n">
        <v>96502</v>
      </c>
      <c r="W251" s="7" t="n">
        <v>0</v>
      </c>
      <c r="X251" s="7" t="n">
        <v>5098794</v>
      </c>
      <c r="Y251" s="17" t="n">
        <v>82.4999923882404</v>
      </c>
      <c r="AA251" s="0" t="n">
        <v>0</v>
      </c>
      <c r="AB251" s="0" t="n">
        <v>0</v>
      </c>
      <c r="AC251" s="0" t="n">
        <v>0</v>
      </c>
      <c r="AD251" s="0" t="n">
        <v>-7.61175955688032E-006</v>
      </c>
      <c r="AG251" s="0" t="s">
        <v>659</v>
      </c>
      <c r="AH251" s="0" t="s">
        <v>242</v>
      </c>
      <c r="AI251" s="0" t="n">
        <v>3.47064631210641</v>
      </c>
      <c r="AJ251" s="0" t="n">
        <v>82.5</v>
      </c>
      <c r="AK251" s="0" t="n">
        <v>0.0459</v>
      </c>
      <c r="AL251" s="0" t="n">
        <v>5098794</v>
      </c>
      <c r="AM251" s="0" t="n">
        <v>-7.61175955688032E-006</v>
      </c>
    </row>
    <row r="252" customFormat="false" ht="14.5" hidden="false" customHeight="false" outlineLevel="0" collapsed="false">
      <c r="A252" s="0" t="n">
        <v>225</v>
      </c>
      <c r="B252" s="0" t="s">
        <v>243</v>
      </c>
      <c r="C252" s="7" t="n">
        <v>755586300</v>
      </c>
      <c r="D252" s="7" t="n">
        <v>2445682.15736878</v>
      </c>
      <c r="E252" s="7" t="n">
        <v>81743000</v>
      </c>
      <c r="F252" s="7" t="n">
        <v>969561.045703753</v>
      </c>
      <c r="G252" s="7" t="n">
        <v>3415243</v>
      </c>
      <c r="H252" s="7" t="n">
        <v>1870547.65960541</v>
      </c>
      <c r="I252" s="17" t="n">
        <v>1.82579844061308</v>
      </c>
      <c r="J252" s="7" t="n">
        <v>1543202</v>
      </c>
      <c r="K252" s="7" t="n">
        <v>1543202</v>
      </c>
      <c r="L252" s="0" t="n">
        <v>82.5</v>
      </c>
      <c r="N252" s="7" t="n">
        <v>1443945</v>
      </c>
      <c r="O252" s="18" t="n">
        <v>0.0373</v>
      </c>
      <c r="P252" s="7" t="n">
        <v>1497804</v>
      </c>
      <c r="Q252" s="17" t="n">
        <v>80.0730199152456</v>
      </c>
      <c r="R252" s="17" t="n">
        <v>2.42698008475436</v>
      </c>
      <c r="S252" s="17" t="n">
        <v>0</v>
      </c>
      <c r="T252" s="7" t="n">
        <v>0</v>
      </c>
      <c r="U252" s="7" t="n">
        <v>0</v>
      </c>
      <c r="V252" s="7" t="n">
        <v>0</v>
      </c>
      <c r="W252" s="7" t="n">
        <v>45398</v>
      </c>
      <c r="X252" s="7" t="n">
        <v>1543202</v>
      </c>
      <c r="Y252" s="17" t="n">
        <v>82.5000096669837</v>
      </c>
      <c r="AA252" s="0" t="n">
        <v>-45398</v>
      </c>
      <c r="AB252" s="0" t="n">
        <v>0</v>
      </c>
      <c r="AC252" s="0" t="n">
        <v>0</v>
      </c>
      <c r="AD252" s="0" t="n">
        <v>9.66698372906194E-006</v>
      </c>
      <c r="AG252" s="0" t="s">
        <v>660</v>
      </c>
      <c r="AH252" s="0" t="s">
        <v>243</v>
      </c>
      <c r="AI252" s="0" t="n">
        <v>1.82579844061308</v>
      </c>
      <c r="AJ252" s="0" t="n">
        <v>82.5</v>
      </c>
      <c r="AK252" s="0" t="n">
        <v>0.0373</v>
      </c>
      <c r="AL252" s="0" t="n">
        <v>1543202</v>
      </c>
      <c r="AM252" s="0" t="n">
        <v>9.66698372906194E-006</v>
      </c>
    </row>
    <row r="253" customFormat="false" ht="14.5" hidden="false" customHeight="false" outlineLevel="0" collapsed="false">
      <c r="A253" s="0" t="n">
        <v>226</v>
      </c>
      <c r="B253" s="0" t="s">
        <v>244</v>
      </c>
      <c r="C253" s="7" t="n">
        <v>1732020300</v>
      </c>
      <c r="D253" s="7" t="n">
        <v>5606204.27330475</v>
      </c>
      <c r="E253" s="7" t="n">
        <v>493678000</v>
      </c>
      <c r="F253" s="7" t="n">
        <v>5855558.98267665</v>
      </c>
      <c r="G253" s="7" t="n">
        <v>11461763</v>
      </c>
      <c r="H253" s="7" t="n">
        <v>26955865.8491747</v>
      </c>
      <c r="I253" s="17" t="n">
        <v>0.425204779699217</v>
      </c>
      <c r="J253" s="7" t="n">
        <v>22238589</v>
      </c>
      <c r="K253" s="7" t="n">
        <v>11461763</v>
      </c>
      <c r="L253" s="0" t="n">
        <v>42.52</v>
      </c>
      <c r="N253" s="7" t="n">
        <v>12544937</v>
      </c>
      <c r="O253" s="18" t="n">
        <v>0.0386</v>
      </c>
      <c r="P253" s="7" t="n">
        <v>13029172</v>
      </c>
      <c r="Q253" s="17" t="n">
        <v>48.3352012244819</v>
      </c>
      <c r="R253" s="17" t="n">
        <v>0</v>
      </c>
      <c r="S253" s="17" t="n">
        <v>0</v>
      </c>
      <c r="T253" s="7" t="n">
        <v>0</v>
      </c>
      <c r="U253" s="7" t="n">
        <v>1567409</v>
      </c>
      <c r="V253" s="7" t="n">
        <v>1567409</v>
      </c>
      <c r="W253" s="7" t="n">
        <v>0</v>
      </c>
      <c r="X253" s="7" t="n">
        <v>11461763</v>
      </c>
      <c r="Y253" s="17" t="n">
        <v>42.5204779699217</v>
      </c>
      <c r="AA253" s="0" t="n">
        <v>0</v>
      </c>
      <c r="AB253" s="0" t="n">
        <v>0</v>
      </c>
      <c r="AC253" s="0" t="n">
        <v>0</v>
      </c>
      <c r="AD253" s="0" t="n">
        <v>0.000477969921725219</v>
      </c>
      <c r="AG253" s="0" t="s">
        <v>661</v>
      </c>
      <c r="AH253" s="0" t="s">
        <v>244</v>
      </c>
      <c r="AI253" s="0" t="n">
        <v>0.425204779699217</v>
      </c>
      <c r="AJ253" s="0" t="n">
        <v>42.52</v>
      </c>
      <c r="AK253" s="0" t="n">
        <v>0.0386</v>
      </c>
      <c r="AL253" s="0" t="n">
        <v>11461763</v>
      </c>
      <c r="AM253" s="0" t="n">
        <v>0.000477969921725219</v>
      </c>
    </row>
    <row r="254" customFormat="false" ht="14.5" hidden="false" customHeight="false" outlineLevel="0" collapsed="false">
      <c r="A254" s="0" t="n">
        <v>227</v>
      </c>
      <c r="B254" s="0" t="s">
        <v>245</v>
      </c>
      <c r="C254" s="7" t="n">
        <v>1131204500</v>
      </c>
      <c r="D254" s="7" t="n">
        <v>3661483.3566798</v>
      </c>
      <c r="E254" s="7" t="n">
        <v>367359000</v>
      </c>
      <c r="F254" s="7" t="n">
        <v>4357278.0077644</v>
      </c>
      <c r="G254" s="7" t="n">
        <v>8018761</v>
      </c>
      <c r="H254" s="7" t="n">
        <v>23138036.4304271</v>
      </c>
      <c r="I254" s="17" t="n">
        <v>0.346561862503386</v>
      </c>
      <c r="J254" s="7" t="n">
        <v>19088880</v>
      </c>
      <c r="K254" s="7" t="n">
        <v>8018761</v>
      </c>
      <c r="L254" s="0" t="n">
        <v>34.66</v>
      </c>
      <c r="N254" s="7" t="n">
        <v>8819498</v>
      </c>
      <c r="O254" s="18" t="n">
        <v>0.0414</v>
      </c>
      <c r="P254" s="7" t="n">
        <v>9184625</v>
      </c>
      <c r="Q254" s="17" t="n">
        <v>39.6949197811877</v>
      </c>
      <c r="R254" s="17" t="n">
        <v>0</v>
      </c>
      <c r="S254" s="17" t="n">
        <v>0</v>
      </c>
      <c r="T254" s="7" t="n">
        <v>0</v>
      </c>
      <c r="U254" s="7" t="n">
        <v>1165864</v>
      </c>
      <c r="V254" s="7" t="n">
        <v>1165864</v>
      </c>
      <c r="W254" s="7" t="n">
        <v>0</v>
      </c>
      <c r="X254" s="7" t="n">
        <v>8018761</v>
      </c>
      <c r="Y254" s="17" t="n">
        <v>34.6561862503386</v>
      </c>
      <c r="AA254" s="0" t="n">
        <v>0</v>
      </c>
      <c r="AB254" s="0" t="n">
        <v>0</v>
      </c>
      <c r="AC254" s="0" t="n">
        <v>0</v>
      </c>
      <c r="AD254" s="0" t="n">
        <v>-0.00381374966139703</v>
      </c>
      <c r="AG254" s="0" t="s">
        <v>662</v>
      </c>
      <c r="AH254" s="0" t="s">
        <v>245</v>
      </c>
      <c r="AI254" s="0" t="n">
        <v>0.346561862503386</v>
      </c>
      <c r="AJ254" s="0" t="n">
        <v>34.66</v>
      </c>
      <c r="AK254" s="0" t="n">
        <v>0.0414</v>
      </c>
      <c r="AL254" s="0" t="n">
        <v>8018761</v>
      </c>
      <c r="AM254" s="0" t="n">
        <v>-0.00381374966139703</v>
      </c>
    </row>
    <row r="255" customFormat="false" ht="14.5" hidden="false" customHeight="false" outlineLevel="0" collapsed="false">
      <c r="A255" s="0" t="n">
        <v>228</v>
      </c>
      <c r="B255" s="0" t="s">
        <v>246</v>
      </c>
      <c r="C255" s="7" t="n">
        <v>657742900</v>
      </c>
      <c r="D255" s="7" t="n">
        <v>2128982.58566361</v>
      </c>
      <c r="E255" s="7" t="n">
        <v>239601000</v>
      </c>
      <c r="F255" s="7" t="n">
        <v>2841928.9249436</v>
      </c>
      <c r="G255" s="7" t="n">
        <v>4970912</v>
      </c>
      <c r="H255" s="7" t="n">
        <v>8662963.76343691</v>
      </c>
      <c r="I255" s="17" t="n">
        <v>0.573811935007778</v>
      </c>
      <c r="J255" s="7" t="n">
        <v>7146945</v>
      </c>
      <c r="K255" s="7" t="n">
        <v>4970912</v>
      </c>
      <c r="L255" s="0" t="n">
        <v>57.38</v>
      </c>
      <c r="N255" s="7" t="n">
        <v>5293757</v>
      </c>
      <c r="O255" s="18" t="n">
        <v>0.0337</v>
      </c>
      <c r="P255" s="7" t="n">
        <v>5472157</v>
      </c>
      <c r="Q255" s="17" t="n">
        <v>63.1672617989689</v>
      </c>
      <c r="R255" s="17" t="n">
        <v>0</v>
      </c>
      <c r="S255" s="17" t="n">
        <v>0</v>
      </c>
      <c r="T255" s="7" t="n">
        <v>0</v>
      </c>
      <c r="U255" s="7" t="n">
        <v>501245</v>
      </c>
      <c r="V255" s="7" t="n">
        <v>501245</v>
      </c>
      <c r="W255" s="7" t="n">
        <v>0</v>
      </c>
      <c r="X255" s="7" t="n">
        <v>4970912</v>
      </c>
      <c r="Y255" s="17" t="n">
        <v>57.3811935007778</v>
      </c>
      <c r="AA255" s="0" t="n">
        <v>0</v>
      </c>
      <c r="AB255" s="0" t="n">
        <v>0</v>
      </c>
      <c r="AC255" s="0" t="n">
        <v>0</v>
      </c>
      <c r="AD255" s="0" t="n">
        <v>0.00119350077781633</v>
      </c>
      <c r="AG255" s="0" t="s">
        <v>663</v>
      </c>
      <c r="AH255" s="0" t="s">
        <v>246</v>
      </c>
      <c r="AI255" s="0" t="n">
        <v>0.573811935007778</v>
      </c>
      <c r="AJ255" s="0" t="n">
        <v>57.38</v>
      </c>
      <c r="AK255" s="0" t="n">
        <v>0.0337</v>
      </c>
      <c r="AL255" s="0" t="n">
        <v>4970912</v>
      </c>
      <c r="AM255" s="0" t="n">
        <v>0.00119350077781633</v>
      </c>
    </row>
    <row r="256" customFormat="false" ht="14.5" hidden="false" customHeight="false" outlineLevel="0" collapsed="false">
      <c r="A256" s="0" t="n">
        <v>229</v>
      </c>
      <c r="B256" s="0" t="s">
        <v>247</v>
      </c>
      <c r="C256" s="7" t="n">
        <v>9902814600</v>
      </c>
      <c r="D256" s="7" t="n">
        <v>32053435.8218923</v>
      </c>
      <c r="E256" s="7" t="n">
        <v>2173171000</v>
      </c>
      <c r="F256" s="7" t="n">
        <v>25776175.9080664</v>
      </c>
      <c r="G256" s="7" t="n">
        <v>57829612</v>
      </c>
      <c r="H256" s="7" t="n">
        <v>103702813.051352</v>
      </c>
      <c r="I256" s="17" t="n">
        <v>0.557647476461064</v>
      </c>
      <c r="J256" s="7" t="n">
        <v>85554821</v>
      </c>
      <c r="K256" s="7" t="n">
        <v>57829612</v>
      </c>
      <c r="L256" s="0" t="n">
        <v>55.76</v>
      </c>
      <c r="N256" s="7" t="n">
        <v>60430874</v>
      </c>
      <c r="O256" s="18" t="n">
        <v>0.0387</v>
      </c>
      <c r="P256" s="7" t="n">
        <v>62769549</v>
      </c>
      <c r="Q256" s="17" t="n">
        <v>60.5282992361233</v>
      </c>
      <c r="R256" s="17" t="n">
        <v>0</v>
      </c>
      <c r="S256" s="17" t="n">
        <v>0</v>
      </c>
      <c r="T256" s="7" t="n">
        <v>0</v>
      </c>
      <c r="U256" s="7" t="n">
        <v>4939937</v>
      </c>
      <c r="V256" s="7" t="n">
        <v>4939937</v>
      </c>
      <c r="W256" s="7" t="n">
        <v>0</v>
      </c>
      <c r="X256" s="7" t="n">
        <v>57829612</v>
      </c>
      <c r="Y256" s="17" t="n">
        <v>55.7647476461064</v>
      </c>
      <c r="AA256" s="0" t="n">
        <v>0</v>
      </c>
      <c r="AB256" s="0" t="n">
        <v>0</v>
      </c>
      <c r="AC256" s="0" t="n">
        <v>0</v>
      </c>
      <c r="AD256" s="0" t="n">
        <v>0.0047476461063809</v>
      </c>
      <c r="AG256" s="0" t="s">
        <v>664</v>
      </c>
      <c r="AH256" s="0" t="s">
        <v>247</v>
      </c>
      <c r="AI256" s="0" t="n">
        <v>0.557647476461064</v>
      </c>
      <c r="AJ256" s="0" t="n">
        <v>55.76</v>
      </c>
      <c r="AK256" s="0" t="n">
        <v>0.0387</v>
      </c>
      <c r="AL256" s="0" t="n">
        <v>57829612</v>
      </c>
      <c r="AM256" s="0" t="n">
        <v>0.0047476461063809</v>
      </c>
    </row>
    <row r="257" customFormat="false" ht="14.5" hidden="false" customHeight="false" outlineLevel="0" collapsed="false">
      <c r="A257" s="0" t="n">
        <v>230</v>
      </c>
      <c r="B257" s="0" t="s">
        <v>248</v>
      </c>
      <c r="C257" s="7" t="n">
        <v>202643200</v>
      </c>
      <c r="D257" s="7" t="n">
        <v>655915.622811204</v>
      </c>
      <c r="E257" s="7" t="n">
        <v>69821000</v>
      </c>
      <c r="F257" s="7" t="n">
        <v>828153.13570681</v>
      </c>
      <c r="G257" s="7" t="n">
        <v>1484069</v>
      </c>
      <c r="H257" s="7" t="n">
        <v>1979736.81381884</v>
      </c>
      <c r="I257" s="17" t="n">
        <v>0.749629440459453</v>
      </c>
      <c r="J257" s="7" t="n">
        <v>1633283</v>
      </c>
      <c r="K257" s="7" t="n">
        <v>1484069</v>
      </c>
      <c r="L257" s="0" t="n">
        <v>74.96</v>
      </c>
      <c r="N257" s="7" t="n">
        <v>1373567</v>
      </c>
      <c r="O257" s="18" t="n">
        <v>0.0281</v>
      </c>
      <c r="P257" s="7" t="n">
        <v>1412164</v>
      </c>
      <c r="Q257" s="17" t="n">
        <v>71.3308956090979</v>
      </c>
      <c r="R257" s="17" t="n">
        <v>3.62910439090211</v>
      </c>
      <c r="S257" s="17" t="n">
        <v>0.01</v>
      </c>
      <c r="T257" s="7" t="n">
        <v>13736</v>
      </c>
      <c r="U257" s="7" t="n">
        <v>0</v>
      </c>
      <c r="V257" s="7" t="n">
        <v>0</v>
      </c>
      <c r="W257" s="7" t="n">
        <v>0</v>
      </c>
      <c r="X257" s="7" t="n">
        <v>1425900</v>
      </c>
      <c r="Y257" s="17" t="n">
        <v>72.0247252082709</v>
      </c>
      <c r="AA257" s="0" t="n">
        <v>-71905</v>
      </c>
      <c r="AB257" s="0" t="n">
        <v>-58169</v>
      </c>
      <c r="AC257" s="0" t="n">
        <v>0</v>
      </c>
      <c r="AD257" s="0" t="n">
        <v>-2.9352747917291</v>
      </c>
      <c r="AG257" s="0" t="s">
        <v>665</v>
      </c>
      <c r="AH257" s="0" t="s">
        <v>248</v>
      </c>
      <c r="AI257" s="0" t="n">
        <v>0.749629440459453</v>
      </c>
      <c r="AJ257" s="0" t="n">
        <v>74.96</v>
      </c>
      <c r="AK257" s="0" t="n">
        <v>0.0281</v>
      </c>
      <c r="AL257" s="0" t="n">
        <v>1425900</v>
      </c>
      <c r="AM257" s="0" t="n">
        <v>-2.9352747917291</v>
      </c>
    </row>
    <row r="258" customFormat="false" ht="14.5" hidden="false" customHeight="false" outlineLevel="0" collapsed="false">
      <c r="A258" s="0" t="n">
        <v>231</v>
      </c>
      <c r="B258" s="0" t="s">
        <v>249</v>
      </c>
      <c r="C258" s="7" t="n">
        <v>3412515200</v>
      </c>
      <c r="D258" s="7" t="n">
        <v>11045631.1031443</v>
      </c>
      <c r="E258" s="7" t="n">
        <v>957432000</v>
      </c>
      <c r="F258" s="7" t="n">
        <v>11356186.7207007</v>
      </c>
      <c r="G258" s="7" t="n">
        <v>22401818</v>
      </c>
      <c r="H258" s="7" t="n">
        <v>33089290.70774</v>
      </c>
      <c r="I258" s="17" t="n">
        <v>0.677011127191068</v>
      </c>
      <c r="J258" s="7" t="n">
        <v>27298665</v>
      </c>
      <c r="K258" s="7" t="n">
        <v>22401818</v>
      </c>
      <c r="L258" s="0" t="n">
        <v>67.7</v>
      </c>
      <c r="N258" s="7" t="n">
        <v>23884371</v>
      </c>
      <c r="O258" s="18" t="n">
        <v>0.0476</v>
      </c>
      <c r="P258" s="7" t="n">
        <v>25021267</v>
      </c>
      <c r="Q258" s="17" t="n">
        <v>75.617417190956</v>
      </c>
      <c r="R258" s="17" t="n">
        <v>0</v>
      </c>
      <c r="S258" s="17" t="n">
        <v>0</v>
      </c>
      <c r="T258" s="7" t="n">
        <v>0</v>
      </c>
      <c r="U258" s="7" t="n">
        <v>2619449</v>
      </c>
      <c r="V258" s="7" t="n">
        <v>2619449</v>
      </c>
      <c r="W258" s="7" t="n">
        <v>0</v>
      </c>
      <c r="X258" s="7" t="n">
        <v>22401818</v>
      </c>
      <c r="Y258" s="17" t="n">
        <v>67.7011127191068</v>
      </c>
      <c r="AA258" s="0" t="n">
        <v>0</v>
      </c>
      <c r="AB258" s="0" t="n">
        <v>0</v>
      </c>
      <c r="AC258" s="0" t="n">
        <v>0</v>
      </c>
      <c r="AD258" s="0" t="n">
        <v>0.00111271910682831</v>
      </c>
      <c r="AG258" s="0" t="s">
        <v>666</v>
      </c>
      <c r="AH258" s="0" t="s">
        <v>249</v>
      </c>
      <c r="AI258" s="0" t="n">
        <v>0.677011127191068</v>
      </c>
      <c r="AJ258" s="0" t="n">
        <v>67.7</v>
      </c>
      <c r="AK258" s="0" t="n">
        <v>0.0476</v>
      </c>
      <c r="AL258" s="0" t="n">
        <v>22401818</v>
      </c>
      <c r="AM258" s="0" t="n">
        <v>0.00111271910682831</v>
      </c>
    </row>
    <row r="259" customFormat="false" ht="14.5" hidden="false" customHeight="false" outlineLevel="0" collapsed="false">
      <c r="A259" s="0" t="n">
        <v>232</v>
      </c>
      <c r="B259" s="0" t="s">
        <v>250</v>
      </c>
      <c r="C259" s="7" t="n">
        <v>1671752500</v>
      </c>
      <c r="D259" s="7" t="n">
        <v>5411129.42464236</v>
      </c>
      <c r="E259" s="7" t="n">
        <v>574168000</v>
      </c>
      <c r="F259" s="7" t="n">
        <v>6810258.08313412</v>
      </c>
      <c r="G259" s="7" t="n">
        <v>12221388</v>
      </c>
      <c r="H259" s="7" t="n">
        <v>22801370.7684857</v>
      </c>
      <c r="I259" s="17" t="n">
        <v>0.53599356477688</v>
      </c>
      <c r="J259" s="7" t="n">
        <v>18811131</v>
      </c>
      <c r="K259" s="7" t="n">
        <v>12221388</v>
      </c>
      <c r="L259" s="0" t="n">
        <v>53.6</v>
      </c>
      <c r="N259" s="7" t="n">
        <v>12638892</v>
      </c>
      <c r="O259" s="18" t="n">
        <v>0.038</v>
      </c>
      <c r="P259" s="7" t="n">
        <v>13119170</v>
      </c>
      <c r="Q259" s="17" t="n">
        <v>57.536760106249</v>
      </c>
      <c r="R259" s="17" t="n">
        <v>0</v>
      </c>
      <c r="S259" s="17" t="n">
        <v>0</v>
      </c>
      <c r="T259" s="7" t="n">
        <v>0</v>
      </c>
      <c r="U259" s="7" t="n">
        <v>897782</v>
      </c>
      <c r="V259" s="7" t="n">
        <v>897782</v>
      </c>
      <c r="W259" s="7" t="n">
        <v>0</v>
      </c>
      <c r="X259" s="7" t="n">
        <v>12221388</v>
      </c>
      <c r="Y259" s="17" t="n">
        <v>53.599356477688</v>
      </c>
      <c r="AA259" s="0" t="n">
        <v>0</v>
      </c>
      <c r="AB259" s="0" t="n">
        <v>0</v>
      </c>
      <c r="AC259" s="0" t="n">
        <v>0</v>
      </c>
      <c r="AD259" s="0" t="n">
        <v>-0.000643522311960965</v>
      </c>
      <c r="AG259" s="0" t="s">
        <v>667</v>
      </c>
      <c r="AH259" s="0" t="s">
        <v>250</v>
      </c>
      <c r="AI259" s="0" t="n">
        <v>0.53599356477688</v>
      </c>
      <c r="AJ259" s="0" t="n">
        <v>53.6</v>
      </c>
      <c r="AK259" s="0" t="n">
        <v>0.038</v>
      </c>
      <c r="AL259" s="0" t="n">
        <v>12221388</v>
      </c>
      <c r="AM259" s="0" t="n">
        <v>-0.000643522311960965</v>
      </c>
    </row>
    <row r="260" customFormat="false" ht="14.5" hidden="false" customHeight="false" outlineLevel="0" collapsed="false">
      <c r="A260" s="0" t="n">
        <v>233</v>
      </c>
      <c r="B260" s="0" t="s">
        <v>251</v>
      </c>
      <c r="C260" s="7" t="n">
        <v>114245700</v>
      </c>
      <c r="D260" s="7" t="n">
        <v>369790.545495738</v>
      </c>
      <c r="E260" s="7" t="n">
        <v>21151000</v>
      </c>
      <c r="F260" s="7" t="n">
        <v>250873.905749484</v>
      </c>
      <c r="G260" s="7" t="n">
        <v>620664</v>
      </c>
      <c r="H260" s="7" t="n">
        <v>1482291.44733715</v>
      </c>
      <c r="I260" s="17" t="n">
        <v>0.418719274886857</v>
      </c>
      <c r="J260" s="7" t="n">
        <v>1222890</v>
      </c>
      <c r="K260" s="7" t="n">
        <v>620664</v>
      </c>
      <c r="L260" s="0" t="n">
        <v>41.87</v>
      </c>
      <c r="N260" s="7" t="n">
        <v>634874</v>
      </c>
      <c r="O260" s="18" t="n">
        <v>0.0384</v>
      </c>
      <c r="P260" s="7" t="n">
        <v>659253</v>
      </c>
      <c r="Q260" s="17" t="n">
        <v>44.4752616757191</v>
      </c>
      <c r="R260" s="17" t="n">
        <v>0</v>
      </c>
      <c r="S260" s="17" t="n">
        <v>0</v>
      </c>
      <c r="T260" s="7" t="n">
        <v>0</v>
      </c>
      <c r="U260" s="7" t="n">
        <v>38589</v>
      </c>
      <c r="V260" s="7" t="n">
        <v>38589</v>
      </c>
      <c r="W260" s="7" t="n">
        <v>0</v>
      </c>
      <c r="X260" s="7" t="n">
        <v>620664</v>
      </c>
      <c r="Y260" s="17" t="n">
        <v>41.8719274886857</v>
      </c>
      <c r="AA260" s="0" t="n">
        <v>0</v>
      </c>
      <c r="AB260" s="0" t="n">
        <v>0</v>
      </c>
      <c r="AC260" s="0" t="n">
        <v>0</v>
      </c>
      <c r="AD260" s="0" t="n">
        <v>0.00192748868570902</v>
      </c>
      <c r="AG260" s="0" t="s">
        <v>668</v>
      </c>
      <c r="AH260" s="0" t="s">
        <v>251</v>
      </c>
      <c r="AI260" s="0" t="n">
        <v>0.418719274886857</v>
      </c>
      <c r="AJ260" s="0" t="n">
        <v>41.87</v>
      </c>
      <c r="AK260" s="0" t="n">
        <v>0.0384</v>
      </c>
      <c r="AL260" s="0" t="n">
        <v>620664</v>
      </c>
      <c r="AM260" s="0" t="n">
        <v>0.00192748868570902</v>
      </c>
    </row>
    <row r="261" customFormat="false" ht="14.5" hidden="false" customHeight="false" outlineLevel="0" collapsed="false">
      <c r="A261" s="0" t="n">
        <v>234</v>
      </c>
      <c r="B261" s="0" t="s">
        <v>252</v>
      </c>
      <c r="C261" s="7" t="n">
        <v>190689500</v>
      </c>
      <c r="D261" s="7" t="n">
        <v>617223.879982438</v>
      </c>
      <c r="E261" s="7" t="n">
        <v>55544000</v>
      </c>
      <c r="F261" s="7" t="n">
        <v>658812.359744189</v>
      </c>
      <c r="G261" s="7" t="n">
        <v>1276036</v>
      </c>
      <c r="H261" s="7" t="n">
        <v>2376891.88125395</v>
      </c>
      <c r="I261" s="17" t="n">
        <v>0.536850670433867</v>
      </c>
      <c r="J261" s="7" t="n">
        <v>1960936</v>
      </c>
      <c r="K261" s="7" t="n">
        <v>1276036</v>
      </c>
      <c r="L261" s="0" t="n">
        <v>53.69</v>
      </c>
      <c r="N261" s="7" t="n">
        <v>1256560</v>
      </c>
      <c r="O261" s="18" t="n">
        <v>0.0268</v>
      </c>
      <c r="P261" s="7" t="n">
        <v>1290236</v>
      </c>
      <c r="Q261" s="17" t="n">
        <v>54.2824858873818</v>
      </c>
      <c r="R261" s="17" t="n">
        <v>0</v>
      </c>
      <c r="S261" s="17" t="n">
        <v>0</v>
      </c>
      <c r="T261" s="7" t="n">
        <v>0</v>
      </c>
      <c r="U261" s="7" t="n">
        <v>14200</v>
      </c>
      <c r="V261" s="7" t="n">
        <v>14200</v>
      </c>
      <c r="W261" s="7" t="n">
        <v>0</v>
      </c>
      <c r="X261" s="7" t="n">
        <v>1276036</v>
      </c>
      <c r="Y261" s="17" t="n">
        <v>53.6850670433867</v>
      </c>
      <c r="AA261" s="0" t="n">
        <v>0</v>
      </c>
      <c r="AB261" s="0" t="n">
        <v>0</v>
      </c>
      <c r="AC261" s="0" t="n">
        <v>0</v>
      </c>
      <c r="AD261" s="0" t="n">
        <v>-0.0049329566132883</v>
      </c>
      <c r="AG261" s="0" t="s">
        <v>669</v>
      </c>
      <c r="AH261" s="0" t="s">
        <v>252</v>
      </c>
      <c r="AI261" s="0" t="n">
        <v>0.536850670433867</v>
      </c>
      <c r="AJ261" s="0" t="n">
        <v>53.69</v>
      </c>
      <c r="AK261" s="0" t="n">
        <v>0.0268</v>
      </c>
      <c r="AL261" s="0" t="n">
        <v>1276036</v>
      </c>
      <c r="AM261" s="0" t="n">
        <v>-0.0049329566132883</v>
      </c>
    </row>
    <row r="262" customFormat="false" ht="14.5" hidden="false" customHeight="false" outlineLevel="0" collapsed="false">
      <c r="A262" s="0" t="n">
        <v>235</v>
      </c>
      <c r="B262" s="0" t="s">
        <v>253</v>
      </c>
      <c r="C262" s="7" t="n">
        <v>265707500</v>
      </c>
      <c r="D262" s="7" t="n">
        <v>860042.184233707</v>
      </c>
      <c r="E262" s="7" t="n">
        <v>63687000</v>
      </c>
      <c r="F262" s="7" t="n">
        <v>755397.212210647</v>
      </c>
      <c r="G262" s="7" t="n">
        <v>1615439</v>
      </c>
      <c r="H262" s="7" t="n">
        <v>3465236.94378099</v>
      </c>
      <c r="I262" s="17" t="n">
        <v>0.466184282982209</v>
      </c>
      <c r="J262" s="7" t="n">
        <v>2858820</v>
      </c>
      <c r="K262" s="7" t="n">
        <v>1615439</v>
      </c>
      <c r="L262" s="0" t="n">
        <v>46.62</v>
      </c>
      <c r="N262" s="7" t="n">
        <v>1678064</v>
      </c>
      <c r="O262" s="18" t="n">
        <v>0.0302</v>
      </c>
      <c r="P262" s="7" t="n">
        <v>1728742</v>
      </c>
      <c r="Q262" s="17" t="n">
        <v>49.8881325590895</v>
      </c>
      <c r="R262" s="17" t="n">
        <v>0</v>
      </c>
      <c r="S262" s="17" t="n">
        <v>0</v>
      </c>
      <c r="T262" s="7" t="n">
        <v>0</v>
      </c>
      <c r="U262" s="7" t="n">
        <v>113303</v>
      </c>
      <c r="V262" s="7" t="n">
        <v>113303</v>
      </c>
      <c r="W262" s="7" t="n">
        <v>0</v>
      </c>
      <c r="X262" s="7" t="n">
        <v>1615439</v>
      </c>
      <c r="Y262" s="17" t="n">
        <v>46.6184282982209</v>
      </c>
      <c r="AA262" s="0" t="n">
        <v>0</v>
      </c>
      <c r="AB262" s="0" t="n">
        <v>0</v>
      </c>
      <c r="AC262" s="0" t="n">
        <v>0</v>
      </c>
      <c r="AD262" s="0" t="n">
        <v>-0.00157170177911325</v>
      </c>
      <c r="AG262" s="0" t="s">
        <v>670</v>
      </c>
      <c r="AH262" s="0" t="s">
        <v>253</v>
      </c>
      <c r="AI262" s="0" t="n">
        <v>0.466184282982209</v>
      </c>
      <c r="AJ262" s="0" t="n">
        <v>46.62</v>
      </c>
      <c r="AK262" s="0" t="n">
        <v>0.0302</v>
      </c>
      <c r="AL262" s="0" t="n">
        <v>1615439</v>
      </c>
      <c r="AM262" s="0" t="n">
        <v>-0.00157170177911325</v>
      </c>
    </row>
    <row r="263" customFormat="false" ht="14.5" hidden="false" customHeight="false" outlineLevel="0" collapsed="false">
      <c r="A263" s="0" t="n">
        <v>236</v>
      </c>
      <c r="B263" s="0" t="s">
        <v>254</v>
      </c>
      <c r="C263" s="7" t="n">
        <v>4240409000</v>
      </c>
      <c r="D263" s="7" t="n">
        <v>13725358.2168523</v>
      </c>
      <c r="E263" s="7" t="n">
        <v>1364118000</v>
      </c>
      <c r="F263" s="7" t="n">
        <v>16179925.7984575</v>
      </c>
      <c r="G263" s="7" t="n">
        <v>29905284</v>
      </c>
      <c r="H263" s="7" t="n">
        <v>97815674.27</v>
      </c>
      <c r="I263" s="17" t="n">
        <v>0.30573100091763</v>
      </c>
      <c r="J263" s="7" t="n">
        <v>80697931</v>
      </c>
      <c r="K263" s="7" t="n">
        <v>29905284</v>
      </c>
      <c r="L263" s="0" t="n">
        <v>30.57</v>
      </c>
      <c r="N263" s="7" t="n">
        <v>32068500</v>
      </c>
      <c r="O263" s="18" t="n">
        <v>0.0457</v>
      </c>
      <c r="P263" s="7" t="n">
        <v>33534030</v>
      </c>
      <c r="Q263" s="17" t="n">
        <v>34.2828797636626</v>
      </c>
      <c r="R263" s="17" t="n">
        <v>0</v>
      </c>
      <c r="S263" s="17" t="n">
        <v>0</v>
      </c>
      <c r="T263" s="7" t="n">
        <v>0</v>
      </c>
      <c r="U263" s="7" t="n">
        <v>3628746</v>
      </c>
      <c r="V263" s="7" t="n">
        <v>3628746</v>
      </c>
      <c r="W263" s="7" t="n">
        <v>0</v>
      </c>
      <c r="X263" s="7" t="n">
        <v>29905284</v>
      </c>
      <c r="Y263" s="17" t="n">
        <v>30.573100091763</v>
      </c>
      <c r="AA263" s="0" t="n">
        <v>0</v>
      </c>
      <c r="AB263" s="0" t="n">
        <v>0</v>
      </c>
      <c r="AC263" s="0" t="n">
        <v>0</v>
      </c>
      <c r="AD263" s="0" t="n">
        <v>0.00310009176303083</v>
      </c>
      <c r="AG263" s="0" t="s">
        <v>671</v>
      </c>
      <c r="AH263" s="0" t="s">
        <v>254</v>
      </c>
      <c r="AI263" s="0" t="n">
        <v>0.30573100091763</v>
      </c>
      <c r="AJ263" s="0" t="n">
        <v>30.57</v>
      </c>
      <c r="AK263" s="0" t="n">
        <v>0.0457</v>
      </c>
      <c r="AL263" s="0" t="n">
        <v>29905284</v>
      </c>
      <c r="AM263" s="0" t="n">
        <v>0.00310009176303083</v>
      </c>
    </row>
    <row r="264" customFormat="false" ht="14.5" hidden="false" customHeight="false" outlineLevel="0" collapsed="false">
      <c r="A264" s="0" t="n">
        <v>237</v>
      </c>
      <c r="B264" s="0" t="s">
        <v>255</v>
      </c>
      <c r="C264" s="7" t="n">
        <v>120158000</v>
      </c>
      <c r="D264" s="7" t="n">
        <v>388927.48143411</v>
      </c>
      <c r="E264" s="7" t="n">
        <v>20269000</v>
      </c>
      <c r="F264" s="7" t="n">
        <v>240412.424738135</v>
      </c>
      <c r="G264" s="7" t="n">
        <v>629340</v>
      </c>
      <c r="H264" s="7" t="n">
        <v>1010268.77212217</v>
      </c>
      <c r="I264" s="17" t="n">
        <v>0.62294313886196</v>
      </c>
      <c r="J264" s="7" t="n">
        <v>833472</v>
      </c>
      <c r="K264" s="7" t="n">
        <v>629340</v>
      </c>
      <c r="L264" s="0" t="n">
        <v>62.29</v>
      </c>
      <c r="N264" s="7" t="n">
        <v>649865</v>
      </c>
      <c r="O264" s="18" t="n">
        <v>0.051</v>
      </c>
      <c r="P264" s="7" t="n">
        <v>683008</v>
      </c>
      <c r="Q264" s="17" t="n">
        <v>67.6065636043839</v>
      </c>
      <c r="R264" s="17" t="n">
        <v>0</v>
      </c>
      <c r="S264" s="17" t="n">
        <v>0</v>
      </c>
      <c r="T264" s="7" t="n">
        <v>0</v>
      </c>
      <c r="U264" s="7" t="n">
        <v>53668</v>
      </c>
      <c r="V264" s="7" t="n">
        <v>53668</v>
      </c>
      <c r="W264" s="7" t="n">
        <v>0</v>
      </c>
      <c r="X264" s="7" t="n">
        <v>629340</v>
      </c>
      <c r="Y264" s="17" t="n">
        <v>62.294313886196</v>
      </c>
      <c r="AA264" s="0" t="n">
        <v>0</v>
      </c>
      <c r="AB264" s="0" t="n">
        <v>0</v>
      </c>
      <c r="AC264" s="0" t="n">
        <v>0</v>
      </c>
      <c r="AD264" s="0" t="n">
        <v>0.00431388619600881</v>
      </c>
      <c r="AG264" s="0" t="s">
        <v>672</v>
      </c>
      <c r="AH264" s="0" t="s">
        <v>255</v>
      </c>
      <c r="AI264" s="0" t="n">
        <v>0.62294313886196</v>
      </c>
      <c r="AJ264" s="0" t="n">
        <v>62.29</v>
      </c>
      <c r="AK264" s="0" t="n">
        <v>0.051</v>
      </c>
      <c r="AL264" s="0" t="n">
        <v>629340</v>
      </c>
      <c r="AM264" s="0" t="n">
        <v>0.00431388619600881</v>
      </c>
    </row>
    <row r="265" customFormat="false" ht="14.5" hidden="false" customHeight="false" outlineLevel="0" collapsed="false">
      <c r="A265" s="0" t="n">
        <v>238</v>
      </c>
      <c r="B265" s="0" t="s">
        <v>256</v>
      </c>
      <c r="C265" s="7" t="n">
        <v>1865402800</v>
      </c>
      <c r="D265" s="7" t="n">
        <v>6037936.82371658</v>
      </c>
      <c r="E265" s="7" t="n">
        <v>498055000</v>
      </c>
      <c r="F265" s="7" t="n">
        <v>5907474.97177719</v>
      </c>
      <c r="G265" s="7" t="n">
        <v>11945412</v>
      </c>
      <c r="H265" s="7" t="n">
        <v>17742697.3652483</v>
      </c>
      <c r="I265" s="17" t="n">
        <v>0.673257946866457</v>
      </c>
      <c r="J265" s="7" t="n">
        <v>14637725</v>
      </c>
      <c r="K265" s="7" t="n">
        <v>11945412</v>
      </c>
      <c r="L265" s="0" t="n">
        <v>67.33</v>
      </c>
      <c r="N265" s="7" t="n">
        <v>12559428</v>
      </c>
      <c r="O265" s="18" t="n">
        <v>0.0663</v>
      </c>
      <c r="P265" s="7" t="n">
        <v>13392118</v>
      </c>
      <c r="Q265" s="17" t="n">
        <v>75.4796056333036</v>
      </c>
      <c r="R265" s="17" t="n">
        <v>0</v>
      </c>
      <c r="S265" s="17" t="n">
        <v>0</v>
      </c>
      <c r="T265" s="7" t="n">
        <v>0</v>
      </c>
      <c r="U265" s="7" t="n">
        <v>1446706</v>
      </c>
      <c r="V265" s="7" t="n">
        <v>1446706</v>
      </c>
      <c r="W265" s="7" t="n">
        <v>0</v>
      </c>
      <c r="X265" s="7" t="n">
        <v>11945412</v>
      </c>
      <c r="Y265" s="17" t="n">
        <v>67.3257946866457</v>
      </c>
      <c r="AA265" s="0" t="n">
        <v>0</v>
      </c>
      <c r="AB265" s="0" t="n">
        <v>0</v>
      </c>
      <c r="AC265" s="0" t="n">
        <v>0</v>
      </c>
      <c r="AD265" s="0" t="n">
        <v>-0.00420531335426233</v>
      </c>
      <c r="AG265" s="0" t="s">
        <v>673</v>
      </c>
      <c r="AH265" s="0" t="s">
        <v>256</v>
      </c>
      <c r="AI265" s="0" t="n">
        <v>0.673257946866457</v>
      </c>
      <c r="AJ265" s="0" t="n">
        <v>67.33</v>
      </c>
      <c r="AK265" s="0" t="n">
        <v>0.0663</v>
      </c>
      <c r="AL265" s="0" t="n">
        <v>11945412</v>
      </c>
      <c r="AM265" s="0" t="n">
        <v>-0.00420531335426233</v>
      </c>
    </row>
    <row r="266" customFormat="false" ht="14.5" hidden="false" customHeight="false" outlineLevel="0" collapsed="false">
      <c r="A266" s="0" t="n">
        <v>239</v>
      </c>
      <c r="B266" s="0" t="s">
        <v>257</v>
      </c>
      <c r="C266" s="7" t="n">
        <v>13647134600</v>
      </c>
      <c r="D266" s="7" t="n">
        <v>44173052.8867849</v>
      </c>
      <c r="E266" s="7" t="n">
        <v>3121175000</v>
      </c>
      <c r="F266" s="7" t="n">
        <v>37020536.2761877</v>
      </c>
      <c r="G266" s="7" t="n">
        <v>81193589</v>
      </c>
      <c r="H266" s="7" t="n">
        <v>112170810.485</v>
      </c>
      <c r="I266" s="17" t="n">
        <v>0.723838836939291</v>
      </c>
      <c r="J266" s="7" t="n">
        <v>92540919</v>
      </c>
      <c r="K266" s="7" t="n">
        <v>81193589</v>
      </c>
      <c r="L266" s="0" t="n">
        <v>72.38</v>
      </c>
      <c r="N266" s="7" t="n">
        <v>83683584</v>
      </c>
      <c r="O266" s="18" t="n">
        <v>0.0476</v>
      </c>
      <c r="P266" s="7" t="n">
        <v>87666923</v>
      </c>
      <c r="Q266" s="17" t="n">
        <v>78.1548449377775</v>
      </c>
      <c r="R266" s="17" t="n">
        <v>0</v>
      </c>
      <c r="S266" s="17" t="n">
        <v>0</v>
      </c>
      <c r="T266" s="7" t="n">
        <v>0</v>
      </c>
      <c r="U266" s="7" t="n">
        <v>6473334</v>
      </c>
      <c r="V266" s="7" t="n">
        <v>6473334</v>
      </c>
      <c r="W266" s="7" t="n">
        <v>0</v>
      </c>
      <c r="X266" s="7" t="n">
        <v>81193589</v>
      </c>
      <c r="Y266" s="17" t="n">
        <v>72.3838836939291</v>
      </c>
      <c r="AA266" s="0" t="n">
        <v>0</v>
      </c>
      <c r="AB266" s="0" t="n">
        <v>0</v>
      </c>
      <c r="AC266" s="0" t="n">
        <v>0</v>
      </c>
      <c r="AD266" s="0" t="n">
        <v>0.00388369392908317</v>
      </c>
      <c r="AG266" s="0" t="s">
        <v>674</v>
      </c>
      <c r="AH266" s="0" t="s">
        <v>257</v>
      </c>
      <c r="AI266" s="0" t="n">
        <v>0.723838836939291</v>
      </c>
      <c r="AJ266" s="0" t="n">
        <v>72.38</v>
      </c>
      <c r="AK266" s="0" t="n">
        <v>0.0476</v>
      </c>
      <c r="AL266" s="0" t="n">
        <v>81193589</v>
      </c>
      <c r="AM266" s="0" t="n">
        <v>0.00388369392908317</v>
      </c>
    </row>
    <row r="267" customFormat="false" ht="14.5" hidden="false" customHeight="false" outlineLevel="0" collapsed="false">
      <c r="A267" s="0" t="n">
        <v>240</v>
      </c>
      <c r="B267" s="0" t="s">
        <v>258</v>
      </c>
      <c r="C267" s="7" t="n">
        <v>654578500</v>
      </c>
      <c r="D267" s="7" t="n">
        <v>2118740.05397824</v>
      </c>
      <c r="E267" s="7" t="n">
        <v>154653000</v>
      </c>
      <c r="F267" s="7" t="n">
        <v>1834353.08712945</v>
      </c>
      <c r="G267" s="7" t="n">
        <v>3953093</v>
      </c>
      <c r="H267" s="7" t="n">
        <v>6386487.23966941</v>
      </c>
      <c r="I267" s="17" t="n">
        <v>0.618977671394303</v>
      </c>
      <c r="J267" s="7" t="n">
        <v>5268852</v>
      </c>
      <c r="K267" s="7" t="n">
        <v>3953093</v>
      </c>
      <c r="L267" s="0" t="n">
        <v>61.9</v>
      </c>
      <c r="N267" s="7" t="n">
        <v>4135286</v>
      </c>
      <c r="O267" s="18" t="n">
        <v>0.0382</v>
      </c>
      <c r="P267" s="7" t="n">
        <v>4293254</v>
      </c>
      <c r="Q267" s="17" t="n">
        <v>67.2240284664256</v>
      </c>
      <c r="R267" s="17" t="n">
        <v>0</v>
      </c>
      <c r="S267" s="17" t="n">
        <v>0</v>
      </c>
      <c r="T267" s="7" t="n">
        <v>0</v>
      </c>
      <c r="U267" s="7" t="n">
        <v>340161</v>
      </c>
      <c r="V267" s="7" t="n">
        <v>340161</v>
      </c>
      <c r="W267" s="7" t="n">
        <v>0</v>
      </c>
      <c r="X267" s="7" t="n">
        <v>3953093</v>
      </c>
      <c r="Y267" s="17" t="n">
        <v>61.8977671394303</v>
      </c>
      <c r="AA267" s="0" t="n">
        <v>0</v>
      </c>
      <c r="AB267" s="0" t="n">
        <v>0</v>
      </c>
      <c r="AC267" s="0" t="n">
        <v>0</v>
      </c>
      <c r="AD267" s="0" t="n">
        <v>-0.00223286056966998</v>
      </c>
      <c r="AG267" s="0" t="s">
        <v>675</v>
      </c>
      <c r="AH267" s="0" t="s">
        <v>258</v>
      </c>
      <c r="AI267" s="0" t="n">
        <v>0.618977671394303</v>
      </c>
      <c r="AJ267" s="0" t="n">
        <v>61.9</v>
      </c>
      <c r="AK267" s="0" t="n">
        <v>0.0382</v>
      </c>
      <c r="AL267" s="0" t="n">
        <v>3953093</v>
      </c>
      <c r="AM267" s="0" t="n">
        <v>-0.00223286056966998</v>
      </c>
    </row>
    <row r="268" customFormat="false" ht="14.5" hidden="false" customHeight="false" outlineLevel="0" collapsed="false">
      <c r="A268" s="0" t="n">
        <v>241</v>
      </c>
      <c r="B268" s="0" t="s">
        <v>259</v>
      </c>
      <c r="C268" s="7" t="n">
        <v>639721900</v>
      </c>
      <c r="D268" s="7" t="n">
        <v>2070652.20281</v>
      </c>
      <c r="E268" s="7" t="n">
        <v>254259000</v>
      </c>
      <c r="F268" s="7" t="n">
        <v>3015788.77603698</v>
      </c>
      <c r="G268" s="7" t="n">
        <v>5086441</v>
      </c>
      <c r="H268" s="7" t="n">
        <v>5878392.67984233</v>
      </c>
      <c r="I268" s="17" t="n">
        <v>0.865277513263444</v>
      </c>
      <c r="J268" s="7" t="n">
        <v>4849674</v>
      </c>
      <c r="K268" s="7" t="n">
        <v>4849674</v>
      </c>
      <c r="L268" s="0" t="n">
        <v>82.5</v>
      </c>
      <c r="N268" s="7" t="n">
        <v>4424289</v>
      </c>
      <c r="O268" s="18" t="n">
        <v>0.0346</v>
      </c>
      <c r="P268" s="7" t="n">
        <v>4577369</v>
      </c>
      <c r="Q268" s="17" t="n">
        <v>77.8676969930287</v>
      </c>
      <c r="R268" s="17" t="n">
        <v>4.63230300697134</v>
      </c>
      <c r="S268" s="17" t="n">
        <v>0.01</v>
      </c>
      <c r="T268" s="7" t="n">
        <v>44243</v>
      </c>
      <c r="U268" s="7" t="n">
        <v>0</v>
      </c>
      <c r="V268" s="7" t="n">
        <v>0</v>
      </c>
      <c r="W268" s="7" t="n">
        <v>0</v>
      </c>
      <c r="X268" s="7" t="n">
        <v>4621612</v>
      </c>
      <c r="Y268" s="17" t="n">
        <v>78.6203347021717</v>
      </c>
      <c r="AA268" s="0" t="n">
        <v>-272305</v>
      </c>
      <c r="AB268" s="0" t="n">
        <v>-228062</v>
      </c>
      <c r="AC268" s="0" t="n">
        <v>0</v>
      </c>
      <c r="AD268" s="0" t="n">
        <v>-3.87966529782827</v>
      </c>
      <c r="AG268" s="0" t="s">
        <v>676</v>
      </c>
      <c r="AH268" s="0" t="s">
        <v>259</v>
      </c>
      <c r="AI268" s="0" t="n">
        <v>0.865277513263444</v>
      </c>
      <c r="AJ268" s="0" t="n">
        <v>82.5</v>
      </c>
      <c r="AK268" s="0" t="n">
        <v>0.0346</v>
      </c>
      <c r="AL268" s="0" t="n">
        <v>4621612</v>
      </c>
      <c r="AM268" s="0" t="n">
        <v>-3.87966529782827</v>
      </c>
    </row>
    <row r="269" customFormat="false" ht="14.5" hidden="false" customHeight="false" outlineLevel="0" collapsed="false">
      <c r="A269" s="0" t="n">
        <v>242</v>
      </c>
      <c r="B269" s="0" t="s">
        <v>260</v>
      </c>
      <c r="C269" s="7" t="n">
        <v>4042523100</v>
      </c>
      <c r="D269" s="7" t="n">
        <v>13084841.0253351</v>
      </c>
      <c r="E269" s="7" t="n">
        <v>386943000</v>
      </c>
      <c r="F269" s="7" t="n">
        <v>4589565.58613884</v>
      </c>
      <c r="G269" s="7" t="n">
        <v>17674407</v>
      </c>
      <c r="H269" s="7" t="n">
        <v>1711862.24091531</v>
      </c>
      <c r="I269" s="17" t="n">
        <v>10.3246666569091</v>
      </c>
      <c r="J269" s="7" t="n">
        <v>1412286</v>
      </c>
      <c r="K269" s="7" t="n">
        <v>1412286</v>
      </c>
      <c r="L269" s="0" t="n">
        <v>82.5</v>
      </c>
      <c r="N269" s="7" t="n">
        <v>1571417</v>
      </c>
      <c r="O269" s="18" t="n">
        <v>0.045</v>
      </c>
      <c r="P269" s="7" t="n">
        <v>1642131</v>
      </c>
      <c r="Q269" s="17" t="n">
        <v>95.9265857235089</v>
      </c>
      <c r="R269" s="17" t="n">
        <v>0</v>
      </c>
      <c r="S269" s="17" t="n">
        <v>0</v>
      </c>
      <c r="T269" s="7" t="n">
        <v>0</v>
      </c>
      <c r="U269" s="7" t="n">
        <v>229845</v>
      </c>
      <c r="V269" s="7" t="n">
        <v>229845</v>
      </c>
      <c r="W269" s="7" t="n">
        <v>0</v>
      </c>
      <c r="X269" s="7" t="n">
        <v>1412286</v>
      </c>
      <c r="Y269" s="17" t="n">
        <v>82.49997962715</v>
      </c>
      <c r="AA269" s="0" t="n">
        <v>0</v>
      </c>
      <c r="AB269" s="0" t="n">
        <v>0</v>
      </c>
      <c r="AC269" s="0" t="n">
        <v>0</v>
      </c>
      <c r="AD269" s="0" t="n">
        <v>-2.03728500309808E-005</v>
      </c>
      <c r="AG269" s="0" t="s">
        <v>677</v>
      </c>
      <c r="AH269" s="0" t="s">
        <v>260</v>
      </c>
      <c r="AI269" s="0" t="n">
        <v>10.3246666569091</v>
      </c>
      <c r="AJ269" s="0" t="n">
        <v>82.5</v>
      </c>
      <c r="AK269" s="0" t="n">
        <v>0.045</v>
      </c>
      <c r="AL269" s="0" t="n">
        <v>1412286</v>
      </c>
      <c r="AM269" s="0" t="n">
        <v>-2.03728500309808E-005</v>
      </c>
    </row>
    <row r="270" customFormat="false" ht="14.5" hidden="false" customHeight="false" outlineLevel="0" collapsed="false">
      <c r="A270" s="0" t="n">
        <v>243</v>
      </c>
      <c r="B270" s="0" t="s">
        <v>261</v>
      </c>
      <c r="C270" s="7" t="n">
        <v>20526193400</v>
      </c>
      <c r="D270" s="7" t="n">
        <v>66439194.2483351</v>
      </c>
      <c r="E270" s="7" t="n">
        <v>4374250000</v>
      </c>
      <c r="F270" s="7" t="n">
        <v>51883371.104188</v>
      </c>
      <c r="G270" s="7" t="n">
        <v>118322565</v>
      </c>
      <c r="H270" s="7" t="n">
        <v>168339599.26749</v>
      </c>
      <c r="I270" s="17" t="n">
        <v>0.702880163163431</v>
      </c>
      <c r="J270" s="7" t="n">
        <v>138880169</v>
      </c>
      <c r="K270" s="7" t="n">
        <v>118322565</v>
      </c>
      <c r="L270" s="0" t="n">
        <v>70.29</v>
      </c>
      <c r="N270" s="7" t="n">
        <v>119210415</v>
      </c>
      <c r="O270" s="18" t="n">
        <v>0.0523</v>
      </c>
      <c r="P270" s="7" t="n">
        <v>125445120</v>
      </c>
      <c r="Q270" s="17" t="n">
        <v>74.5190796139825</v>
      </c>
      <c r="R270" s="17" t="n">
        <v>0</v>
      </c>
      <c r="S270" s="17" t="n">
        <v>0</v>
      </c>
      <c r="T270" s="7" t="n">
        <v>0</v>
      </c>
      <c r="U270" s="7" t="n">
        <v>7122555</v>
      </c>
      <c r="V270" s="7" t="n">
        <v>7122555</v>
      </c>
      <c r="W270" s="7" t="n">
        <v>0</v>
      </c>
      <c r="X270" s="7" t="n">
        <v>118322565</v>
      </c>
      <c r="Y270" s="17" t="n">
        <v>70.2880163163431</v>
      </c>
      <c r="AA270" s="0" t="n">
        <v>0</v>
      </c>
      <c r="AB270" s="0" t="n">
        <v>0</v>
      </c>
      <c r="AC270" s="0" t="n">
        <v>0</v>
      </c>
      <c r="AD270" s="0" t="n">
        <v>-0.0019836836568885</v>
      </c>
      <c r="AG270" s="0" t="s">
        <v>678</v>
      </c>
      <c r="AH270" s="0" t="s">
        <v>261</v>
      </c>
      <c r="AI270" s="0" t="n">
        <v>0.702880163163431</v>
      </c>
      <c r="AJ270" s="0" t="n">
        <v>70.29</v>
      </c>
      <c r="AK270" s="0" t="n">
        <v>0.0523</v>
      </c>
      <c r="AL270" s="0" t="n">
        <v>118322565</v>
      </c>
      <c r="AM270" s="0" t="n">
        <v>-0.0019836836568885</v>
      </c>
    </row>
    <row r="271" customFormat="false" ht="14.5" hidden="false" customHeight="false" outlineLevel="0" collapsed="false">
      <c r="A271" s="0" t="n">
        <v>244</v>
      </c>
      <c r="B271" s="0" t="s">
        <v>262</v>
      </c>
      <c r="C271" s="7" t="n">
        <v>4869345300</v>
      </c>
      <c r="D271" s="7" t="n">
        <v>15761099.5835651</v>
      </c>
      <c r="E271" s="7" t="n">
        <v>1160321000</v>
      </c>
      <c r="F271" s="7" t="n">
        <v>13762671.3249089</v>
      </c>
      <c r="G271" s="7" t="n">
        <v>29523771</v>
      </c>
      <c r="H271" s="7" t="n">
        <v>60191203.3879145</v>
      </c>
      <c r="I271" s="17" t="n">
        <v>0.490499763058865</v>
      </c>
      <c r="J271" s="7" t="n">
        <v>49657743</v>
      </c>
      <c r="K271" s="7" t="n">
        <v>29523771</v>
      </c>
      <c r="L271" s="0" t="n">
        <v>49.05</v>
      </c>
      <c r="N271" s="7" t="n">
        <v>29524145</v>
      </c>
      <c r="O271" s="18" t="n">
        <v>0.034</v>
      </c>
      <c r="P271" s="7" t="n">
        <v>30527966</v>
      </c>
      <c r="Q271" s="17" t="n">
        <v>50.7183180958458</v>
      </c>
      <c r="R271" s="17" t="n">
        <v>0</v>
      </c>
      <c r="S271" s="17" t="n">
        <v>0</v>
      </c>
      <c r="T271" s="7" t="n">
        <v>0</v>
      </c>
      <c r="U271" s="7" t="n">
        <v>1004195</v>
      </c>
      <c r="V271" s="7" t="n">
        <v>1004195</v>
      </c>
      <c r="W271" s="7" t="n">
        <v>0</v>
      </c>
      <c r="X271" s="7" t="n">
        <v>29523771</v>
      </c>
      <c r="Y271" s="17" t="n">
        <v>49.0499763058865</v>
      </c>
      <c r="AA271" s="0" t="n">
        <v>0</v>
      </c>
      <c r="AB271" s="0" t="n">
        <v>0</v>
      </c>
      <c r="AC271" s="0" t="n">
        <v>0</v>
      </c>
      <c r="AD271" s="0" t="n">
        <v>-2.36941135298707E-005</v>
      </c>
      <c r="AG271" s="0" t="s">
        <v>679</v>
      </c>
      <c r="AH271" s="0" t="s">
        <v>262</v>
      </c>
      <c r="AI271" s="0" t="n">
        <v>0.490499763058865</v>
      </c>
      <c r="AJ271" s="0" t="n">
        <v>49.05</v>
      </c>
      <c r="AK271" s="0" t="n">
        <v>0.034</v>
      </c>
      <c r="AL271" s="0" t="n">
        <v>29523771</v>
      </c>
      <c r="AM271" s="0" t="n">
        <v>-2.36941135298707E-005</v>
      </c>
    </row>
    <row r="272" customFormat="false" ht="14.5" hidden="false" customHeight="false" outlineLevel="0" collapsed="false">
      <c r="A272" s="0" t="n">
        <v>245</v>
      </c>
      <c r="B272" s="0" t="s">
        <v>263</v>
      </c>
      <c r="C272" s="7" t="n">
        <v>2735332900</v>
      </c>
      <c r="D272" s="7" t="n">
        <v>8853727.05671583</v>
      </c>
      <c r="E272" s="7" t="n">
        <v>753244000</v>
      </c>
      <c r="F272" s="7" t="n">
        <v>8934294.56112545</v>
      </c>
      <c r="G272" s="7" t="n">
        <v>17788022</v>
      </c>
      <c r="H272" s="7" t="n">
        <v>33423479.0299863</v>
      </c>
      <c r="I272" s="17" t="n">
        <v>0.532201390048034</v>
      </c>
      <c r="J272" s="7" t="n">
        <v>27574370</v>
      </c>
      <c r="K272" s="7" t="n">
        <v>17788022</v>
      </c>
      <c r="L272" s="0" t="n">
        <v>53.22</v>
      </c>
      <c r="N272" s="7" t="n">
        <v>18916571</v>
      </c>
      <c r="O272" s="18" t="n">
        <v>0.0411</v>
      </c>
      <c r="P272" s="7" t="n">
        <v>19694042</v>
      </c>
      <c r="Q272" s="17" t="n">
        <v>58.9227769566754</v>
      </c>
      <c r="R272" s="17" t="n">
        <v>0</v>
      </c>
      <c r="S272" s="17" t="n">
        <v>0</v>
      </c>
      <c r="T272" s="7" t="n">
        <v>0</v>
      </c>
      <c r="U272" s="7" t="n">
        <v>1906020</v>
      </c>
      <c r="V272" s="7" t="n">
        <v>1906020</v>
      </c>
      <c r="W272" s="7" t="n">
        <v>0</v>
      </c>
      <c r="X272" s="7" t="n">
        <v>17788022</v>
      </c>
      <c r="Y272" s="17" t="n">
        <v>53.2201390048034</v>
      </c>
      <c r="AA272" s="0" t="n">
        <v>0</v>
      </c>
      <c r="AB272" s="0" t="n">
        <v>0</v>
      </c>
      <c r="AC272" s="0" t="n">
        <v>0</v>
      </c>
      <c r="AD272" s="0" t="n">
        <v>0.000139004803365594</v>
      </c>
      <c r="AG272" s="0" t="s">
        <v>680</v>
      </c>
      <c r="AH272" s="0" t="s">
        <v>263</v>
      </c>
      <c r="AI272" s="0" t="n">
        <v>0.532201390048034</v>
      </c>
      <c r="AJ272" s="0" t="n">
        <v>53.22</v>
      </c>
      <c r="AK272" s="0" t="n">
        <v>0.0411</v>
      </c>
      <c r="AL272" s="0" t="n">
        <v>17788022</v>
      </c>
      <c r="AM272" s="0" t="n">
        <v>0.000139004803365594</v>
      </c>
    </row>
    <row r="273" customFormat="false" ht="14.5" hidden="false" customHeight="false" outlineLevel="0" collapsed="false">
      <c r="A273" s="0" t="n">
        <v>246</v>
      </c>
      <c r="B273" s="0" t="s">
        <v>264</v>
      </c>
      <c r="C273" s="7" t="n">
        <v>6543953300</v>
      </c>
      <c r="D273" s="7" t="n">
        <v>21181471.6922005</v>
      </c>
      <c r="E273" s="7" t="n">
        <v>2120815000</v>
      </c>
      <c r="F273" s="7" t="n">
        <v>25155176.7019097</v>
      </c>
      <c r="G273" s="7" t="n">
        <v>46336648</v>
      </c>
      <c r="H273" s="7" t="n">
        <v>47895950.0586486</v>
      </c>
      <c r="I273" s="17" t="n">
        <v>0.967443968503825</v>
      </c>
      <c r="J273" s="7" t="n">
        <v>39514159</v>
      </c>
      <c r="K273" s="7" t="n">
        <v>39514159</v>
      </c>
      <c r="L273" s="0" t="n">
        <v>82.5</v>
      </c>
      <c r="N273" s="7" t="n">
        <v>37861804</v>
      </c>
      <c r="O273" s="18" t="n">
        <v>0.0489</v>
      </c>
      <c r="P273" s="7" t="n">
        <v>39713246</v>
      </c>
      <c r="Q273" s="17" t="n">
        <v>82.9156660456075</v>
      </c>
      <c r="R273" s="17" t="n">
        <v>0</v>
      </c>
      <c r="S273" s="17" t="n">
        <v>0</v>
      </c>
      <c r="T273" s="7" t="n">
        <v>0</v>
      </c>
      <c r="U273" s="7" t="n">
        <v>199087</v>
      </c>
      <c r="V273" s="7" t="n">
        <v>199087</v>
      </c>
      <c r="W273" s="7" t="n">
        <v>0</v>
      </c>
      <c r="X273" s="7" t="n">
        <v>39514159</v>
      </c>
      <c r="Y273" s="17" t="n">
        <v>82.5000004209435</v>
      </c>
      <c r="AA273" s="0" t="n">
        <v>0</v>
      </c>
      <c r="AB273" s="0" t="n">
        <v>0</v>
      </c>
      <c r="AC273" s="0" t="n">
        <v>0</v>
      </c>
      <c r="AD273" s="0" t="n">
        <v>4.20943536028062E-007</v>
      </c>
      <c r="AG273" s="0" t="s">
        <v>681</v>
      </c>
      <c r="AH273" s="0" t="s">
        <v>264</v>
      </c>
      <c r="AI273" s="0" t="n">
        <v>0.967443968503825</v>
      </c>
      <c r="AJ273" s="0" t="n">
        <v>82.5</v>
      </c>
      <c r="AK273" s="0" t="n">
        <v>0.0489</v>
      </c>
      <c r="AL273" s="0" t="n">
        <v>39514159</v>
      </c>
      <c r="AM273" s="0" t="n">
        <v>4.20943536028062E-007</v>
      </c>
    </row>
    <row r="274" customFormat="false" ht="14.5" hidden="false" customHeight="false" outlineLevel="0" collapsed="false">
      <c r="A274" s="0" t="n">
        <v>247</v>
      </c>
      <c r="B274" s="0" t="s">
        <v>265</v>
      </c>
      <c r="C274" s="7" t="n">
        <v>2389985700</v>
      </c>
      <c r="D274" s="7" t="n">
        <v>7735907.04709248</v>
      </c>
      <c r="E274" s="7" t="n">
        <v>723201000</v>
      </c>
      <c r="F274" s="7" t="n">
        <v>8577951.84681257</v>
      </c>
      <c r="G274" s="7" t="n">
        <v>16313859</v>
      </c>
      <c r="H274" s="7" t="n">
        <v>21323569.5175771</v>
      </c>
      <c r="I274" s="17" t="n">
        <v>0.765062293466038</v>
      </c>
      <c r="J274" s="7" t="n">
        <v>17591945</v>
      </c>
      <c r="K274" s="7" t="n">
        <v>16313859</v>
      </c>
      <c r="L274" s="0" t="n">
        <v>76.51</v>
      </c>
      <c r="N274" s="7" t="n">
        <v>16839351</v>
      </c>
      <c r="O274" s="18" t="n">
        <v>0.058</v>
      </c>
      <c r="P274" s="7" t="n">
        <v>17816033</v>
      </c>
      <c r="Q274" s="17" t="n">
        <v>83.5508941657925</v>
      </c>
      <c r="R274" s="17" t="n">
        <v>0</v>
      </c>
      <c r="S274" s="17" t="n">
        <v>0</v>
      </c>
      <c r="T274" s="7" t="n">
        <v>0</v>
      </c>
      <c r="U274" s="7" t="n">
        <v>1502174</v>
      </c>
      <c r="V274" s="7" t="n">
        <v>1502174</v>
      </c>
      <c r="W274" s="7" t="n">
        <v>0</v>
      </c>
      <c r="X274" s="7" t="n">
        <v>16313859</v>
      </c>
      <c r="Y274" s="17" t="n">
        <v>76.5062293466038</v>
      </c>
      <c r="AA274" s="0" t="n">
        <v>0</v>
      </c>
      <c r="AB274" s="0" t="n">
        <v>0</v>
      </c>
      <c r="AC274" s="0" t="n">
        <v>0</v>
      </c>
      <c r="AD274" s="0" t="n">
        <v>-0.00377065339624494</v>
      </c>
      <c r="AG274" s="0" t="s">
        <v>682</v>
      </c>
      <c r="AH274" s="0" t="s">
        <v>265</v>
      </c>
      <c r="AI274" s="0" t="n">
        <v>0.765062293466038</v>
      </c>
      <c r="AJ274" s="0" t="n">
        <v>76.51</v>
      </c>
      <c r="AK274" s="0" t="n">
        <v>0.058</v>
      </c>
      <c r="AL274" s="0" t="n">
        <v>16313859</v>
      </c>
      <c r="AM274" s="0" t="n">
        <v>-0.00377065339624494</v>
      </c>
    </row>
    <row r="275" customFormat="false" ht="14.5" hidden="false" customHeight="false" outlineLevel="0" collapsed="false">
      <c r="A275" s="0" t="n">
        <v>248</v>
      </c>
      <c r="B275" s="0" t="s">
        <v>266</v>
      </c>
      <c r="C275" s="7" t="n">
        <v>9389475300</v>
      </c>
      <c r="D275" s="7" t="n">
        <v>30391858.889269</v>
      </c>
      <c r="E275" s="7" t="n">
        <v>1767210000</v>
      </c>
      <c r="F275" s="7" t="n">
        <v>20961036.1202565</v>
      </c>
      <c r="G275" s="7" t="n">
        <v>51352895</v>
      </c>
      <c r="H275" s="7" t="n">
        <v>157271350.796007</v>
      </c>
      <c r="I275" s="17" t="n">
        <v>0.326524155480858</v>
      </c>
      <c r="J275" s="7" t="n">
        <v>129748864</v>
      </c>
      <c r="K275" s="7" t="n">
        <v>51352895</v>
      </c>
      <c r="L275" s="0" t="n">
        <v>32.65</v>
      </c>
      <c r="N275" s="7" t="n">
        <v>46384194</v>
      </c>
      <c r="O275" s="18" t="n">
        <v>0.0716</v>
      </c>
      <c r="P275" s="7" t="n">
        <v>49705302</v>
      </c>
      <c r="Q275" s="17" t="n">
        <v>31.6048038936675</v>
      </c>
      <c r="R275" s="17" t="n">
        <v>1.04519610633246</v>
      </c>
      <c r="S275" s="17" t="n">
        <v>0</v>
      </c>
      <c r="T275" s="7" t="n">
        <v>0</v>
      </c>
      <c r="U275" s="7" t="n">
        <v>0</v>
      </c>
      <c r="V275" s="7" t="n">
        <v>0</v>
      </c>
      <c r="W275" s="7" t="n">
        <v>0</v>
      </c>
      <c r="X275" s="7" t="n">
        <v>49705302</v>
      </c>
      <c r="Y275" s="17" t="n">
        <v>31.6048038936675</v>
      </c>
      <c r="AA275" s="0" t="n">
        <v>-1647593</v>
      </c>
      <c r="AB275" s="0" t="n">
        <v>-1647593</v>
      </c>
      <c r="AC275" s="0" t="n">
        <v>0</v>
      </c>
      <c r="AD275" s="0" t="n">
        <v>-1.04519610633246</v>
      </c>
      <c r="AG275" s="0" t="s">
        <v>683</v>
      </c>
      <c r="AH275" s="0" t="s">
        <v>266</v>
      </c>
      <c r="AI275" s="0" t="n">
        <v>0.326524155480858</v>
      </c>
      <c r="AJ275" s="0" t="n">
        <v>32.65</v>
      </c>
      <c r="AK275" s="0" t="n">
        <v>0.0716</v>
      </c>
      <c r="AL275" s="0" t="n">
        <v>49705302</v>
      </c>
      <c r="AM275" s="0" t="n">
        <v>-1.04519610633246</v>
      </c>
    </row>
    <row r="276" customFormat="false" ht="14.5" hidden="false" customHeight="false" outlineLevel="0" collapsed="false">
      <c r="A276" s="0" t="n">
        <v>249</v>
      </c>
      <c r="B276" s="0" t="s">
        <v>267</v>
      </c>
      <c r="C276" s="7" t="n">
        <v>507363800</v>
      </c>
      <c r="D276" s="7" t="n">
        <v>1642235.43088966</v>
      </c>
      <c r="E276" s="7" t="n">
        <v>82471000</v>
      </c>
      <c r="F276" s="7" t="n">
        <v>978195.91891947</v>
      </c>
      <c r="G276" s="7" t="n">
        <v>2620431</v>
      </c>
      <c r="H276" s="7" t="n">
        <v>1660447.39</v>
      </c>
      <c r="I276" s="17" t="n">
        <v>1.57814756178454</v>
      </c>
      <c r="J276" s="7" t="n">
        <v>1369869</v>
      </c>
      <c r="K276" s="7" t="n">
        <v>1369869</v>
      </c>
      <c r="L276" s="0" t="n">
        <v>82.5</v>
      </c>
      <c r="N276" s="7" t="n">
        <v>1364099</v>
      </c>
      <c r="O276" s="18" t="n">
        <v>0.0309</v>
      </c>
      <c r="P276" s="7" t="n">
        <v>1406250</v>
      </c>
      <c r="Q276" s="17" t="n">
        <v>84.6910301686824</v>
      </c>
      <c r="R276" s="17" t="n">
        <v>0</v>
      </c>
      <c r="S276" s="17" t="n">
        <v>0</v>
      </c>
      <c r="T276" s="7" t="n">
        <v>0</v>
      </c>
      <c r="U276" s="7" t="n">
        <v>36381</v>
      </c>
      <c r="V276" s="7" t="n">
        <v>36381</v>
      </c>
      <c r="W276" s="7" t="n">
        <v>0</v>
      </c>
      <c r="X276" s="7" t="n">
        <v>1369869</v>
      </c>
      <c r="Y276" s="17" t="n">
        <v>82.4999941732571</v>
      </c>
      <c r="AA276" s="0" t="n">
        <v>0</v>
      </c>
      <c r="AB276" s="0" t="n">
        <v>0</v>
      </c>
      <c r="AC276" s="0" t="n">
        <v>0</v>
      </c>
      <c r="AD276" s="0" t="n">
        <v>-5.82674286420115E-006</v>
      </c>
      <c r="AG276" s="0" t="s">
        <v>684</v>
      </c>
      <c r="AH276" s="0" t="s">
        <v>267</v>
      </c>
      <c r="AI276" s="0" t="n">
        <v>1.57814756178454</v>
      </c>
      <c r="AJ276" s="0" t="n">
        <v>82.5</v>
      </c>
      <c r="AK276" s="0" t="n">
        <v>0.0309</v>
      </c>
      <c r="AL276" s="0" t="n">
        <v>1369869</v>
      </c>
      <c r="AM276" s="0" t="n">
        <v>-5.82674286420115E-006</v>
      </c>
    </row>
    <row r="277" customFormat="false" ht="14.5" hidden="false" customHeight="false" outlineLevel="0" collapsed="false">
      <c r="A277" s="0" t="n">
        <v>250</v>
      </c>
      <c r="B277" s="0" t="s">
        <v>268</v>
      </c>
      <c r="C277" s="7" t="n">
        <v>1249707700</v>
      </c>
      <c r="D277" s="7" t="n">
        <v>4045054.58055073</v>
      </c>
      <c r="E277" s="7" t="n">
        <v>307271000</v>
      </c>
      <c r="F277" s="7" t="n">
        <v>3644568.85695947</v>
      </c>
      <c r="G277" s="7" t="n">
        <v>7689623</v>
      </c>
      <c r="H277" s="7" t="n">
        <v>12600651.5046027</v>
      </c>
      <c r="I277" s="17" t="n">
        <v>0.610255985350533</v>
      </c>
      <c r="J277" s="7" t="n">
        <v>10395537</v>
      </c>
      <c r="K277" s="7" t="n">
        <v>7689623</v>
      </c>
      <c r="L277" s="0" t="n">
        <v>61.03</v>
      </c>
      <c r="N277" s="7" t="n">
        <v>7784107</v>
      </c>
      <c r="O277" s="18" t="n">
        <v>0.0505</v>
      </c>
      <c r="P277" s="7" t="n">
        <v>8177204</v>
      </c>
      <c r="Q277" s="17" t="n">
        <v>64.8950889326086</v>
      </c>
      <c r="R277" s="17" t="n">
        <v>0</v>
      </c>
      <c r="S277" s="17" t="n">
        <v>0</v>
      </c>
      <c r="T277" s="7" t="n">
        <v>0</v>
      </c>
      <c r="U277" s="7" t="n">
        <v>487581</v>
      </c>
      <c r="V277" s="7" t="n">
        <v>487581</v>
      </c>
      <c r="W277" s="7" t="n">
        <v>0</v>
      </c>
      <c r="X277" s="7" t="n">
        <v>7689623</v>
      </c>
      <c r="Y277" s="17" t="n">
        <v>61.0255985350534</v>
      </c>
      <c r="AA277" s="0" t="n">
        <v>0</v>
      </c>
      <c r="AB277" s="0" t="n">
        <v>0</v>
      </c>
      <c r="AC277" s="0" t="n">
        <v>0</v>
      </c>
      <c r="AD277" s="0" t="n">
        <v>-0.00440146494665328</v>
      </c>
      <c r="AG277" s="0" t="s">
        <v>685</v>
      </c>
      <c r="AH277" s="0" t="s">
        <v>268</v>
      </c>
      <c r="AI277" s="0" t="n">
        <v>0.610255985350533</v>
      </c>
      <c r="AJ277" s="0" t="n">
        <v>61.03</v>
      </c>
      <c r="AK277" s="0" t="n">
        <v>0.0505</v>
      </c>
      <c r="AL277" s="0" t="n">
        <v>7689623</v>
      </c>
      <c r="AM277" s="0" t="n">
        <v>-0.00440146494665328</v>
      </c>
    </row>
    <row r="278" customFormat="false" ht="14.5" hidden="false" customHeight="false" outlineLevel="0" collapsed="false">
      <c r="A278" s="0" t="n">
        <v>251</v>
      </c>
      <c r="B278" s="0" t="s">
        <v>269</v>
      </c>
      <c r="C278" s="7" t="n">
        <v>2667214100</v>
      </c>
      <c r="D278" s="7" t="n">
        <v>8633240.0868735</v>
      </c>
      <c r="E278" s="7" t="n">
        <v>636847000</v>
      </c>
      <c r="F278" s="7" t="n">
        <v>7553699.31704608</v>
      </c>
      <c r="G278" s="7" t="n">
        <v>16186939</v>
      </c>
      <c r="H278" s="7" t="n">
        <v>38566690.4381351</v>
      </c>
      <c r="I278" s="17" t="n">
        <v>0.419712939225767</v>
      </c>
      <c r="J278" s="7" t="n">
        <v>31817520</v>
      </c>
      <c r="K278" s="7" t="n">
        <v>16186939</v>
      </c>
      <c r="L278" s="0" t="n">
        <v>41.97</v>
      </c>
      <c r="N278" s="7" t="n">
        <v>17636587</v>
      </c>
      <c r="O278" s="18" t="n">
        <v>0.0386</v>
      </c>
      <c r="P278" s="7" t="n">
        <v>18317359</v>
      </c>
      <c r="Q278" s="17" t="n">
        <v>47.4952836033024</v>
      </c>
      <c r="R278" s="17" t="n">
        <v>0</v>
      </c>
      <c r="S278" s="17" t="n">
        <v>0</v>
      </c>
      <c r="T278" s="7" t="n">
        <v>0</v>
      </c>
      <c r="U278" s="7" t="n">
        <v>2130420</v>
      </c>
      <c r="V278" s="7" t="n">
        <v>2130420</v>
      </c>
      <c r="W278" s="7" t="n">
        <v>0</v>
      </c>
      <c r="X278" s="7" t="n">
        <v>16186939</v>
      </c>
      <c r="Y278" s="17" t="n">
        <v>41.9712939225767</v>
      </c>
      <c r="AA278" s="0" t="n">
        <v>0</v>
      </c>
      <c r="AB278" s="0" t="n">
        <v>0</v>
      </c>
      <c r="AC278" s="0" t="n">
        <v>0</v>
      </c>
      <c r="AD278" s="0" t="n">
        <v>0.00129392257674255</v>
      </c>
      <c r="AG278" s="0" t="s">
        <v>686</v>
      </c>
      <c r="AH278" s="0" t="s">
        <v>269</v>
      </c>
      <c r="AI278" s="0" t="n">
        <v>0.419712939225767</v>
      </c>
      <c r="AJ278" s="0" t="n">
        <v>41.97</v>
      </c>
      <c r="AK278" s="0" t="n">
        <v>0.0386</v>
      </c>
      <c r="AL278" s="0" t="n">
        <v>16186939</v>
      </c>
      <c r="AM278" s="0" t="n">
        <v>0.00129392257674255</v>
      </c>
    </row>
    <row r="279" customFormat="false" ht="14.5" hidden="false" customHeight="false" outlineLevel="0" collapsed="false">
      <c r="A279" s="0" t="n">
        <v>252</v>
      </c>
      <c r="B279" s="0" t="s">
        <v>270</v>
      </c>
      <c r="C279" s="7" t="n">
        <v>2710915200</v>
      </c>
      <c r="D279" s="7" t="n">
        <v>8774691.83173361</v>
      </c>
      <c r="E279" s="7" t="n">
        <v>482365000</v>
      </c>
      <c r="F279" s="7" t="n">
        <v>5721374.47623516</v>
      </c>
      <c r="G279" s="7" t="n">
        <v>14496066</v>
      </c>
      <c r="H279" s="7" t="n">
        <v>7955448.6653712</v>
      </c>
      <c r="I279" s="17" t="n">
        <v>1.82215568344989</v>
      </c>
      <c r="J279" s="7" t="n">
        <v>6563245</v>
      </c>
      <c r="K279" s="7" t="n">
        <v>6563245</v>
      </c>
      <c r="L279" s="0" t="n">
        <v>82.5</v>
      </c>
      <c r="N279" s="7" t="n">
        <v>6902130</v>
      </c>
      <c r="O279" s="18" t="n">
        <v>0.0506</v>
      </c>
      <c r="P279" s="7" t="n">
        <v>7251378</v>
      </c>
      <c r="Q279" s="17" t="n">
        <v>91.1498308268155</v>
      </c>
      <c r="R279" s="17" t="n">
        <v>0</v>
      </c>
      <c r="S279" s="17" t="n">
        <v>0</v>
      </c>
      <c r="T279" s="7" t="n">
        <v>0</v>
      </c>
      <c r="U279" s="7" t="n">
        <v>688133</v>
      </c>
      <c r="V279" s="7" t="n">
        <v>688133</v>
      </c>
      <c r="W279" s="7" t="n">
        <v>0</v>
      </c>
      <c r="X279" s="7" t="n">
        <v>6563245</v>
      </c>
      <c r="Y279" s="17" t="n">
        <v>82.4999981279342</v>
      </c>
      <c r="AA279" s="0" t="n">
        <v>0</v>
      </c>
      <c r="AB279" s="0" t="n">
        <v>0</v>
      </c>
      <c r="AC279" s="0" t="n">
        <v>0</v>
      </c>
      <c r="AD279" s="0" t="n">
        <v>-1.87206583746047E-006</v>
      </c>
      <c r="AG279" s="0" t="s">
        <v>687</v>
      </c>
      <c r="AH279" s="0" t="s">
        <v>270</v>
      </c>
      <c r="AI279" s="0" t="n">
        <v>1.82215568344989</v>
      </c>
      <c r="AJ279" s="0" t="n">
        <v>82.5</v>
      </c>
      <c r="AK279" s="0" t="n">
        <v>0.0506</v>
      </c>
      <c r="AL279" s="0" t="n">
        <v>6563245</v>
      </c>
      <c r="AM279" s="0" t="n">
        <v>-1.87206583746047E-006</v>
      </c>
    </row>
    <row r="280" customFormat="false" ht="14.5" hidden="false" customHeight="false" outlineLevel="0" collapsed="false">
      <c r="A280" s="0" t="n">
        <v>253</v>
      </c>
      <c r="B280" s="0" t="s">
        <v>271</v>
      </c>
      <c r="C280" s="7" t="n">
        <v>539813700</v>
      </c>
      <c r="D280" s="7" t="n">
        <v>1747269.28531291</v>
      </c>
      <c r="E280" s="7" t="n">
        <v>14934000</v>
      </c>
      <c r="F280" s="7" t="n">
        <v>177133.511818013</v>
      </c>
      <c r="G280" s="7" t="n">
        <v>1924403</v>
      </c>
      <c r="H280" s="7" t="n">
        <v>784243.28</v>
      </c>
      <c r="I280" s="17" t="n">
        <v>2.45383422348228</v>
      </c>
      <c r="J280" s="7" t="n">
        <v>647001</v>
      </c>
      <c r="K280" s="7" t="n">
        <v>647001</v>
      </c>
      <c r="L280" s="0" t="n">
        <v>82.5</v>
      </c>
      <c r="N280" s="7" t="n">
        <v>619878</v>
      </c>
      <c r="O280" s="18" t="n">
        <v>0.064</v>
      </c>
      <c r="P280" s="7" t="n">
        <v>659550</v>
      </c>
      <c r="Q280" s="17" t="n">
        <v>84.1001787098514</v>
      </c>
      <c r="R280" s="17" t="n">
        <v>0</v>
      </c>
      <c r="S280" s="17" t="n">
        <v>0</v>
      </c>
      <c r="T280" s="7" t="n">
        <v>0</v>
      </c>
      <c r="U280" s="7" t="n">
        <v>12549</v>
      </c>
      <c r="V280" s="7" t="n">
        <v>12549</v>
      </c>
      <c r="W280" s="7" t="n">
        <v>0</v>
      </c>
      <c r="X280" s="7" t="n">
        <v>647001</v>
      </c>
      <c r="Y280" s="17" t="n">
        <v>82.5000374883671</v>
      </c>
      <c r="AA280" s="0" t="n">
        <v>0</v>
      </c>
      <c r="AB280" s="0" t="n">
        <v>0</v>
      </c>
      <c r="AC280" s="0" t="n">
        <v>0</v>
      </c>
      <c r="AD280" s="0" t="n">
        <v>3.74883671270254E-005</v>
      </c>
      <c r="AG280" s="0" t="s">
        <v>688</v>
      </c>
      <c r="AH280" s="0" t="s">
        <v>271</v>
      </c>
      <c r="AI280" s="0" t="n">
        <v>2.45383422348228</v>
      </c>
      <c r="AJ280" s="0" t="n">
        <v>82.5</v>
      </c>
      <c r="AK280" s="0" t="n">
        <v>0.064</v>
      </c>
      <c r="AL280" s="0" t="n">
        <v>647001</v>
      </c>
      <c r="AM280" s="0" t="n">
        <v>3.74883671270254E-005</v>
      </c>
    </row>
    <row r="281" customFormat="false" ht="14.5" hidden="false" customHeight="false" outlineLevel="0" collapsed="false">
      <c r="A281" s="0" t="n">
        <v>254</v>
      </c>
      <c r="B281" s="0" t="s">
        <v>272</v>
      </c>
      <c r="C281" s="7" t="n">
        <v>1360711500</v>
      </c>
      <c r="D281" s="7" t="n">
        <v>4404351.74231787</v>
      </c>
      <c r="E281" s="7" t="n">
        <v>375487000</v>
      </c>
      <c r="F281" s="7" t="n">
        <v>4453684.94388712</v>
      </c>
      <c r="G281" s="7" t="n">
        <v>8858037</v>
      </c>
      <c r="H281" s="7" t="n">
        <v>10407446.4121527</v>
      </c>
      <c r="I281" s="17" t="n">
        <v>0.851124920485445</v>
      </c>
      <c r="J281" s="7" t="n">
        <v>8586143</v>
      </c>
      <c r="K281" s="7" t="n">
        <v>8586143</v>
      </c>
      <c r="L281" s="0" t="n">
        <v>82.5</v>
      </c>
      <c r="N281" s="7" t="n">
        <v>7732886</v>
      </c>
      <c r="O281" s="18" t="n">
        <v>0.0412</v>
      </c>
      <c r="P281" s="7" t="n">
        <v>8051481</v>
      </c>
      <c r="Q281" s="17" t="n">
        <v>77.3626947586138</v>
      </c>
      <c r="R281" s="17" t="n">
        <v>5.13730524138622</v>
      </c>
      <c r="S281" s="17" t="n">
        <v>0.01</v>
      </c>
      <c r="T281" s="7" t="n">
        <v>77329</v>
      </c>
      <c r="U281" s="7" t="n">
        <v>0</v>
      </c>
      <c r="V281" s="7" t="n">
        <v>0</v>
      </c>
      <c r="W281" s="7" t="n">
        <v>0</v>
      </c>
      <c r="X281" s="7" t="n">
        <v>8128810</v>
      </c>
      <c r="Y281" s="17" t="n">
        <v>78.1057108351578</v>
      </c>
      <c r="AA281" s="0" t="n">
        <v>-534662</v>
      </c>
      <c r="AB281" s="0" t="n">
        <v>-457333</v>
      </c>
      <c r="AC281" s="0" t="n">
        <v>0</v>
      </c>
      <c r="AD281" s="0" t="n">
        <v>-4.39428916484218</v>
      </c>
      <c r="AG281" s="0" t="s">
        <v>689</v>
      </c>
      <c r="AH281" s="0" t="s">
        <v>272</v>
      </c>
      <c r="AI281" s="0" t="n">
        <v>0.851124920485445</v>
      </c>
      <c r="AJ281" s="0" t="n">
        <v>82.5</v>
      </c>
      <c r="AK281" s="0" t="n">
        <v>0.0412</v>
      </c>
      <c r="AL281" s="0" t="n">
        <v>8128810</v>
      </c>
      <c r="AM281" s="0" t="n">
        <v>-4.39428916484218</v>
      </c>
    </row>
    <row r="282" customFormat="false" ht="14.5" hidden="false" customHeight="false" outlineLevel="0" collapsed="false">
      <c r="A282" s="0" t="n">
        <v>255</v>
      </c>
      <c r="B282" s="0" t="s">
        <v>273</v>
      </c>
      <c r="C282" s="7" t="n">
        <v>173106900</v>
      </c>
      <c r="D282" s="7" t="n">
        <v>560312.510493403</v>
      </c>
      <c r="E282" s="7" t="n">
        <v>37799000</v>
      </c>
      <c r="F282" s="7" t="n">
        <v>448337.325111094</v>
      </c>
      <c r="G282" s="7" t="n">
        <v>1008650</v>
      </c>
      <c r="H282" s="7" t="n">
        <v>2111166.04359899</v>
      </c>
      <c r="I282" s="17" t="n">
        <v>0.477769147082582</v>
      </c>
      <c r="J282" s="7" t="n">
        <v>1741712</v>
      </c>
      <c r="K282" s="7" t="n">
        <v>1008650</v>
      </c>
      <c r="L282" s="0" t="n">
        <v>47.78</v>
      </c>
      <c r="N282" s="7" t="n">
        <v>715490</v>
      </c>
      <c r="O282" s="18" t="n">
        <v>0.0389</v>
      </c>
      <c r="P282" s="7" t="n">
        <v>743323</v>
      </c>
      <c r="Q282" s="17" t="n">
        <v>35.2091206778234</v>
      </c>
      <c r="R282" s="17" t="n">
        <v>12.5708793221766</v>
      </c>
      <c r="S282" s="17" t="n">
        <v>0.02</v>
      </c>
      <c r="T282" s="7" t="n">
        <v>14310</v>
      </c>
      <c r="U282" s="7" t="n">
        <v>0</v>
      </c>
      <c r="V282" s="7" t="n">
        <v>0</v>
      </c>
      <c r="W282" s="7" t="n">
        <v>0</v>
      </c>
      <c r="X282" s="7" t="n">
        <v>757633</v>
      </c>
      <c r="Y282" s="17" t="n">
        <v>35.8869451456519</v>
      </c>
      <c r="AA282" s="0" t="n">
        <v>-265327</v>
      </c>
      <c r="AB282" s="0" t="n">
        <v>-251017</v>
      </c>
      <c r="AC282" s="0" t="n">
        <v>0</v>
      </c>
      <c r="AD282" s="0" t="n">
        <v>-11.8930548543481</v>
      </c>
      <c r="AG282" s="0" t="s">
        <v>690</v>
      </c>
      <c r="AH282" s="0" t="s">
        <v>273</v>
      </c>
      <c r="AI282" s="0" t="n">
        <v>0.477769147082582</v>
      </c>
      <c r="AJ282" s="0" t="n">
        <v>47.78</v>
      </c>
      <c r="AK282" s="0" t="n">
        <v>0.0389</v>
      </c>
      <c r="AL282" s="0" t="n">
        <v>757633</v>
      </c>
      <c r="AM282" s="0" t="n">
        <v>-11.8930548543481</v>
      </c>
    </row>
    <row r="283" customFormat="false" ht="14.5" hidden="false" customHeight="false" outlineLevel="0" collapsed="false">
      <c r="A283" s="0" t="n">
        <v>256</v>
      </c>
      <c r="B283" s="0" t="s">
        <v>274</v>
      </c>
      <c r="C283" s="7" t="n">
        <v>189182200</v>
      </c>
      <c r="D283" s="7" t="n">
        <v>612345.05050154</v>
      </c>
      <c r="E283" s="7" t="n">
        <v>60372000</v>
      </c>
      <c r="F283" s="7" t="n">
        <v>716077.700246223</v>
      </c>
      <c r="G283" s="7" t="n">
        <v>1328423</v>
      </c>
      <c r="H283" s="7" t="n">
        <v>3504905.47271334</v>
      </c>
      <c r="I283" s="17" t="n">
        <v>0.379018210431676</v>
      </c>
      <c r="J283" s="7" t="n">
        <v>2891547</v>
      </c>
      <c r="K283" s="7" t="n">
        <v>1328423</v>
      </c>
      <c r="L283" s="0" t="n">
        <v>37.9</v>
      </c>
      <c r="N283" s="7" t="n">
        <v>1321630</v>
      </c>
      <c r="O283" s="18" t="n">
        <v>0.0429</v>
      </c>
      <c r="P283" s="7" t="n">
        <v>1378328</v>
      </c>
      <c r="Q283" s="17" t="n">
        <v>39.3256825535143</v>
      </c>
      <c r="R283" s="17" t="n">
        <v>0</v>
      </c>
      <c r="S283" s="17" t="n">
        <v>0</v>
      </c>
      <c r="T283" s="7" t="n">
        <v>0</v>
      </c>
      <c r="U283" s="7" t="n">
        <v>49905</v>
      </c>
      <c r="V283" s="7" t="n">
        <v>49905</v>
      </c>
      <c r="W283" s="7" t="n">
        <v>0</v>
      </c>
      <c r="X283" s="7" t="n">
        <v>1328423</v>
      </c>
      <c r="Y283" s="17" t="n">
        <v>37.9018210431676</v>
      </c>
      <c r="AA283" s="0" t="n">
        <v>0</v>
      </c>
      <c r="AB283" s="0" t="n">
        <v>0</v>
      </c>
      <c r="AC283" s="0" t="n">
        <v>0</v>
      </c>
      <c r="AD283" s="0" t="n">
        <v>0.00182104316763798</v>
      </c>
      <c r="AG283" s="0" t="s">
        <v>691</v>
      </c>
      <c r="AH283" s="0" t="s">
        <v>274</v>
      </c>
      <c r="AI283" s="0" t="n">
        <v>0.379018210431676</v>
      </c>
      <c r="AJ283" s="0" t="n">
        <v>37.9</v>
      </c>
      <c r="AK283" s="0" t="n">
        <v>0.0429</v>
      </c>
      <c r="AL283" s="0" t="n">
        <v>1328423</v>
      </c>
      <c r="AM283" s="0" t="n">
        <v>0.00182104316763798</v>
      </c>
    </row>
    <row r="284" customFormat="false" ht="14.5" hidden="false" customHeight="false" outlineLevel="0" collapsed="false">
      <c r="A284" s="0" t="n">
        <v>257</v>
      </c>
      <c r="B284" s="0" t="s">
        <v>275</v>
      </c>
      <c r="C284" s="7" t="n">
        <v>1250864000</v>
      </c>
      <c r="D284" s="7" t="n">
        <v>4048797.29303581</v>
      </c>
      <c r="E284" s="7" t="n">
        <v>434549000</v>
      </c>
      <c r="F284" s="7" t="n">
        <v>5154224.61678089</v>
      </c>
      <c r="G284" s="7" t="n">
        <v>9203022</v>
      </c>
      <c r="H284" s="7" t="n">
        <v>22331499.77541</v>
      </c>
      <c r="I284" s="17" t="n">
        <v>0.412109445964475</v>
      </c>
      <c r="J284" s="7" t="n">
        <v>18423487</v>
      </c>
      <c r="K284" s="7" t="n">
        <v>9203022</v>
      </c>
      <c r="L284" s="0" t="n">
        <v>41.21</v>
      </c>
      <c r="N284" s="7" t="n">
        <v>9214982</v>
      </c>
      <c r="O284" s="18" t="n">
        <v>0.0548</v>
      </c>
      <c r="P284" s="7" t="n">
        <v>9719963</v>
      </c>
      <c r="Q284" s="17" t="n">
        <v>43.5257958388581</v>
      </c>
      <c r="R284" s="17" t="n">
        <v>0</v>
      </c>
      <c r="S284" s="17" t="n">
        <v>0</v>
      </c>
      <c r="T284" s="7" t="n">
        <v>0</v>
      </c>
      <c r="U284" s="7" t="n">
        <v>516941</v>
      </c>
      <c r="V284" s="7" t="n">
        <v>516941</v>
      </c>
      <c r="W284" s="7" t="n">
        <v>0</v>
      </c>
      <c r="X284" s="7" t="n">
        <v>9203022</v>
      </c>
      <c r="Y284" s="17" t="n">
        <v>41.2109445964475</v>
      </c>
      <c r="AA284" s="0" t="n">
        <v>0</v>
      </c>
      <c r="AB284" s="0" t="n">
        <v>0</v>
      </c>
      <c r="AC284" s="0" t="n">
        <v>0</v>
      </c>
      <c r="AD284" s="0" t="n">
        <v>0.000944596447453705</v>
      </c>
      <c r="AG284" s="0" t="s">
        <v>692</v>
      </c>
      <c r="AH284" s="0" t="s">
        <v>275</v>
      </c>
      <c r="AI284" s="0" t="n">
        <v>0.412109445964475</v>
      </c>
      <c r="AJ284" s="0" t="n">
        <v>41.21</v>
      </c>
      <c r="AK284" s="0" t="n">
        <v>0.0548</v>
      </c>
      <c r="AL284" s="0" t="n">
        <v>9203022</v>
      </c>
      <c r="AM284" s="0" t="n">
        <v>0.000944596447453705</v>
      </c>
    </row>
    <row r="285" customFormat="false" ht="14.5" hidden="false" customHeight="false" outlineLevel="0" collapsed="false">
      <c r="A285" s="0" t="n">
        <v>258</v>
      </c>
      <c r="B285" s="0" t="s">
        <v>276</v>
      </c>
      <c r="C285" s="7" t="n">
        <v>7783083000</v>
      </c>
      <c r="D285" s="7" t="n">
        <v>25192287.39645</v>
      </c>
      <c r="E285" s="7" t="n">
        <v>1770413000</v>
      </c>
      <c r="F285" s="7" t="n">
        <v>20999027.1901878</v>
      </c>
      <c r="G285" s="7" t="n">
        <v>46191315</v>
      </c>
      <c r="H285" s="7" t="n">
        <v>78620937.6560305</v>
      </c>
      <c r="I285" s="17" t="n">
        <v>0.587519258573189</v>
      </c>
      <c r="J285" s="7" t="n">
        <v>64862274</v>
      </c>
      <c r="K285" s="7" t="n">
        <v>46191315</v>
      </c>
      <c r="L285" s="0" t="n">
        <v>58.75</v>
      </c>
      <c r="N285" s="7" t="n">
        <v>44719657</v>
      </c>
      <c r="O285" s="18" t="n">
        <v>0.045</v>
      </c>
      <c r="P285" s="7" t="n">
        <v>46732042</v>
      </c>
      <c r="Q285" s="17" t="n">
        <v>59.439690486082</v>
      </c>
      <c r="R285" s="17" t="n">
        <v>0</v>
      </c>
      <c r="S285" s="17" t="n">
        <v>0</v>
      </c>
      <c r="T285" s="7" t="n">
        <v>0</v>
      </c>
      <c r="U285" s="7" t="n">
        <v>540727</v>
      </c>
      <c r="V285" s="7" t="n">
        <v>540727</v>
      </c>
      <c r="W285" s="7" t="n">
        <v>0</v>
      </c>
      <c r="X285" s="7" t="n">
        <v>46191315</v>
      </c>
      <c r="Y285" s="17" t="n">
        <v>58.7519258573189</v>
      </c>
      <c r="AA285" s="0" t="n">
        <v>0</v>
      </c>
      <c r="AB285" s="0" t="n">
        <v>0</v>
      </c>
      <c r="AC285" s="0" t="n">
        <v>0</v>
      </c>
      <c r="AD285" s="0" t="n">
        <v>0.00192585731894468</v>
      </c>
      <c r="AG285" s="0" t="s">
        <v>693</v>
      </c>
      <c r="AH285" s="0" t="s">
        <v>276</v>
      </c>
      <c r="AI285" s="0" t="n">
        <v>0.587519258573189</v>
      </c>
      <c r="AJ285" s="0" t="n">
        <v>58.75</v>
      </c>
      <c r="AK285" s="0" t="n">
        <v>0.045</v>
      </c>
      <c r="AL285" s="0" t="n">
        <v>46191315</v>
      </c>
      <c r="AM285" s="0" t="n">
        <v>0.00192585731894468</v>
      </c>
    </row>
    <row r="286" customFormat="false" ht="14.5" hidden="false" customHeight="false" outlineLevel="0" collapsed="false">
      <c r="A286" s="0" t="n">
        <v>259</v>
      </c>
      <c r="B286" s="0" t="s">
        <v>277</v>
      </c>
      <c r="C286" s="7" t="n">
        <v>2258891500</v>
      </c>
      <c r="D286" s="7" t="n">
        <v>7311581.26739725</v>
      </c>
      <c r="E286" s="7" t="n">
        <v>384208000</v>
      </c>
      <c r="F286" s="7" t="n">
        <v>4557125.50613199</v>
      </c>
      <c r="G286" s="7" t="n">
        <v>11868707</v>
      </c>
      <c r="H286" s="7" t="n">
        <v>12787169.4894384</v>
      </c>
      <c r="I286" s="17" t="n">
        <v>0.928173119923294</v>
      </c>
      <c r="J286" s="7" t="n">
        <v>10549415</v>
      </c>
      <c r="K286" s="7" t="n">
        <v>10549415</v>
      </c>
      <c r="L286" s="0" t="n">
        <v>82.5</v>
      </c>
      <c r="N286" s="7" t="n">
        <v>9780389</v>
      </c>
      <c r="O286" s="18" t="n">
        <v>0.0383</v>
      </c>
      <c r="P286" s="7" t="n">
        <v>10154978</v>
      </c>
      <c r="Q286" s="17" t="n">
        <v>79.4153702927574</v>
      </c>
      <c r="R286" s="17" t="n">
        <v>3.08462970724263</v>
      </c>
      <c r="S286" s="17" t="n">
        <v>0.01</v>
      </c>
      <c r="T286" s="7" t="n">
        <v>97804</v>
      </c>
      <c r="U286" s="7" t="n">
        <v>0</v>
      </c>
      <c r="V286" s="7" t="n">
        <v>0</v>
      </c>
      <c r="W286" s="7" t="n">
        <v>0</v>
      </c>
      <c r="X286" s="7" t="n">
        <v>10252782</v>
      </c>
      <c r="Y286" s="17" t="n">
        <v>80.1802307263411</v>
      </c>
      <c r="AA286" s="0" t="n">
        <v>-394437</v>
      </c>
      <c r="AB286" s="0" t="n">
        <v>-296633</v>
      </c>
      <c r="AC286" s="0" t="n">
        <v>0</v>
      </c>
      <c r="AD286" s="0" t="n">
        <v>-2.31976927365893</v>
      </c>
      <c r="AG286" s="0" t="s">
        <v>694</v>
      </c>
      <c r="AH286" s="0" t="s">
        <v>277</v>
      </c>
      <c r="AI286" s="0" t="n">
        <v>0.928173119923294</v>
      </c>
      <c r="AJ286" s="0" t="n">
        <v>82.5</v>
      </c>
      <c r="AK286" s="0" t="n">
        <v>0.0383</v>
      </c>
      <c r="AL286" s="0" t="n">
        <v>10252782</v>
      </c>
      <c r="AM286" s="0" t="n">
        <v>-2.31976927365893</v>
      </c>
    </row>
    <row r="287" customFormat="false" ht="14.5" hidden="false" customHeight="false" outlineLevel="0" collapsed="false">
      <c r="A287" s="0" t="n">
        <v>260</v>
      </c>
      <c r="B287" s="0" t="s">
        <v>278</v>
      </c>
      <c r="C287" s="7" t="n">
        <v>262006000</v>
      </c>
      <c r="D287" s="7" t="n">
        <v>848061.166968703</v>
      </c>
      <c r="E287" s="7" t="n">
        <v>28970000</v>
      </c>
      <c r="F287" s="7" t="n">
        <v>343615.765191365</v>
      </c>
      <c r="G287" s="7" t="n">
        <v>1191677</v>
      </c>
      <c r="H287" s="7" t="n">
        <v>1371734.95039459</v>
      </c>
      <c r="I287" s="17" t="n">
        <v>0.868737068817269</v>
      </c>
      <c r="J287" s="7" t="n">
        <v>1131681</v>
      </c>
      <c r="K287" s="7" t="n">
        <v>1131681</v>
      </c>
      <c r="L287" s="0" t="n">
        <v>82.5</v>
      </c>
      <c r="N287" s="7" t="n">
        <v>907243</v>
      </c>
      <c r="O287" s="18" t="n">
        <v>0.0426</v>
      </c>
      <c r="P287" s="7" t="n">
        <v>945892</v>
      </c>
      <c r="Q287" s="17" t="n">
        <v>68.9558868298796</v>
      </c>
      <c r="R287" s="17" t="n">
        <v>13.5441131701204</v>
      </c>
      <c r="S287" s="17" t="n">
        <v>0.02</v>
      </c>
      <c r="T287" s="7" t="n">
        <v>18145</v>
      </c>
      <c r="U287" s="7" t="n">
        <v>0</v>
      </c>
      <c r="V287" s="7" t="n">
        <v>0</v>
      </c>
      <c r="W287" s="7" t="n">
        <v>0</v>
      </c>
      <c r="X287" s="7" t="n">
        <v>964037</v>
      </c>
      <c r="Y287" s="17" t="n">
        <v>70.2786642363152</v>
      </c>
      <c r="AA287" s="0" t="n">
        <v>-185789</v>
      </c>
      <c r="AB287" s="0" t="n">
        <v>-167644</v>
      </c>
      <c r="AC287" s="0" t="n">
        <v>0</v>
      </c>
      <c r="AD287" s="0" t="n">
        <v>-12.2213357636848</v>
      </c>
      <c r="AG287" s="0" t="s">
        <v>695</v>
      </c>
      <c r="AH287" s="0" t="s">
        <v>278</v>
      </c>
      <c r="AI287" s="0" t="n">
        <v>0.868737068817269</v>
      </c>
      <c r="AJ287" s="0" t="n">
        <v>82.5</v>
      </c>
      <c r="AK287" s="0" t="n">
        <v>0.0426</v>
      </c>
      <c r="AL287" s="0" t="n">
        <v>964037</v>
      </c>
      <c r="AM287" s="0" t="n">
        <v>-12.2213357636848</v>
      </c>
    </row>
    <row r="288" customFormat="false" ht="14.5" hidden="false" customHeight="false" outlineLevel="0" collapsed="false">
      <c r="A288" s="0" t="n">
        <v>261</v>
      </c>
      <c r="B288" s="0" t="s">
        <v>279</v>
      </c>
      <c r="C288" s="7" t="n">
        <v>5437055800</v>
      </c>
      <c r="D288" s="7" t="n">
        <v>17598665.2466812</v>
      </c>
      <c r="E288" s="7" t="n">
        <v>1189274000</v>
      </c>
      <c r="F288" s="7" t="n">
        <v>14106085.4515773</v>
      </c>
      <c r="G288" s="7" t="n">
        <v>31704751</v>
      </c>
      <c r="H288" s="7" t="n">
        <v>32810503.3157453</v>
      </c>
      <c r="I288" s="17" t="n">
        <v>0.966298831044914</v>
      </c>
      <c r="J288" s="7" t="n">
        <v>27068665</v>
      </c>
      <c r="K288" s="7" t="n">
        <v>27068665</v>
      </c>
      <c r="L288" s="0" t="n">
        <v>82.5</v>
      </c>
      <c r="N288" s="7" t="n">
        <v>26684634</v>
      </c>
      <c r="O288" s="18" t="n">
        <v>0.0357</v>
      </c>
      <c r="P288" s="7" t="n">
        <v>27637275</v>
      </c>
      <c r="Q288" s="17" t="n">
        <v>84.2330114050315</v>
      </c>
      <c r="R288" s="17" t="n">
        <v>0</v>
      </c>
      <c r="S288" s="17" t="n">
        <v>0</v>
      </c>
      <c r="T288" s="7" t="n">
        <v>0</v>
      </c>
      <c r="U288" s="7" t="n">
        <v>568610</v>
      </c>
      <c r="V288" s="7" t="n">
        <v>568610</v>
      </c>
      <c r="W288" s="7" t="n">
        <v>0</v>
      </c>
      <c r="X288" s="7" t="n">
        <v>27068665</v>
      </c>
      <c r="Y288" s="17" t="n">
        <v>82.4999992822728</v>
      </c>
      <c r="AA288" s="0" t="n">
        <v>0</v>
      </c>
      <c r="AB288" s="0" t="n">
        <v>0</v>
      </c>
      <c r="AC288" s="0" t="n">
        <v>0</v>
      </c>
      <c r="AD288" s="0" t="n">
        <v>-7.17727218102482E-007</v>
      </c>
      <c r="AG288" s="0" t="s">
        <v>696</v>
      </c>
      <c r="AH288" s="0" t="s">
        <v>279</v>
      </c>
      <c r="AI288" s="0" t="n">
        <v>0.966298831044914</v>
      </c>
      <c r="AJ288" s="0" t="n">
        <v>82.5</v>
      </c>
      <c r="AK288" s="0" t="n">
        <v>0.0357</v>
      </c>
      <c r="AL288" s="0" t="n">
        <v>27068665</v>
      </c>
      <c r="AM288" s="0" t="n">
        <v>-7.17727218102482E-007</v>
      </c>
    </row>
    <row r="289" customFormat="false" ht="14.5" hidden="false" customHeight="false" outlineLevel="0" collapsed="false">
      <c r="A289" s="0" t="n">
        <v>262</v>
      </c>
      <c r="B289" s="0" t="s">
        <v>280</v>
      </c>
      <c r="C289" s="7" t="n">
        <v>6097491800</v>
      </c>
      <c r="D289" s="7" t="n">
        <v>19736364.8599272</v>
      </c>
      <c r="E289" s="7" t="n">
        <v>1272860000</v>
      </c>
      <c r="F289" s="7" t="n">
        <v>15097506.4853808</v>
      </c>
      <c r="G289" s="7" t="n">
        <v>34833871</v>
      </c>
      <c r="H289" s="7" t="n">
        <v>49312371.4349806</v>
      </c>
      <c r="I289" s="17" t="n">
        <v>0.706392128107835</v>
      </c>
      <c r="J289" s="7" t="n">
        <v>40682706</v>
      </c>
      <c r="K289" s="7" t="n">
        <v>34833871</v>
      </c>
      <c r="L289" s="0" t="n">
        <v>70.64</v>
      </c>
      <c r="N289" s="7" t="n">
        <v>32464556</v>
      </c>
      <c r="O289" s="18" t="n">
        <v>0.0377</v>
      </c>
      <c r="P289" s="7" t="n">
        <v>33688470</v>
      </c>
      <c r="Q289" s="17" t="n">
        <v>68.3164670845711</v>
      </c>
      <c r="R289" s="17" t="n">
        <v>2.32353291542887</v>
      </c>
      <c r="S289" s="17" t="n">
        <v>0</v>
      </c>
      <c r="T289" s="7" t="n">
        <v>0</v>
      </c>
      <c r="U289" s="7" t="n">
        <v>0</v>
      </c>
      <c r="V289" s="7" t="n">
        <v>0</v>
      </c>
      <c r="W289" s="7" t="n">
        <v>0</v>
      </c>
      <c r="X289" s="7" t="n">
        <v>33688470</v>
      </c>
      <c r="Y289" s="17" t="n">
        <v>68.3164670845711</v>
      </c>
      <c r="AA289" s="0" t="n">
        <v>-1145401</v>
      </c>
      <c r="AB289" s="0" t="n">
        <v>-1145401</v>
      </c>
      <c r="AC289" s="0" t="n">
        <v>0</v>
      </c>
      <c r="AD289" s="0" t="n">
        <v>-2.32353291542887</v>
      </c>
      <c r="AG289" s="0" t="s">
        <v>697</v>
      </c>
      <c r="AH289" s="0" t="s">
        <v>280</v>
      </c>
      <c r="AI289" s="0" t="n">
        <v>0.706392128107835</v>
      </c>
      <c r="AJ289" s="0" t="n">
        <v>70.64</v>
      </c>
      <c r="AK289" s="0" t="n">
        <v>0.0377</v>
      </c>
      <c r="AL289" s="0" t="n">
        <v>33688470</v>
      </c>
      <c r="AM289" s="0" t="n">
        <v>-2.32353291542887</v>
      </c>
    </row>
    <row r="290" customFormat="false" ht="14.5" hidden="false" customHeight="false" outlineLevel="0" collapsed="false">
      <c r="A290" s="0" t="n">
        <v>263</v>
      </c>
      <c r="B290" s="0" t="s">
        <v>281</v>
      </c>
      <c r="C290" s="7" t="n">
        <v>82500500</v>
      </c>
      <c r="D290" s="7" t="n">
        <v>267037.66442563</v>
      </c>
      <c r="E290" s="7" t="n">
        <v>21471000</v>
      </c>
      <c r="F290" s="7" t="n">
        <v>254669.454415733</v>
      </c>
      <c r="G290" s="7" t="n">
        <v>521707</v>
      </c>
      <c r="H290" s="7" t="n">
        <v>863458.13208399</v>
      </c>
      <c r="I290" s="17" t="n">
        <v>0.604206481605356</v>
      </c>
      <c r="J290" s="7" t="n">
        <v>712353</v>
      </c>
      <c r="K290" s="7" t="n">
        <v>521707</v>
      </c>
      <c r="L290" s="0" t="n">
        <v>60.42</v>
      </c>
      <c r="N290" s="7" t="n">
        <v>571931</v>
      </c>
      <c r="O290" s="18" t="n">
        <v>0.0221</v>
      </c>
      <c r="P290" s="7" t="n">
        <v>584571</v>
      </c>
      <c r="Q290" s="17" t="n">
        <v>67.7011401339304</v>
      </c>
      <c r="R290" s="17" t="n">
        <v>0</v>
      </c>
      <c r="S290" s="17" t="n">
        <v>0</v>
      </c>
      <c r="T290" s="7" t="n">
        <v>0</v>
      </c>
      <c r="U290" s="7" t="n">
        <v>62864</v>
      </c>
      <c r="V290" s="7" t="n">
        <v>62864</v>
      </c>
      <c r="W290" s="7" t="n">
        <v>0</v>
      </c>
      <c r="X290" s="7" t="n">
        <v>521707</v>
      </c>
      <c r="Y290" s="17" t="n">
        <v>60.4206481605356</v>
      </c>
      <c r="AA290" s="0" t="n">
        <v>0</v>
      </c>
      <c r="AB290" s="0" t="n">
        <v>0</v>
      </c>
      <c r="AC290" s="0" t="n">
        <v>0</v>
      </c>
      <c r="AD290" s="0" t="n">
        <v>0.000648160535554609</v>
      </c>
      <c r="AG290" s="0" t="s">
        <v>698</v>
      </c>
      <c r="AH290" s="0" t="s">
        <v>281</v>
      </c>
      <c r="AI290" s="0" t="n">
        <v>0.604206481605356</v>
      </c>
      <c r="AJ290" s="0" t="n">
        <v>60.42</v>
      </c>
      <c r="AK290" s="0" t="n">
        <v>0.0221</v>
      </c>
      <c r="AL290" s="0" t="n">
        <v>521707</v>
      </c>
      <c r="AM290" s="0" t="n">
        <v>0.000648160535554609</v>
      </c>
    </row>
    <row r="291" customFormat="false" ht="14.5" hidden="false" customHeight="false" outlineLevel="0" collapsed="false">
      <c r="A291" s="0" t="n">
        <v>264</v>
      </c>
      <c r="B291" s="0" t="s">
        <v>282</v>
      </c>
      <c r="C291" s="7" t="n">
        <v>5952520200</v>
      </c>
      <c r="D291" s="7" t="n">
        <v>19267120.7041701</v>
      </c>
      <c r="E291" s="7" t="n">
        <v>1823029000</v>
      </c>
      <c r="F291" s="7" t="n">
        <v>21623110.2796358</v>
      </c>
      <c r="G291" s="7" t="n">
        <v>40890231</v>
      </c>
      <c r="H291" s="7" t="n">
        <v>36178568.025969</v>
      </c>
      <c r="I291" s="17" t="n">
        <v>1.13023353966495</v>
      </c>
      <c r="J291" s="7" t="n">
        <v>29847319</v>
      </c>
      <c r="K291" s="7" t="n">
        <v>29847319</v>
      </c>
      <c r="L291" s="0" t="n">
        <v>82.5</v>
      </c>
      <c r="N291" s="7" t="n">
        <v>28428654</v>
      </c>
      <c r="O291" s="18" t="n">
        <v>0.0554</v>
      </c>
      <c r="P291" s="7" t="n">
        <v>30003601</v>
      </c>
      <c r="Q291" s="17" t="n">
        <v>82.9319750258313</v>
      </c>
      <c r="R291" s="17" t="n">
        <v>0</v>
      </c>
      <c r="S291" s="17" t="n">
        <v>0</v>
      </c>
      <c r="T291" s="7" t="n">
        <v>0</v>
      </c>
      <c r="U291" s="7" t="n">
        <v>156282</v>
      </c>
      <c r="V291" s="7" t="n">
        <v>156282</v>
      </c>
      <c r="W291" s="7" t="n">
        <v>0</v>
      </c>
      <c r="X291" s="7" t="n">
        <v>29847319</v>
      </c>
      <c r="Y291" s="17" t="n">
        <v>82.5000010464084</v>
      </c>
      <c r="AA291" s="0" t="n">
        <v>0</v>
      </c>
      <c r="AB291" s="0" t="n">
        <v>0</v>
      </c>
      <c r="AC291" s="0" t="n">
        <v>0</v>
      </c>
      <c r="AD291" s="0" t="n">
        <v>1.04640837150782E-006</v>
      </c>
      <c r="AG291" s="0" t="s">
        <v>699</v>
      </c>
      <c r="AH291" s="0" t="s">
        <v>282</v>
      </c>
      <c r="AI291" s="0" t="n">
        <v>1.13023353966495</v>
      </c>
      <c r="AJ291" s="0" t="n">
        <v>82.5</v>
      </c>
      <c r="AK291" s="0" t="n">
        <v>0.0554</v>
      </c>
      <c r="AL291" s="0" t="n">
        <v>29847319</v>
      </c>
      <c r="AM291" s="0" t="n">
        <v>1.04640837150782E-006</v>
      </c>
    </row>
    <row r="292" customFormat="false" ht="14.5" hidden="false" customHeight="false" outlineLevel="0" collapsed="false">
      <c r="A292" s="0" t="n">
        <v>265</v>
      </c>
      <c r="B292" s="0" t="s">
        <v>283</v>
      </c>
      <c r="C292" s="7" t="n">
        <v>2959677700</v>
      </c>
      <c r="D292" s="7" t="n">
        <v>9579886.43051399</v>
      </c>
      <c r="E292" s="7" t="n">
        <v>759541000</v>
      </c>
      <c r="F292" s="7" t="n">
        <v>9008983.84222349</v>
      </c>
      <c r="G292" s="7" t="n">
        <v>18588870</v>
      </c>
      <c r="H292" s="7" t="n">
        <v>28829091.1085988</v>
      </c>
      <c r="I292" s="17" t="n">
        <v>0.644795561884902</v>
      </c>
      <c r="J292" s="7" t="n">
        <v>23784000</v>
      </c>
      <c r="K292" s="7" t="n">
        <v>18588870</v>
      </c>
      <c r="L292" s="0" t="n">
        <v>64.48</v>
      </c>
      <c r="N292" s="7" t="n">
        <v>19616337</v>
      </c>
      <c r="O292" s="18" t="n">
        <v>0.0475</v>
      </c>
      <c r="P292" s="7" t="n">
        <v>20548113</v>
      </c>
      <c r="Q292" s="17" t="n">
        <v>71.2756185153237</v>
      </c>
      <c r="R292" s="17" t="n">
        <v>0</v>
      </c>
      <c r="S292" s="17" t="n">
        <v>0</v>
      </c>
      <c r="T292" s="7" t="n">
        <v>0</v>
      </c>
      <c r="U292" s="7" t="n">
        <v>1959243</v>
      </c>
      <c r="V292" s="7" t="n">
        <v>1959243</v>
      </c>
      <c r="W292" s="7" t="n">
        <v>0</v>
      </c>
      <c r="X292" s="7" t="n">
        <v>18588870</v>
      </c>
      <c r="Y292" s="17" t="n">
        <v>64.4795561884902</v>
      </c>
      <c r="AA292" s="0" t="n">
        <v>0</v>
      </c>
      <c r="AB292" s="0" t="n">
        <v>0</v>
      </c>
      <c r="AC292" s="0" t="n">
        <v>0</v>
      </c>
      <c r="AD292" s="0" t="n">
        <v>-0.000443811509825309</v>
      </c>
      <c r="AG292" s="0" t="s">
        <v>700</v>
      </c>
      <c r="AH292" s="0" t="s">
        <v>283</v>
      </c>
      <c r="AI292" s="0" t="n">
        <v>0.644795561884902</v>
      </c>
      <c r="AJ292" s="0" t="n">
        <v>64.48</v>
      </c>
      <c r="AK292" s="0" t="n">
        <v>0.0475</v>
      </c>
      <c r="AL292" s="0" t="n">
        <v>18588870</v>
      </c>
      <c r="AM292" s="0" t="n">
        <v>-0.000443811509825309</v>
      </c>
    </row>
    <row r="293" customFormat="false" ht="14.5" hidden="false" customHeight="false" outlineLevel="0" collapsed="false">
      <c r="A293" s="0" t="n">
        <v>266</v>
      </c>
      <c r="B293" s="0" t="s">
        <v>284</v>
      </c>
      <c r="C293" s="7" t="n">
        <v>4292191400</v>
      </c>
      <c r="D293" s="7" t="n">
        <v>13892967.5180608</v>
      </c>
      <c r="E293" s="7" t="n">
        <v>1652071000</v>
      </c>
      <c r="F293" s="7" t="n">
        <v>19595362.1268714</v>
      </c>
      <c r="G293" s="7" t="n">
        <v>33488330</v>
      </c>
      <c r="H293" s="7" t="n">
        <v>46282111.7663313</v>
      </c>
      <c r="I293" s="17" t="n">
        <v>0.723569619490907</v>
      </c>
      <c r="J293" s="7" t="n">
        <v>38182742</v>
      </c>
      <c r="K293" s="7" t="n">
        <v>33488330</v>
      </c>
      <c r="L293" s="0" t="n">
        <v>72.36</v>
      </c>
      <c r="N293" s="7" t="n">
        <v>34104990</v>
      </c>
      <c r="O293" s="18" t="n">
        <v>0.0427</v>
      </c>
      <c r="P293" s="7" t="n">
        <v>35561273</v>
      </c>
      <c r="Q293" s="17" t="n">
        <v>76.8358911095963</v>
      </c>
      <c r="R293" s="17" t="n">
        <v>0</v>
      </c>
      <c r="S293" s="17" t="n">
        <v>0</v>
      </c>
      <c r="T293" s="7" t="n">
        <v>0</v>
      </c>
      <c r="U293" s="7" t="n">
        <v>2072943</v>
      </c>
      <c r="V293" s="7" t="n">
        <v>2072943</v>
      </c>
      <c r="W293" s="7" t="n">
        <v>0</v>
      </c>
      <c r="X293" s="7" t="n">
        <v>33488330</v>
      </c>
      <c r="Y293" s="17" t="n">
        <v>72.3569619490907</v>
      </c>
      <c r="AA293" s="0" t="n">
        <v>0</v>
      </c>
      <c r="AB293" s="0" t="n">
        <v>0</v>
      </c>
      <c r="AC293" s="0" t="n">
        <v>0</v>
      </c>
      <c r="AD293" s="0" t="n">
        <v>-0.00303805090929643</v>
      </c>
      <c r="AG293" s="0" t="s">
        <v>701</v>
      </c>
      <c r="AH293" s="0" t="s">
        <v>284</v>
      </c>
      <c r="AI293" s="0" t="n">
        <v>0.723569619490907</v>
      </c>
      <c r="AJ293" s="0" t="n">
        <v>72.36</v>
      </c>
      <c r="AK293" s="0" t="n">
        <v>0.0427</v>
      </c>
      <c r="AL293" s="0" t="n">
        <v>33488330</v>
      </c>
      <c r="AM293" s="0" t="n">
        <v>-0.00303805090929643</v>
      </c>
    </row>
    <row r="294" customFormat="false" ht="14.5" hidden="false" customHeight="false" outlineLevel="0" collapsed="false">
      <c r="A294" s="0" t="n">
        <v>267</v>
      </c>
      <c r="B294" s="0" t="s">
        <v>285</v>
      </c>
      <c r="C294" s="7" t="n">
        <v>788173500</v>
      </c>
      <c r="D294" s="7" t="n">
        <v>2551160.42450863</v>
      </c>
      <c r="E294" s="7" t="n">
        <v>188328000</v>
      </c>
      <c r="F294" s="7" t="n">
        <v>2233775.27880426</v>
      </c>
      <c r="G294" s="7" t="n">
        <v>4784936</v>
      </c>
      <c r="H294" s="7" t="n">
        <v>4830855.68878051</v>
      </c>
      <c r="I294" s="17" t="n">
        <v>0.990494502063651</v>
      </c>
      <c r="J294" s="7" t="n">
        <v>3985456</v>
      </c>
      <c r="K294" s="7" t="n">
        <v>3985456</v>
      </c>
      <c r="L294" s="0" t="n">
        <v>82.5</v>
      </c>
      <c r="N294" s="7" t="n">
        <v>3962675</v>
      </c>
      <c r="O294" s="18" t="n">
        <v>0.0385</v>
      </c>
      <c r="P294" s="7" t="n">
        <v>4115238</v>
      </c>
      <c r="Q294" s="17" t="n">
        <v>85.1865231569119</v>
      </c>
      <c r="R294" s="17" t="n">
        <v>0</v>
      </c>
      <c r="S294" s="17" t="n">
        <v>0</v>
      </c>
      <c r="T294" s="7" t="n">
        <v>0</v>
      </c>
      <c r="U294" s="7" t="n">
        <v>129782</v>
      </c>
      <c r="V294" s="7" t="n">
        <v>129782</v>
      </c>
      <c r="W294" s="7" t="n">
        <v>0</v>
      </c>
      <c r="X294" s="7" t="n">
        <v>3985456</v>
      </c>
      <c r="Y294" s="17" t="n">
        <v>82.500001174866</v>
      </c>
      <c r="AA294" s="0" t="n">
        <v>0</v>
      </c>
      <c r="AB294" s="0" t="n">
        <v>0</v>
      </c>
      <c r="AC294" s="0" t="n">
        <v>0</v>
      </c>
      <c r="AD294" s="0" t="n">
        <v>1.17486604267469E-006</v>
      </c>
      <c r="AG294" s="0" t="s">
        <v>702</v>
      </c>
      <c r="AH294" s="0" t="s">
        <v>285</v>
      </c>
      <c r="AI294" s="0" t="n">
        <v>0.990494502063651</v>
      </c>
      <c r="AJ294" s="0" t="n">
        <v>82.5</v>
      </c>
      <c r="AK294" s="0" t="n">
        <v>0.0385</v>
      </c>
      <c r="AL294" s="0" t="n">
        <v>3985456</v>
      </c>
      <c r="AM294" s="0" t="n">
        <v>1.17486604267469E-006</v>
      </c>
    </row>
    <row r="295" customFormat="false" ht="14.5" hidden="false" customHeight="false" outlineLevel="0" collapsed="false">
      <c r="A295" s="0" t="n">
        <v>268</v>
      </c>
      <c r="B295" s="0" t="s">
        <v>286</v>
      </c>
      <c r="C295" s="7" t="n">
        <v>315346600</v>
      </c>
      <c r="D295" s="7" t="n">
        <v>1020714.05080652</v>
      </c>
      <c r="E295" s="7" t="n">
        <v>47828535.5</v>
      </c>
      <c r="F295" s="7" t="n">
        <v>567298.544142729</v>
      </c>
      <c r="G295" s="7" t="n">
        <v>1588013</v>
      </c>
      <c r="H295" s="7" t="n">
        <v>2383364.0120237</v>
      </c>
      <c r="I295" s="17" t="n">
        <v>0.66629058422831</v>
      </c>
      <c r="J295" s="7" t="n">
        <v>1966275</v>
      </c>
      <c r="K295" s="7" t="n">
        <v>1588013</v>
      </c>
      <c r="L295" s="0" t="n">
        <v>66.63</v>
      </c>
      <c r="N295" s="7" t="n">
        <v>1719064</v>
      </c>
      <c r="O295" s="18" t="n">
        <v>0.0432</v>
      </c>
      <c r="P295" s="7" t="n">
        <v>1793328</v>
      </c>
      <c r="Q295" s="17" t="n">
        <v>75.243562920013</v>
      </c>
      <c r="R295" s="17" t="n">
        <v>0</v>
      </c>
      <c r="S295" s="17" t="n">
        <v>0</v>
      </c>
      <c r="T295" s="7" t="n">
        <v>0</v>
      </c>
      <c r="U295" s="7" t="n">
        <v>205315</v>
      </c>
      <c r="V295" s="7" t="n">
        <v>205315</v>
      </c>
      <c r="W295" s="7" t="n">
        <v>0</v>
      </c>
      <c r="X295" s="7" t="n">
        <v>1588013</v>
      </c>
      <c r="Y295" s="17" t="n">
        <v>66.629058422831</v>
      </c>
      <c r="AA295" s="0" t="n">
        <v>0</v>
      </c>
      <c r="AB295" s="0" t="n">
        <v>0</v>
      </c>
      <c r="AC295" s="0" t="n">
        <v>0</v>
      </c>
      <c r="AD295" s="0" t="n">
        <v>-0.000941577169029983</v>
      </c>
      <c r="AG295" s="0" t="s">
        <v>703</v>
      </c>
      <c r="AH295" s="0" t="s">
        <v>286</v>
      </c>
      <c r="AI295" s="0" t="n">
        <v>0.66629058422831</v>
      </c>
      <c r="AJ295" s="0" t="n">
        <v>66.63</v>
      </c>
      <c r="AK295" s="0" t="n">
        <v>0.0432</v>
      </c>
      <c r="AL295" s="0" t="n">
        <v>1588013</v>
      </c>
      <c r="AM295" s="0" t="n">
        <v>-0.000941577169029983</v>
      </c>
    </row>
    <row r="296" customFormat="false" ht="14.5" hidden="false" customHeight="false" outlineLevel="0" collapsed="false">
      <c r="A296" s="0" t="n">
        <v>269</v>
      </c>
      <c r="B296" s="0" t="s">
        <v>287</v>
      </c>
      <c r="C296" s="7" t="n">
        <v>1468975200</v>
      </c>
      <c r="D296" s="7" t="n">
        <v>4754779.74687635</v>
      </c>
      <c r="E296" s="7" t="n">
        <v>1434070000</v>
      </c>
      <c r="F296" s="7" t="n">
        <v>17009632.7368996</v>
      </c>
      <c r="G296" s="7" t="n">
        <v>21764412</v>
      </c>
      <c r="H296" s="7" t="n">
        <v>11955577.0814938</v>
      </c>
      <c r="I296" s="17" t="n">
        <v>1.82044010520323</v>
      </c>
      <c r="J296" s="7" t="n">
        <v>9863351</v>
      </c>
      <c r="K296" s="7" t="n">
        <v>9863351</v>
      </c>
      <c r="L296" s="0" t="n">
        <v>82.5</v>
      </c>
      <c r="N296" s="7" t="n">
        <v>9642913</v>
      </c>
      <c r="O296" s="18" t="n">
        <v>0.0402</v>
      </c>
      <c r="P296" s="7" t="n">
        <v>10030558</v>
      </c>
      <c r="Q296" s="17" t="n">
        <v>83.8985682717601</v>
      </c>
      <c r="R296" s="17" t="n">
        <v>0</v>
      </c>
      <c r="S296" s="17" t="n">
        <v>0</v>
      </c>
      <c r="T296" s="7" t="n">
        <v>0</v>
      </c>
      <c r="U296" s="7" t="n">
        <v>167207</v>
      </c>
      <c r="V296" s="7" t="n">
        <v>167207</v>
      </c>
      <c r="W296" s="7" t="n">
        <v>0</v>
      </c>
      <c r="X296" s="7" t="n">
        <v>9863351</v>
      </c>
      <c r="Y296" s="17" t="n">
        <v>82.4999992285408</v>
      </c>
      <c r="AA296" s="0" t="n">
        <v>0</v>
      </c>
      <c r="AB296" s="0" t="n">
        <v>0</v>
      </c>
      <c r="AC296" s="0" t="n">
        <v>0</v>
      </c>
      <c r="AD296" s="0" t="n">
        <v>-7.71459255588525E-007</v>
      </c>
      <c r="AG296" s="0" t="s">
        <v>704</v>
      </c>
      <c r="AH296" s="0" t="s">
        <v>287</v>
      </c>
      <c r="AI296" s="0" t="n">
        <v>1.82044010520323</v>
      </c>
      <c r="AJ296" s="0" t="n">
        <v>82.5</v>
      </c>
      <c r="AK296" s="0" t="n">
        <v>0.0402</v>
      </c>
      <c r="AL296" s="0" t="n">
        <v>9863351</v>
      </c>
      <c r="AM296" s="0" t="n">
        <v>-7.71459255588525E-007</v>
      </c>
    </row>
    <row r="297" customFormat="false" ht="14.5" hidden="false" customHeight="false" outlineLevel="0" collapsed="false">
      <c r="A297" s="0" t="n">
        <v>270</v>
      </c>
      <c r="B297" s="0" t="s">
        <v>288</v>
      </c>
      <c r="C297" s="7" t="n">
        <v>847533600</v>
      </c>
      <c r="D297" s="7" t="n">
        <v>2743297.22930462</v>
      </c>
      <c r="E297" s="7" t="n">
        <v>265457000</v>
      </c>
      <c r="F297" s="7" t="n">
        <v>3148609.25717653</v>
      </c>
      <c r="G297" s="7" t="n">
        <v>5891906</v>
      </c>
      <c r="H297" s="7" t="n">
        <v>11231023.436803</v>
      </c>
      <c r="I297" s="17" t="n">
        <v>0.524609892691774</v>
      </c>
      <c r="J297" s="7" t="n">
        <v>9265594</v>
      </c>
      <c r="K297" s="7" t="n">
        <v>5891906</v>
      </c>
      <c r="L297" s="0" t="n">
        <v>52.46</v>
      </c>
      <c r="N297" s="7" t="n">
        <v>6239530</v>
      </c>
      <c r="O297" s="18" t="n">
        <v>0.0341</v>
      </c>
      <c r="P297" s="7" t="n">
        <v>6452298</v>
      </c>
      <c r="Q297" s="17" t="n">
        <v>57.4506681096974</v>
      </c>
      <c r="R297" s="17" t="n">
        <v>0</v>
      </c>
      <c r="S297" s="17" t="n">
        <v>0</v>
      </c>
      <c r="T297" s="7" t="n">
        <v>0</v>
      </c>
      <c r="U297" s="7" t="n">
        <v>560392</v>
      </c>
      <c r="V297" s="7" t="n">
        <v>560392</v>
      </c>
      <c r="W297" s="7" t="n">
        <v>0</v>
      </c>
      <c r="X297" s="7" t="n">
        <v>5891906</v>
      </c>
      <c r="Y297" s="17" t="n">
        <v>52.4609892691774</v>
      </c>
      <c r="AA297" s="0" t="n">
        <v>0</v>
      </c>
      <c r="AB297" s="0" t="n">
        <v>0</v>
      </c>
      <c r="AC297" s="0" t="n">
        <v>0</v>
      </c>
      <c r="AD297" s="0" t="n">
        <v>0.000989269177416929</v>
      </c>
      <c r="AG297" s="0" t="s">
        <v>705</v>
      </c>
      <c r="AH297" s="0" t="s">
        <v>288</v>
      </c>
      <c r="AI297" s="0" t="n">
        <v>0.524609892691774</v>
      </c>
      <c r="AJ297" s="0" t="n">
        <v>52.46</v>
      </c>
      <c r="AK297" s="0" t="n">
        <v>0.0341</v>
      </c>
      <c r="AL297" s="0" t="n">
        <v>5891906</v>
      </c>
      <c r="AM297" s="0" t="n">
        <v>0.000989269177416929</v>
      </c>
    </row>
    <row r="298" customFormat="false" ht="14.5" hidden="false" customHeight="false" outlineLevel="0" collapsed="false">
      <c r="A298" s="0" t="n">
        <v>271</v>
      </c>
      <c r="B298" s="0" t="s">
        <v>289</v>
      </c>
      <c r="C298" s="7" t="n">
        <v>7215094200</v>
      </c>
      <c r="D298" s="7" t="n">
        <v>23353820.9317387</v>
      </c>
      <c r="E298" s="7" t="n">
        <v>2891218000</v>
      </c>
      <c r="F298" s="7" t="n">
        <v>34292995.6991732</v>
      </c>
      <c r="G298" s="7" t="n">
        <v>57646817</v>
      </c>
      <c r="H298" s="7" t="n">
        <v>77754351.17</v>
      </c>
      <c r="I298" s="17" t="n">
        <v>0.741396669544095</v>
      </c>
      <c r="J298" s="7" t="n">
        <v>64147340</v>
      </c>
      <c r="K298" s="7" t="n">
        <v>57646817</v>
      </c>
      <c r="L298" s="0" t="n">
        <v>74.14</v>
      </c>
      <c r="N298" s="7" t="n">
        <v>57993834</v>
      </c>
      <c r="O298" s="18" t="n">
        <v>0.0394</v>
      </c>
      <c r="P298" s="7" t="n">
        <v>60278791</v>
      </c>
      <c r="Q298" s="17" t="n">
        <v>77.5246530810965</v>
      </c>
      <c r="R298" s="17" t="n">
        <v>0</v>
      </c>
      <c r="S298" s="17" t="n">
        <v>0</v>
      </c>
      <c r="T298" s="7" t="n">
        <v>0</v>
      </c>
      <c r="U298" s="7" t="n">
        <v>2631974</v>
      </c>
      <c r="V298" s="7" t="n">
        <v>2631974</v>
      </c>
      <c r="W298" s="7" t="n">
        <v>0</v>
      </c>
      <c r="X298" s="7" t="n">
        <v>57646817</v>
      </c>
      <c r="Y298" s="17" t="n">
        <v>74.1396669544095</v>
      </c>
      <c r="AA298" s="0" t="n">
        <v>0</v>
      </c>
      <c r="AB298" s="0" t="n">
        <v>0</v>
      </c>
      <c r="AC298" s="0" t="n">
        <v>0</v>
      </c>
      <c r="AD298" s="0" t="n">
        <v>-0.000333045590494407</v>
      </c>
      <c r="AG298" s="0" t="s">
        <v>706</v>
      </c>
      <c r="AH298" s="0" t="s">
        <v>289</v>
      </c>
      <c r="AI298" s="0" t="n">
        <v>0.741396669544095</v>
      </c>
      <c r="AJ298" s="0" t="n">
        <v>74.14</v>
      </c>
      <c r="AK298" s="0" t="n">
        <v>0.0394</v>
      </c>
      <c r="AL298" s="0" t="n">
        <v>57646817</v>
      </c>
      <c r="AM298" s="0" t="n">
        <v>-0.000333045590494407</v>
      </c>
    </row>
    <row r="299" customFormat="false" ht="14.5" hidden="false" customHeight="false" outlineLevel="0" collapsed="false">
      <c r="A299" s="0" t="n">
        <v>272</v>
      </c>
      <c r="B299" s="0" t="s">
        <v>290</v>
      </c>
      <c r="C299" s="7" t="n">
        <v>258085500</v>
      </c>
      <c r="D299" s="7" t="n">
        <v>835371.290381523</v>
      </c>
      <c r="E299" s="7" t="n">
        <v>63654000</v>
      </c>
      <c r="F299" s="7" t="n">
        <v>755005.79625444</v>
      </c>
      <c r="G299" s="7" t="n">
        <v>1590377</v>
      </c>
      <c r="H299" s="7" t="n">
        <v>2833614.90741891</v>
      </c>
      <c r="I299" s="17" t="n">
        <v>0.561253752525126</v>
      </c>
      <c r="J299" s="7" t="n">
        <v>2337732</v>
      </c>
      <c r="K299" s="7" t="n">
        <v>1590377</v>
      </c>
      <c r="L299" s="0" t="n">
        <v>56.13</v>
      </c>
      <c r="N299" s="7" t="n">
        <v>1659860</v>
      </c>
      <c r="O299" s="18" t="n">
        <v>0.0453</v>
      </c>
      <c r="P299" s="7" t="n">
        <v>1735052</v>
      </c>
      <c r="Q299" s="17" t="n">
        <v>61.2310443263594</v>
      </c>
      <c r="R299" s="17" t="n">
        <v>0</v>
      </c>
      <c r="S299" s="17" t="n">
        <v>0</v>
      </c>
      <c r="T299" s="7" t="n">
        <v>0</v>
      </c>
      <c r="U299" s="7" t="n">
        <v>144675</v>
      </c>
      <c r="V299" s="7" t="n">
        <v>144675</v>
      </c>
      <c r="W299" s="7" t="n">
        <v>0</v>
      </c>
      <c r="X299" s="7" t="n">
        <v>1590377</v>
      </c>
      <c r="Y299" s="17" t="n">
        <v>56.1253752525126</v>
      </c>
      <c r="AA299" s="0" t="n">
        <v>0</v>
      </c>
      <c r="AB299" s="0" t="n">
        <v>0</v>
      </c>
      <c r="AC299" s="0" t="n">
        <v>0</v>
      </c>
      <c r="AD299" s="0" t="n">
        <v>-0.00462474748739083</v>
      </c>
      <c r="AG299" s="0" t="s">
        <v>707</v>
      </c>
      <c r="AH299" s="0" t="s">
        <v>290</v>
      </c>
      <c r="AI299" s="0" t="n">
        <v>0.561253752525126</v>
      </c>
      <c r="AJ299" s="0" t="n">
        <v>56.13</v>
      </c>
      <c r="AK299" s="0" t="n">
        <v>0.0453</v>
      </c>
      <c r="AL299" s="0" t="n">
        <v>1590377</v>
      </c>
      <c r="AM299" s="0" t="n">
        <v>-0.00462474748739083</v>
      </c>
    </row>
    <row r="300" customFormat="false" ht="14.5" hidden="false" customHeight="false" outlineLevel="0" collapsed="false">
      <c r="A300" s="0" t="n">
        <v>273</v>
      </c>
      <c r="B300" s="0" t="s">
        <v>291</v>
      </c>
      <c r="C300" s="7" t="n">
        <v>2845873800</v>
      </c>
      <c r="D300" s="7" t="n">
        <v>9211525.90350472</v>
      </c>
      <c r="E300" s="7" t="n">
        <v>719659000</v>
      </c>
      <c r="F300" s="7" t="n">
        <v>8535939.86751303</v>
      </c>
      <c r="G300" s="7" t="n">
        <v>17747466</v>
      </c>
      <c r="H300" s="7" t="n">
        <v>35671878.4269259</v>
      </c>
      <c r="I300" s="17" t="n">
        <v>0.497519805029494</v>
      </c>
      <c r="J300" s="7" t="n">
        <v>29429300</v>
      </c>
      <c r="K300" s="7" t="n">
        <v>17747466</v>
      </c>
      <c r="L300" s="0" t="n">
        <v>49.75</v>
      </c>
      <c r="N300" s="7" t="n">
        <v>17574152</v>
      </c>
      <c r="O300" s="18" t="n">
        <v>0.0361</v>
      </c>
      <c r="P300" s="7" t="n">
        <v>18208579</v>
      </c>
      <c r="Q300" s="17" t="n">
        <v>51.0446318023324</v>
      </c>
      <c r="R300" s="17" t="n">
        <v>0</v>
      </c>
      <c r="S300" s="17" t="n">
        <v>0</v>
      </c>
      <c r="T300" s="7" t="n">
        <v>0</v>
      </c>
      <c r="U300" s="7" t="n">
        <v>461113</v>
      </c>
      <c r="V300" s="7" t="n">
        <v>461113</v>
      </c>
      <c r="W300" s="7" t="n">
        <v>0</v>
      </c>
      <c r="X300" s="7" t="n">
        <v>17747466</v>
      </c>
      <c r="Y300" s="17" t="n">
        <v>49.7519805029494</v>
      </c>
      <c r="AA300" s="0" t="n">
        <v>0</v>
      </c>
      <c r="AB300" s="0" t="n">
        <v>0</v>
      </c>
      <c r="AC300" s="0" t="n">
        <v>0</v>
      </c>
      <c r="AD300" s="0" t="n">
        <v>0.00198050294940089</v>
      </c>
      <c r="AG300" s="0" t="s">
        <v>708</v>
      </c>
      <c r="AH300" s="0" t="s">
        <v>291</v>
      </c>
      <c r="AI300" s="0" t="n">
        <v>0.497519805029494</v>
      </c>
      <c r="AJ300" s="0" t="n">
        <v>49.75</v>
      </c>
      <c r="AK300" s="0" t="n">
        <v>0.0361</v>
      </c>
      <c r="AL300" s="0" t="n">
        <v>17747466</v>
      </c>
      <c r="AM300" s="0" t="n">
        <v>0.00198050294940089</v>
      </c>
    </row>
    <row r="301" customFormat="false" ht="14.5" hidden="false" customHeight="false" outlineLevel="0" collapsed="false">
      <c r="A301" s="0" t="n">
        <v>274</v>
      </c>
      <c r="B301" s="0" t="s">
        <v>292</v>
      </c>
      <c r="C301" s="7" t="n">
        <v>22812899800</v>
      </c>
      <c r="D301" s="7" t="n">
        <v>73840806.7995699</v>
      </c>
      <c r="E301" s="7" t="n">
        <v>4758117000</v>
      </c>
      <c r="F301" s="7" t="n">
        <v>56436451.9787726</v>
      </c>
      <c r="G301" s="7" t="n">
        <v>130277259</v>
      </c>
      <c r="H301" s="7" t="n">
        <v>92273702.113</v>
      </c>
      <c r="I301" s="17" t="n">
        <v>1.41185685646881</v>
      </c>
      <c r="J301" s="7" t="n">
        <v>76125804</v>
      </c>
      <c r="K301" s="7" t="n">
        <v>76125804</v>
      </c>
      <c r="L301" s="0" t="n">
        <v>82.5</v>
      </c>
      <c r="N301" s="7" t="n">
        <v>71896983</v>
      </c>
      <c r="O301" s="18" t="n">
        <v>0.0806</v>
      </c>
      <c r="P301" s="7" t="n">
        <v>77691880</v>
      </c>
      <c r="Q301" s="17" t="n">
        <v>84.197207027477</v>
      </c>
      <c r="R301" s="17" t="n">
        <v>0</v>
      </c>
      <c r="S301" s="17" t="n">
        <v>0</v>
      </c>
      <c r="T301" s="7" t="n">
        <v>0</v>
      </c>
      <c r="U301" s="7" t="n">
        <v>1566076</v>
      </c>
      <c r="V301" s="7" t="n">
        <v>1566076</v>
      </c>
      <c r="W301" s="7" t="n">
        <v>0</v>
      </c>
      <c r="X301" s="7" t="n">
        <v>76125804</v>
      </c>
      <c r="Y301" s="17" t="n">
        <v>82.4999997364092</v>
      </c>
      <c r="AA301" s="0" t="n">
        <v>0</v>
      </c>
      <c r="AB301" s="0" t="n">
        <v>0</v>
      </c>
      <c r="AC301" s="0" t="n">
        <v>0</v>
      </c>
      <c r="AD301" s="0" t="n">
        <v>-2.63590806071079E-007</v>
      </c>
      <c r="AG301" s="0" t="s">
        <v>709</v>
      </c>
      <c r="AH301" s="0" t="s">
        <v>292</v>
      </c>
      <c r="AI301" s="0" t="n">
        <v>1.41185685646881</v>
      </c>
      <c r="AJ301" s="0" t="n">
        <v>82.5</v>
      </c>
      <c r="AK301" s="0" t="n">
        <v>0.0806</v>
      </c>
      <c r="AL301" s="0" t="n">
        <v>76125804</v>
      </c>
      <c r="AM301" s="0" t="n">
        <v>-2.63590806071079E-007</v>
      </c>
    </row>
    <row r="302" customFormat="false" ht="14.5" hidden="false" customHeight="false" outlineLevel="0" collapsed="false">
      <c r="A302" s="0" t="n">
        <v>275</v>
      </c>
      <c r="B302" s="0" t="s">
        <v>293</v>
      </c>
      <c r="C302" s="7" t="n">
        <v>940959000</v>
      </c>
      <c r="D302" s="7" t="n">
        <v>3045696.61614507</v>
      </c>
      <c r="E302" s="7" t="n">
        <v>340974000</v>
      </c>
      <c r="F302" s="7" t="n">
        <v>4044323.15914258</v>
      </c>
      <c r="G302" s="7" t="n">
        <v>7090020</v>
      </c>
      <c r="H302" s="7" t="n">
        <v>10553922.6752678</v>
      </c>
      <c r="I302" s="17" t="n">
        <v>0.671790027097211</v>
      </c>
      <c r="J302" s="7" t="n">
        <v>8706986</v>
      </c>
      <c r="K302" s="7" t="n">
        <v>7090020</v>
      </c>
      <c r="L302" s="0" t="n">
        <v>67.18</v>
      </c>
      <c r="N302" s="7" t="n">
        <v>7201435</v>
      </c>
      <c r="O302" s="18" t="n">
        <v>0.044</v>
      </c>
      <c r="P302" s="7" t="n">
        <v>7518298</v>
      </c>
      <c r="Q302" s="17" t="n">
        <v>71.2370009837054</v>
      </c>
      <c r="R302" s="17" t="n">
        <v>0</v>
      </c>
      <c r="S302" s="17" t="n">
        <v>0</v>
      </c>
      <c r="T302" s="7" t="n">
        <v>0</v>
      </c>
      <c r="U302" s="7" t="n">
        <v>428278</v>
      </c>
      <c r="V302" s="7" t="n">
        <v>428278</v>
      </c>
      <c r="W302" s="7" t="n">
        <v>0</v>
      </c>
      <c r="X302" s="7" t="n">
        <v>7090020</v>
      </c>
      <c r="Y302" s="17" t="n">
        <v>67.1790027097211</v>
      </c>
      <c r="AA302" s="0" t="n">
        <v>0</v>
      </c>
      <c r="AB302" s="0" t="n">
        <v>0</v>
      </c>
      <c r="AC302" s="0" t="n">
        <v>0</v>
      </c>
      <c r="AD302" s="0" t="n">
        <v>-0.000997290278917262</v>
      </c>
      <c r="AG302" s="0" t="s">
        <v>710</v>
      </c>
      <c r="AH302" s="0" t="s">
        <v>293</v>
      </c>
      <c r="AI302" s="0" t="n">
        <v>0.671790027097211</v>
      </c>
      <c r="AJ302" s="0" t="n">
        <v>67.18</v>
      </c>
      <c r="AK302" s="0" t="n">
        <v>0.044</v>
      </c>
      <c r="AL302" s="0" t="n">
        <v>7090020</v>
      </c>
      <c r="AM302" s="0" t="n">
        <v>-0.000997290278917262</v>
      </c>
    </row>
    <row r="303" customFormat="false" ht="14.5" hidden="false" customHeight="false" outlineLevel="0" collapsed="false">
      <c r="A303" s="0" t="n">
        <v>276</v>
      </c>
      <c r="B303" s="0" t="s">
        <v>294</v>
      </c>
      <c r="C303" s="7" t="n">
        <v>3033118400</v>
      </c>
      <c r="D303" s="7" t="n">
        <v>9817599.32924531</v>
      </c>
      <c r="E303" s="7" t="n">
        <v>1609518000</v>
      </c>
      <c r="F303" s="7" t="n">
        <v>19090637.1818873</v>
      </c>
      <c r="G303" s="7" t="n">
        <v>28908237</v>
      </c>
      <c r="H303" s="7" t="n">
        <v>21851961.9042756</v>
      </c>
      <c r="I303" s="17" t="n">
        <v>1.32291265775746</v>
      </c>
      <c r="J303" s="7" t="n">
        <v>18027869</v>
      </c>
      <c r="K303" s="7" t="n">
        <v>18027869</v>
      </c>
      <c r="L303" s="0" t="n">
        <v>82.5</v>
      </c>
      <c r="N303" s="7" t="n">
        <v>16980669</v>
      </c>
      <c r="O303" s="18" t="n">
        <v>0.0416</v>
      </c>
      <c r="P303" s="7" t="n">
        <v>17687065</v>
      </c>
      <c r="Q303" s="17" t="n">
        <v>80.9403982922893</v>
      </c>
      <c r="R303" s="17" t="n">
        <v>1.55960170771068</v>
      </c>
      <c r="S303" s="17" t="n">
        <v>0</v>
      </c>
      <c r="T303" s="7" t="n">
        <v>0</v>
      </c>
      <c r="U303" s="7" t="n">
        <v>0</v>
      </c>
      <c r="V303" s="7" t="n">
        <v>0</v>
      </c>
      <c r="W303" s="7" t="n">
        <v>0</v>
      </c>
      <c r="X303" s="7" t="n">
        <v>17687065</v>
      </c>
      <c r="Y303" s="17" t="n">
        <v>80.9403982922893</v>
      </c>
      <c r="AA303" s="0" t="n">
        <v>-340804</v>
      </c>
      <c r="AB303" s="0" t="n">
        <v>-340804</v>
      </c>
      <c r="AC303" s="0" t="n">
        <v>0</v>
      </c>
      <c r="AD303" s="0" t="n">
        <v>-1.55960170771068</v>
      </c>
      <c r="AG303" s="0" t="s">
        <v>711</v>
      </c>
      <c r="AH303" s="0" t="s">
        <v>294</v>
      </c>
      <c r="AI303" s="0" t="n">
        <v>1.32291265775746</v>
      </c>
      <c r="AJ303" s="0" t="n">
        <v>82.5</v>
      </c>
      <c r="AK303" s="0" t="n">
        <v>0.0416</v>
      </c>
      <c r="AL303" s="0" t="n">
        <v>17687065</v>
      </c>
      <c r="AM303" s="0" t="n">
        <v>-1.55960170771068</v>
      </c>
    </row>
    <row r="304" customFormat="false" ht="14.5" hidden="false" customHeight="false" outlineLevel="0" collapsed="false">
      <c r="A304" s="0" t="n">
        <v>277</v>
      </c>
      <c r="B304" s="0" t="s">
        <v>295</v>
      </c>
      <c r="C304" s="7" t="n">
        <v>1422813300</v>
      </c>
      <c r="D304" s="7" t="n">
        <v>4605362.88320341</v>
      </c>
      <c r="E304" s="7" t="n">
        <v>433215000</v>
      </c>
      <c r="F304" s="7" t="n">
        <v>5138401.92327846</v>
      </c>
      <c r="G304" s="7" t="n">
        <v>9743765</v>
      </c>
      <c r="H304" s="7" t="n">
        <v>46174208.0389393</v>
      </c>
      <c r="I304" s="17" t="n">
        <v>0.21102181095955</v>
      </c>
      <c r="J304" s="7" t="n">
        <v>38093722</v>
      </c>
      <c r="K304" s="7" t="n">
        <v>9743765</v>
      </c>
      <c r="L304" s="0" t="n">
        <v>21.1</v>
      </c>
      <c r="N304" s="7" t="n">
        <v>10113381</v>
      </c>
      <c r="O304" s="18" t="n">
        <v>0.0558</v>
      </c>
      <c r="P304" s="7" t="n">
        <v>10677708</v>
      </c>
      <c r="Q304" s="17" t="n">
        <v>23.1248319213084</v>
      </c>
      <c r="R304" s="17" t="n">
        <v>0</v>
      </c>
      <c r="S304" s="17" t="n">
        <v>0</v>
      </c>
      <c r="T304" s="7" t="n">
        <v>0</v>
      </c>
      <c r="U304" s="7" t="n">
        <v>933943</v>
      </c>
      <c r="V304" s="7" t="n">
        <v>933943</v>
      </c>
      <c r="W304" s="7" t="n">
        <v>0</v>
      </c>
      <c r="X304" s="7" t="n">
        <v>9743765</v>
      </c>
      <c r="Y304" s="17" t="n">
        <v>21.102181095955</v>
      </c>
      <c r="AA304" s="0" t="n">
        <v>0</v>
      </c>
      <c r="AB304" s="0" t="n">
        <v>0</v>
      </c>
      <c r="AC304" s="0" t="n">
        <v>0</v>
      </c>
      <c r="AD304" s="0" t="n">
        <v>0.00218109595502725</v>
      </c>
      <c r="AG304" s="0" t="s">
        <v>712</v>
      </c>
      <c r="AH304" s="0" t="s">
        <v>295</v>
      </c>
      <c r="AI304" s="0" t="n">
        <v>0.21102181095955</v>
      </c>
      <c r="AJ304" s="0" t="n">
        <v>21.1</v>
      </c>
      <c r="AK304" s="0" t="n">
        <v>0.0558</v>
      </c>
      <c r="AL304" s="0" t="n">
        <v>9743765</v>
      </c>
      <c r="AM304" s="0" t="n">
        <v>0.00218109595502725</v>
      </c>
    </row>
    <row r="305" customFormat="false" ht="14.5" hidden="false" customHeight="false" outlineLevel="0" collapsed="false">
      <c r="A305" s="0" t="n">
        <v>278</v>
      </c>
      <c r="B305" s="0" t="s">
        <v>296</v>
      </c>
      <c r="C305" s="7" t="n">
        <v>1917250100</v>
      </c>
      <c r="D305" s="7" t="n">
        <v>6205756.19328131</v>
      </c>
      <c r="E305" s="7" t="n">
        <v>699816000</v>
      </c>
      <c r="F305" s="7" t="n">
        <v>8300580.26693684</v>
      </c>
      <c r="G305" s="7" t="n">
        <v>14506336</v>
      </c>
      <c r="H305" s="7" t="n">
        <v>26078106.46</v>
      </c>
      <c r="I305" s="17" t="n">
        <v>0.55626492752649</v>
      </c>
      <c r="J305" s="7" t="n">
        <v>21514438</v>
      </c>
      <c r="K305" s="7" t="n">
        <v>14506336</v>
      </c>
      <c r="L305" s="0" t="n">
        <v>55.63</v>
      </c>
      <c r="N305" s="7" t="n">
        <v>15249839</v>
      </c>
      <c r="O305" s="18" t="n">
        <v>0.0349</v>
      </c>
      <c r="P305" s="7" t="n">
        <v>15782058</v>
      </c>
      <c r="Q305" s="17" t="n">
        <v>60.5184200172178</v>
      </c>
      <c r="R305" s="17" t="n">
        <v>0</v>
      </c>
      <c r="S305" s="17" t="n">
        <v>0</v>
      </c>
      <c r="T305" s="7" t="n">
        <v>0</v>
      </c>
      <c r="U305" s="7" t="n">
        <v>1275722</v>
      </c>
      <c r="V305" s="7" t="n">
        <v>1275722</v>
      </c>
      <c r="W305" s="7" t="n">
        <v>0</v>
      </c>
      <c r="X305" s="7" t="n">
        <v>14506336</v>
      </c>
      <c r="Y305" s="17" t="n">
        <v>55.626492752649</v>
      </c>
      <c r="AA305" s="0" t="n">
        <v>0</v>
      </c>
      <c r="AB305" s="0" t="n">
        <v>0</v>
      </c>
      <c r="AC305" s="0" t="n">
        <v>0</v>
      </c>
      <c r="AD305" s="0" t="n">
        <v>-0.00350724735096719</v>
      </c>
      <c r="AG305" s="0" t="s">
        <v>713</v>
      </c>
      <c r="AH305" s="0" t="s">
        <v>296</v>
      </c>
      <c r="AI305" s="0" t="n">
        <v>0.55626492752649</v>
      </c>
      <c r="AJ305" s="0" t="n">
        <v>55.63</v>
      </c>
      <c r="AK305" s="0" t="n">
        <v>0.0349</v>
      </c>
      <c r="AL305" s="0" t="n">
        <v>14506336</v>
      </c>
      <c r="AM305" s="0" t="n">
        <v>-0.00350724735096719</v>
      </c>
    </row>
    <row r="306" customFormat="false" ht="14.5" hidden="false" customHeight="false" outlineLevel="0" collapsed="false">
      <c r="A306" s="0" t="n">
        <v>279</v>
      </c>
      <c r="B306" s="0" t="s">
        <v>297</v>
      </c>
      <c r="C306" s="7" t="n">
        <v>1295630000</v>
      </c>
      <c r="D306" s="7" t="n">
        <v>4193695.90681</v>
      </c>
      <c r="E306" s="7" t="n">
        <v>432271000</v>
      </c>
      <c r="F306" s="7" t="n">
        <v>5127205.05471303</v>
      </c>
      <c r="G306" s="7" t="n">
        <v>9320901</v>
      </c>
      <c r="H306" s="7" t="n">
        <v>15700995.5150831</v>
      </c>
      <c r="I306" s="17" t="n">
        <v>0.593650319245422</v>
      </c>
      <c r="J306" s="7" t="n">
        <v>12953321</v>
      </c>
      <c r="K306" s="7" t="n">
        <v>9320901</v>
      </c>
      <c r="L306" s="0" t="n">
        <v>59.37</v>
      </c>
      <c r="N306" s="7" t="n">
        <v>10057190</v>
      </c>
      <c r="O306" s="18" t="n">
        <v>0.0339</v>
      </c>
      <c r="P306" s="7" t="n">
        <v>10398129</v>
      </c>
      <c r="Q306" s="17" t="n">
        <v>66.2259217258619</v>
      </c>
      <c r="R306" s="17" t="n">
        <v>0</v>
      </c>
      <c r="S306" s="17" t="n">
        <v>0</v>
      </c>
      <c r="T306" s="7" t="n">
        <v>0</v>
      </c>
      <c r="U306" s="7" t="n">
        <v>1077228</v>
      </c>
      <c r="V306" s="7" t="n">
        <v>1077228</v>
      </c>
      <c r="W306" s="7" t="n">
        <v>0</v>
      </c>
      <c r="X306" s="7" t="n">
        <v>9320901</v>
      </c>
      <c r="Y306" s="17" t="n">
        <v>59.3650319245422</v>
      </c>
      <c r="AA306" s="0" t="n">
        <v>0</v>
      </c>
      <c r="AB306" s="0" t="n">
        <v>0</v>
      </c>
      <c r="AC306" s="0" t="n">
        <v>0</v>
      </c>
      <c r="AD306" s="0" t="n">
        <v>-0.00496807545778921</v>
      </c>
      <c r="AG306" s="0" t="s">
        <v>714</v>
      </c>
      <c r="AH306" s="0" t="s">
        <v>297</v>
      </c>
      <c r="AI306" s="0" t="n">
        <v>0.593650319245422</v>
      </c>
      <c r="AJ306" s="0" t="n">
        <v>59.37</v>
      </c>
      <c r="AK306" s="0" t="n">
        <v>0.0339</v>
      </c>
      <c r="AL306" s="0" t="n">
        <v>9320901</v>
      </c>
      <c r="AM306" s="0" t="n">
        <v>-0.00496807545778921</v>
      </c>
    </row>
    <row r="307" customFormat="false" ht="14.5" hidden="false" customHeight="false" outlineLevel="0" collapsed="false">
      <c r="A307" s="0" t="n">
        <v>280</v>
      </c>
      <c r="B307" s="0" t="s">
        <v>298</v>
      </c>
      <c r="C307" s="7" t="n">
        <v>1407446100</v>
      </c>
      <c r="D307" s="7" t="n">
        <v>4555622.32167031</v>
      </c>
      <c r="E307" s="7" t="n">
        <v>401399000</v>
      </c>
      <c r="F307" s="7" t="n">
        <v>4761029.49713665</v>
      </c>
      <c r="G307" s="7" t="n">
        <v>9316652</v>
      </c>
      <c r="H307" s="7" t="n">
        <v>22729470.5929945</v>
      </c>
      <c r="I307" s="17" t="n">
        <v>0.409893048845207</v>
      </c>
      <c r="J307" s="7" t="n">
        <v>18751813</v>
      </c>
      <c r="K307" s="7" t="n">
        <v>9316652</v>
      </c>
      <c r="L307" s="0" t="n">
        <v>40.99</v>
      </c>
      <c r="N307" s="7" t="n">
        <v>9695363</v>
      </c>
      <c r="O307" s="18" t="n">
        <v>0.0332</v>
      </c>
      <c r="P307" s="7" t="n">
        <v>10017249</v>
      </c>
      <c r="Q307" s="17" t="n">
        <v>44.0716336045567</v>
      </c>
      <c r="R307" s="17" t="n">
        <v>0</v>
      </c>
      <c r="S307" s="17" t="n">
        <v>0</v>
      </c>
      <c r="T307" s="7" t="n">
        <v>0</v>
      </c>
      <c r="U307" s="7" t="n">
        <v>700597</v>
      </c>
      <c r="V307" s="7" t="n">
        <v>700597</v>
      </c>
      <c r="W307" s="7" t="n">
        <v>0</v>
      </c>
      <c r="X307" s="7" t="n">
        <v>9316652</v>
      </c>
      <c r="Y307" s="17" t="n">
        <v>40.9893048845207</v>
      </c>
      <c r="AA307" s="0" t="n">
        <v>0</v>
      </c>
      <c r="AB307" s="0" t="n">
        <v>0</v>
      </c>
      <c r="AC307" s="0" t="n">
        <v>0</v>
      </c>
      <c r="AD307" s="0" t="n">
        <v>-0.00069511547931711</v>
      </c>
      <c r="AG307" s="0" t="s">
        <v>715</v>
      </c>
      <c r="AH307" s="0" t="s">
        <v>298</v>
      </c>
      <c r="AI307" s="0" t="n">
        <v>0.409893048845207</v>
      </c>
      <c r="AJ307" s="0" t="n">
        <v>40.99</v>
      </c>
      <c r="AK307" s="0" t="n">
        <v>0.0332</v>
      </c>
      <c r="AL307" s="0" t="n">
        <v>9316652</v>
      </c>
      <c r="AM307" s="0" t="n">
        <v>-0.00069511547931711</v>
      </c>
    </row>
    <row r="308" customFormat="false" ht="14.5" hidden="false" customHeight="false" outlineLevel="0" collapsed="false">
      <c r="A308" s="0" t="n">
        <v>281</v>
      </c>
      <c r="B308" s="0" t="s">
        <v>299</v>
      </c>
      <c r="C308" s="7" t="n">
        <v>11356806000</v>
      </c>
      <c r="D308" s="7" t="n">
        <v>36759715.9965694</v>
      </c>
      <c r="E308" s="7" t="n">
        <v>2966689000</v>
      </c>
      <c r="F308" s="7" t="n">
        <v>35188163.9910185</v>
      </c>
      <c r="G308" s="7" t="n">
        <v>71947880</v>
      </c>
      <c r="H308" s="7" t="n">
        <v>557622637.53</v>
      </c>
      <c r="I308" s="17" t="n">
        <v>0.12902611041527</v>
      </c>
      <c r="J308" s="7" t="n">
        <v>460038676</v>
      </c>
      <c r="K308" s="7" t="n">
        <v>71947880</v>
      </c>
      <c r="L308" s="0" t="n">
        <v>12.9</v>
      </c>
      <c r="N308" s="7" t="n">
        <v>48026085</v>
      </c>
      <c r="O308" s="18" t="n">
        <v>0.0624</v>
      </c>
      <c r="P308" s="7" t="n">
        <v>51022913</v>
      </c>
      <c r="Q308" s="17" t="n">
        <v>9.15007920517843</v>
      </c>
      <c r="R308" s="17" t="n">
        <v>3.74992079482157</v>
      </c>
      <c r="S308" s="17" t="n">
        <v>0.01</v>
      </c>
      <c r="T308" s="7" t="n">
        <v>480261</v>
      </c>
      <c r="U308" s="7" t="n">
        <v>0</v>
      </c>
      <c r="V308" s="7" t="n">
        <v>0</v>
      </c>
      <c r="W308" s="7" t="n">
        <v>0</v>
      </c>
      <c r="X308" s="7" t="n">
        <v>51503174</v>
      </c>
      <c r="Y308" s="17" t="n">
        <v>9.23620573012141</v>
      </c>
      <c r="AA308" s="0" t="n">
        <v>-20924967</v>
      </c>
      <c r="AB308" s="0" t="n">
        <v>-20444706</v>
      </c>
      <c r="AC308" s="0" t="n">
        <v>0</v>
      </c>
      <c r="AD308" s="0" t="n">
        <v>-3.66379426987859</v>
      </c>
      <c r="AG308" s="0" t="s">
        <v>716</v>
      </c>
      <c r="AH308" s="0" t="s">
        <v>299</v>
      </c>
      <c r="AI308" s="0" t="n">
        <v>0.12902611041527</v>
      </c>
      <c r="AJ308" s="0" t="n">
        <v>12.9</v>
      </c>
      <c r="AK308" s="0" t="n">
        <v>0.0624</v>
      </c>
      <c r="AL308" s="0" t="n">
        <v>51503174</v>
      </c>
      <c r="AM308" s="0" t="n">
        <v>-3.66379426987859</v>
      </c>
    </row>
    <row r="309" customFormat="false" ht="14.5" hidden="false" customHeight="false" outlineLevel="0" collapsed="false">
      <c r="A309" s="0" t="n">
        <v>282</v>
      </c>
      <c r="B309" s="0" t="s">
        <v>300</v>
      </c>
      <c r="C309" s="7" t="n">
        <v>1439088200</v>
      </c>
      <c r="D309" s="7" t="n">
        <v>4658041.4886029</v>
      </c>
      <c r="E309" s="7" t="n">
        <v>487890000</v>
      </c>
      <c r="F309" s="7" t="n">
        <v>5786906.99617587</v>
      </c>
      <c r="G309" s="7" t="n">
        <v>10444948</v>
      </c>
      <c r="H309" s="7" t="n">
        <v>13096360.6375965</v>
      </c>
      <c r="I309" s="17" t="n">
        <v>0.797545844149637</v>
      </c>
      <c r="J309" s="7" t="n">
        <v>10804498</v>
      </c>
      <c r="K309" s="7" t="n">
        <v>10444948</v>
      </c>
      <c r="L309" s="0" t="n">
        <v>79.75</v>
      </c>
      <c r="N309" s="7" t="n">
        <v>10317629</v>
      </c>
      <c r="O309" s="18" t="n">
        <v>0.0429</v>
      </c>
      <c r="P309" s="7" t="n">
        <v>10760255</v>
      </c>
      <c r="Q309" s="17" t="n">
        <v>82.1621769418129</v>
      </c>
      <c r="R309" s="17" t="n">
        <v>0</v>
      </c>
      <c r="S309" s="17" t="n">
        <v>0</v>
      </c>
      <c r="T309" s="7" t="n">
        <v>0</v>
      </c>
      <c r="U309" s="7" t="n">
        <v>315307</v>
      </c>
      <c r="V309" s="7" t="n">
        <v>315307</v>
      </c>
      <c r="W309" s="7" t="n">
        <v>0</v>
      </c>
      <c r="X309" s="7" t="n">
        <v>10444948</v>
      </c>
      <c r="Y309" s="17" t="n">
        <v>79.7545844149637</v>
      </c>
      <c r="AA309" s="0" t="n">
        <v>0</v>
      </c>
      <c r="AB309" s="0" t="n">
        <v>0</v>
      </c>
      <c r="AC309" s="0" t="n">
        <v>0</v>
      </c>
      <c r="AD309" s="0" t="n">
        <v>0.00458441496368778</v>
      </c>
      <c r="AG309" s="0" t="s">
        <v>717</v>
      </c>
      <c r="AH309" s="0" t="s">
        <v>300</v>
      </c>
      <c r="AI309" s="0" t="n">
        <v>0.797545844149637</v>
      </c>
      <c r="AJ309" s="0" t="n">
        <v>79.75</v>
      </c>
      <c r="AK309" s="0" t="n">
        <v>0.0429</v>
      </c>
      <c r="AL309" s="0" t="n">
        <v>10444948</v>
      </c>
      <c r="AM309" s="0" t="n">
        <v>0.00458441496368778</v>
      </c>
    </row>
    <row r="310" customFormat="false" ht="14.5" hidden="false" customHeight="false" outlineLevel="0" collapsed="false">
      <c r="A310" s="0" t="n">
        <v>283</v>
      </c>
      <c r="B310" s="0" t="s">
        <v>301</v>
      </c>
      <c r="C310" s="7" t="n">
        <v>1037162900</v>
      </c>
      <c r="D310" s="7" t="n">
        <v>3357089.45333559</v>
      </c>
      <c r="E310" s="7" t="n">
        <v>136665000</v>
      </c>
      <c r="F310" s="7" t="n">
        <v>1620995.80772792</v>
      </c>
      <c r="G310" s="7" t="n">
        <v>4978085</v>
      </c>
      <c r="H310" s="7" t="n">
        <v>2052919.68604848</v>
      </c>
      <c r="I310" s="17" t="n">
        <v>2.42488054151888</v>
      </c>
      <c r="J310" s="7" t="n">
        <v>1693659</v>
      </c>
      <c r="K310" s="7" t="n">
        <v>1693659</v>
      </c>
      <c r="L310" s="0" t="n">
        <v>82.5</v>
      </c>
      <c r="N310" s="7" t="n">
        <v>1569211</v>
      </c>
      <c r="O310" s="18" t="n">
        <v>0.0286</v>
      </c>
      <c r="P310" s="7" t="n">
        <v>1614090</v>
      </c>
      <c r="Q310" s="17" t="n">
        <v>78.624118175166</v>
      </c>
      <c r="R310" s="17" t="n">
        <v>3.87588182483402</v>
      </c>
      <c r="S310" s="17" t="n">
        <v>0.01</v>
      </c>
      <c r="T310" s="7" t="n">
        <v>15692</v>
      </c>
      <c r="U310" s="7" t="n">
        <v>0</v>
      </c>
      <c r="V310" s="7" t="n">
        <v>0</v>
      </c>
      <c r="W310" s="7" t="n">
        <v>63877</v>
      </c>
      <c r="X310" s="7" t="n">
        <v>1693659</v>
      </c>
      <c r="Y310" s="17" t="n">
        <v>82.5000126166654</v>
      </c>
      <c r="AA310" s="0" t="n">
        <v>-79569</v>
      </c>
      <c r="AB310" s="0" t="n">
        <v>0</v>
      </c>
      <c r="AC310" s="0" t="n">
        <v>0</v>
      </c>
      <c r="AD310" s="0" t="n">
        <v>1.26166653728887E-005</v>
      </c>
      <c r="AG310" s="0" t="s">
        <v>718</v>
      </c>
      <c r="AH310" s="0" t="s">
        <v>301</v>
      </c>
      <c r="AI310" s="0" t="n">
        <v>2.42488054151888</v>
      </c>
      <c r="AJ310" s="0" t="n">
        <v>82.5</v>
      </c>
      <c r="AK310" s="0" t="n">
        <v>0.0286</v>
      </c>
      <c r="AL310" s="0" t="n">
        <v>1693659</v>
      </c>
      <c r="AM310" s="0" t="n">
        <v>1.26166653728887E-005</v>
      </c>
    </row>
    <row r="311" customFormat="false" ht="14.5" hidden="false" customHeight="false" outlineLevel="0" collapsed="false">
      <c r="A311" s="0" t="n">
        <v>284</v>
      </c>
      <c r="B311" s="0" t="s">
        <v>302</v>
      </c>
      <c r="C311" s="7" t="n">
        <v>5178336700</v>
      </c>
      <c r="D311" s="7" t="n">
        <v>16761243.1194662</v>
      </c>
      <c r="E311" s="7" t="n">
        <v>1361783000</v>
      </c>
      <c r="F311" s="7" t="n">
        <v>16152230.1542835</v>
      </c>
      <c r="G311" s="7" t="n">
        <v>32913473</v>
      </c>
      <c r="H311" s="7" t="n">
        <v>34900339.0253377</v>
      </c>
      <c r="I311" s="17" t="n">
        <v>0.943070294420485</v>
      </c>
      <c r="J311" s="7" t="n">
        <v>28792780</v>
      </c>
      <c r="K311" s="7" t="n">
        <v>28792780</v>
      </c>
      <c r="L311" s="0" t="n">
        <v>82.5</v>
      </c>
      <c r="N311" s="7" t="n">
        <v>26152647</v>
      </c>
      <c r="O311" s="18" t="n">
        <v>0.0384</v>
      </c>
      <c r="P311" s="7" t="n">
        <v>27156909</v>
      </c>
      <c r="Q311" s="17" t="n">
        <v>77.8127369487271</v>
      </c>
      <c r="R311" s="17" t="n">
        <v>4.68726305127291</v>
      </c>
      <c r="S311" s="17" t="n">
        <v>0.01</v>
      </c>
      <c r="T311" s="7" t="n">
        <v>261526</v>
      </c>
      <c r="U311" s="7" t="n">
        <v>0</v>
      </c>
      <c r="V311" s="7" t="n">
        <v>0</v>
      </c>
      <c r="W311" s="7" t="n">
        <v>0</v>
      </c>
      <c r="X311" s="7" t="n">
        <v>27418435</v>
      </c>
      <c r="Y311" s="17" t="n">
        <v>78.562087835577</v>
      </c>
      <c r="AA311" s="0" t="n">
        <v>-1635871</v>
      </c>
      <c r="AB311" s="0" t="n">
        <v>-1374345</v>
      </c>
      <c r="AC311" s="0" t="n">
        <v>0</v>
      </c>
      <c r="AD311" s="0" t="n">
        <v>-3.93791216442298</v>
      </c>
      <c r="AG311" s="0" t="s">
        <v>719</v>
      </c>
      <c r="AH311" s="0" t="s">
        <v>302</v>
      </c>
      <c r="AI311" s="0" t="n">
        <v>0.943070294420485</v>
      </c>
      <c r="AJ311" s="0" t="n">
        <v>82.5</v>
      </c>
      <c r="AK311" s="0" t="n">
        <v>0.0384</v>
      </c>
      <c r="AL311" s="0" t="n">
        <v>27418435</v>
      </c>
      <c r="AM311" s="0" t="n">
        <v>-3.93791216442298</v>
      </c>
    </row>
    <row r="312" customFormat="false" ht="14.5" hidden="false" customHeight="false" outlineLevel="0" collapsed="false">
      <c r="A312" s="0" t="n">
        <v>285</v>
      </c>
      <c r="B312" s="0" t="s">
        <v>303</v>
      </c>
      <c r="C312" s="7" t="n">
        <v>5187577900</v>
      </c>
      <c r="D312" s="7" t="n">
        <v>16791155.0407817</v>
      </c>
      <c r="E312" s="7" t="n">
        <v>1209344000</v>
      </c>
      <c r="F312" s="7" t="n">
        <v>14344137.5194886</v>
      </c>
      <c r="G312" s="7" t="n">
        <v>31135293</v>
      </c>
      <c r="H312" s="7" t="n">
        <v>63337219.0787429</v>
      </c>
      <c r="I312" s="17" t="n">
        <v>0.491579729152484</v>
      </c>
      <c r="J312" s="7" t="n">
        <v>52253206</v>
      </c>
      <c r="K312" s="7" t="n">
        <v>31135293</v>
      </c>
      <c r="L312" s="0" t="n">
        <v>49.16</v>
      </c>
      <c r="N312" s="7" t="n">
        <v>32046992</v>
      </c>
      <c r="O312" s="18" t="n">
        <v>0.0328</v>
      </c>
      <c r="P312" s="7" t="n">
        <v>33098133</v>
      </c>
      <c r="Q312" s="17" t="n">
        <v>52.257003830325</v>
      </c>
      <c r="R312" s="17" t="n">
        <v>0</v>
      </c>
      <c r="S312" s="17" t="n">
        <v>0</v>
      </c>
      <c r="T312" s="7" t="n">
        <v>0</v>
      </c>
      <c r="U312" s="7" t="n">
        <v>1962840</v>
      </c>
      <c r="V312" s="7" t="n">
        <v>1962840</v>
      </c>
      <c r="W312" s="7" t="n">
        <v>0</v>
      </c>
      <c r="X312" s="7" t="n">
        <v>31135293</v>
      </c>
      <c r="Y312" s="17" t="n">
        <v>49.1579729152484</v>
      </c>
      <c r="AA312" s="0" t="n">
        <v>0</v>
      </c>
      <c r="AB312" s="0" t="n">
        <v>0</v>
      </c>
      <c r="AC312" s="0" t="n">
        <v>0</v>
      </c>
      <c r="AD312" s="0" t="n">
        <v>-0.00202708475156754</v>
      </c>
      <c r="AG312" s="0" t="s">
        <v>720</v>
      </c>
      <c r="AH312" s="0" t="s">
        <v>303</v>
      </c>
      <c r="AI312" s="0" t="n">
        <v>0.491579729152484</v>
      </c>
      <c r="AJ312" s="0" t="n">
        <v>49.16</v>
      </c>
      <c r="AK312" s="0" t="n">
        <v>0.0328</v>
      </c>
      <c r="AL312" s="0" t="n">
        <v>31135293</v>
      </c>
      <c r="AM312" s="0" t="n">
        <v>-0.00202708475156754</v>
      </c>
    </row>
    <row r="313" customFormat="false" ht="14.5" hidden="false" customHeight="false" outlineLevel="0" collapsed="false">
      <c r="A313" s="0" t="n">
        <v>286</v>
      </c>
      <c r="B313" s="0" t="s">
        <v>304</v>
      </c>
      <c r="C313" s="7" t="n">
        <v>1594927000</v>
      </c>
      <c r="D313" s="7" t="n">
        <v>5162460.60338272</v>
      </c>
      <c r="E313" s="7" t="n">
        <v>681975000</v>
      </c>
      <c r="F313" s="7" t="n">
        <v>8088966.56770387</v>
      </c>
      <c r="G313" s="7" t="n">
        <v>13251427</v>
      </c>
      <c r="H313" s="7" t="n">
        <v>15042919.2023627</v>
      </c>
      <c r="I313" s="17" t="n">
        <v>0.88090794225091</v>
      </c>
      <c r="J313" s="7" t="n">
        <v>12410408</v>
      </c>
      <c r="K313" s="7" t="n">
        <v>12410408</v>
      </c>
      <c r="L313" s="0" t="n">
        <v>82.5</v>
      </c>
      <c r="N313" s="7" t="n">
        <v>11943013</v>
      </c>
      <c r="O313" s="18" t="n">
        <v>0.0352</v>
      </c>
      <c r="P313" s="7" t="n">
        <v>12363407</v>
      </c>
      <c r="Q313" s="17" t="n">
        <v>82.1875517223956</v>
      </c>
      <c r="R313" s="17" t="n">
        <v>0.312448277604418</v>
      </c>
      <c r="S313" s="17" t="n">
        <v>0</v>
      </c>
      <c r="T313" s="7" t="n">
        <v>0</v>
      </c>
      <c r="U313" s="7" t="n">
        <v>0</v>
      </c>
      <c r="V313" s="7" t="n">
        <v>0</v>
      </c>
      <c r="W313" s="7" t="n">
        <v>0</v>
      </c>
      <c r="X313" s="7" t="n">
        <v>12363407</v>
      </c>
      <c r="Y313" s="17" t="n">
        <v>82.1875517223956</v>
      </c>
      <c r="AA313" s="0" t="n">
        <v>-47001</v>
      </c>
      <c r="AB313" s="0" t="n">
        <v>-47001</v>
      </c>
      <c r="AC313" s="0" t="n">
        <v>0</v>
      </c>
      <c r="AD313" s="0" t="n">
        <v>-0.312448277604418</v>
      </c>
      <c r="AG313" s="0" t="s">
        <v>721</v>
      </c>
      <c r="AH313" s="0" t="s">
        <v>304</v>
      </c>
      <c r="AI313" s="0" t="n">
        <v>0.88090794225091</v>
      </c>
      <c r="AJ313" s="0" t="n">
        <v>82.5</v>
      </c>
      <c r="AK313" s="0" t="n">
        <v>0.0352</v>
      </c>
      <c r="AL313" s="0" t="n">
        <v>12363407</v>
      </c>
      <c r="AM313" s="0" t="n">
        <v>-0.312448277604418</v>
      </c>
    </row>
    <row r="314" customFormat="false" ht="14.5" hidden="false" customHeight="false" outlineLevel="0" collapsed="false">
      <c r="A314" s="0" t="n">
        <v>287</v>
      </c>
      <c r="B314" s="0" t="s">
        <v>305</v>
      </c>
      <c r="C314" s="7" t="n">
        <v>1540777200</v>
      </c>
      <c r="D314" s="7" t="n">
        <v>4987188.50053346</v>
      </c>
      <c r="E314" s="7" t="n">
        <v>566771000</v>
      </c>
      <c r="F314" s="7" t="n">
        <v>6722521.60349586</v>
      </c>
      <c r="G314" s="7" t="n">
        <v>11709710</v>
      </c>
      <c r="H314" s="7" t="n">
        <v>24036939.6166854</v>
      </c>
      <c r="I314" s="17" t="n">
        <v>0.48715477871699</v>
      </c>
      <c r="J314" s="7" t="n">
        <v>19830475</v>
      </c>
      <c r="K314" s="7" t="n">
        <v>11709710</v>
      </c>
      <c r="L314" s="0" t="n">
        <v>48.72</v>
      </c>
      <c r="N314" s="7" t="n">
        <v>12535883</v>
      </c>
      <c r="O314" s="18" t="n">
        <v>0.0475</v>
      </c>
      <c r="P314" s="7" t="n">
        <v>13131337</v>
      </c>
      <c r="Q314" s="17" t="n">
        <v>54.6298206402483</v>
      </c>
      <c r="R314" s="17" t="n">
        <v>0</v>
      </c>
      <c r="S314" s="17" t="n">
        <v>0</v>
      </c>
      <c r="T314" s="7" t="n">
        <v>0</v>
      </c>
      <c r="U314" s="7" t="n">
        <v>1421627</v>
      </c>
      <c r="V314" s="7" t="n">
        <v>1421627</v>
      </c>
      <c r="W314" s="7" t="n">
        <v>0</v>
      </c>
      <c r="X314" s="7" t="n">
        <v>11709710</v>
      </c>
      <c r="Y314" s="17" t="n">
        <v>48.715477871699</v>
      </c>
      <c r="AA314" s="0" t="n">
        <v>0</v>
      </c>
      <c r="AB314" s="0" t="n">
        <v>0</v>
      </c>
      <c r="AC314" s="0" t="n">
        <v>0</v>
      </c>
      <c r="AD314" s="0" t="n">
        <v>-0.00452212830103349</v>
      </c>
      <c r="AG314" s="0" t="s">
        <v>722</v>
      </c>
      <c r="AH314" s="0" t="s">
        <v>305</v>
      </c>
      <c r="AI314" s="0" t="n">
        <v>0.48715477871699</v>
      </c>
      <c r="AJ314" s="0" t="n">
        <v>48.72</v>
      </c>
      <c r="AK314" s="0" t="n">
        <v>0.0475</v>
      </c>
      <c r="AL314" s="0" t="n">
        <v>11709710</v>
      </c>
      <c r="AM314" s="0" t="n">
        <v>-0.00452212830103349</v>
      </c>
    </row>
    <row r="315" customFormat="false" ht="14.5" hidden="false" customHeight="false" outlineLevel="0" collapsed="false">
      <c r="A315" s="0" t="n">
        <v>288</v>
      </c>
      <c r="B315" s="0" t="s">
        <v>306</v>
      </c>
      <c r="C315" s="7" t="n">
        <v>5513521800</v>
      </c>
      <c r="D315" s="7" t="n">
        <v>17846170.4381403</v>
      </c>
      <c r="E315" s="7" t="n">
        <v>2949482000</v>
      </c>
      <c r="F315" s="7" t="n">
        <v>34984070.2225805</v>
      </c>
      <c r="G315" s="7" t="n">
        <v>52830241</v>
      </c>
      <c r="H315" s="7" t="n">
        <v>47334912.4326924</v>
      </c>
      <c r="I315" s="17" t="n">
        <v>1.11609461779657</v>
      </c>
      <c r="J315" s="7" t="n">
        <v>39051303</v>
      </c>
      <c r="K315" s="7" t="n">
        <v>39051303</v>
      </c>
      <c r="L315" s="0" t="n">
        <v>82.5</v>
      </c>
      <c r="N315" s="7" t="n">
        <v>37201981</v>
      </c>
      <c r="O315" s="18" t="n">
        <v>0.0306</v>
      </c>
      <c r="P315" s="7" t="n">
        <v>38340362</v>
      </c>
      <c r="Q315" s="17" t="n">
        <v>80.9980625917875</v>
      </c>
      <c r="R315" s="17" t="n">
        <v>1.50193740821247</v>
      </c>
      <c r="S315" s="17" t="n">
        <v>0</v>
      </c>
      <c r="T315" s="7" t="n">
        <v>0</v>
      </c>
      <c r="U315" s="7" t="n">
        <v>0</v>
      </c>
      <c r="V315" s="7" t="n">
        <v>0</v>
      </c>
      <c r="W315" s="7" t="n">
        <v>0</v>
      </c>
      <c r="X315" s="7" t="n">
        <v>38340362</v>
      </c>
      <c r="Y315" s="17" t="n">
        <v>80.9980625917875</v>
      </c>
      <c r="AA315" s="0" t="n">
        <v>-710941</v>
      </c>
      <c r="AB315" s="0" t="n">
        <v>-710941</v>
      </c>
      <c r="AC315" s="0" t="n">
        <v>0</v>
      </c>
      <c r="AD315" s="0" t="n">
        <v>-1.50193740821247</v>
      </c>
      <c r="AG315" s="0" t="s">
        <v>723</v>
      </c>
      <c r="AH315" s="0" t="s">
        <v>306</v>
      </c>
      <c r="AI315" s="0" t="n">
        <v>1.11609461779657</v>
      </c>
      <c r="AJ315" s="0" t="n">
        <v>82.5</v>
      </c>
      <c r="AK315" s="0" t="n">
        <v>0.0306</v>
      </c>
      <c r="AL315" s="0" t="n">
        <v>38340362</v>
      </c>
      <c r="AM315" s="0" t="n">
        <v>-1.50193740821247</v>
      </c>
    </row>
    <row r="316" customFormat="false" ht="14.5" hidden="false" customHeight="false" outlineLevel="0" collapsed="false">
      <c r="A316" s="0" t="n">
        <v>289</v>
      </c>
      <c r="B316" s="0" t="s">
        <v>307</v>
      </c>
      <c r="C316" s="7" t="n">
        <v>458245200</v>
      </c>
      <c r="D316" s="7" t="n">
        <v>1483248.31900722</v>
      </c>
      <c r="E316" s="7" t="n">
        <v>218466000</v>
      </c>
      <c r="F316" s="7" t="n">
        <v>2591244.79662743</v>
      </c>
      <c r="G316" s="7" t="n">
        <v>4074493</v>
      </c>
      <c r="H316" s="7" t="n">
        <v>4037979.92712159</v>
      </c>
      <c r="I316" s="17" t="n">
        <v>1.00904241069481</v>
      </c>
      <c r="J316" s="7" t="n">
        <v>3331333</v>
      </c>
      <c r="K316" s="7" t="n">
        <v>3331333</v>
      </c>
      <c r="L316" s="0" t="n">
        <v>82.5</v>
      </c>
      <c r="N316" s="7" t="n">
        <v>3116606</v>
      </c>
      <c r="O316" s="18" t="n">
        <v>0.0469</v>
      </c>
      <c r="P316" s="7" t="n">
        <v>3262775</v>
      </c>
      <c r="Q316" s="17" t="n">
        <v>80.8021599633315</v>
      </c>
      <c r="R316" s="17" t="n">
        <v>1.69784003666854</v>
      </c>
      <c r="S316" s="17" t="n">
        <v>0</v>
      </c>
      <c r="T316" s="7" t="n">
        <v>0</v>
      </c>
      <c r="U316" s="7" t="n">
        <v>0</v>
      </c>
      <c r="V316" s="7" t="n">
        <v>0</v>
      </c>
      <c r="W316" s="7" t="n">
        <v>0</v>
      </c>
      <c r="X316" s="7" t="n">
        <v>3262775</v>
      </c>
      <c r="Y316" s="17" t="n">
        <v>80.8021599633315</v>
      </c>
      <c r="AA316" s="0" t="n">
        <v>-68558</v>
      </c>
      <c r="AB316" s="0" t="n">
        <v>-68558</v>
      </c>
      <c r="AC316" s="0" t="n">
        <v>0</v>
      </c>
      <c r="AD316" s="0" t="n">
        <v>-1.69784003666854</v>
      </c>
      <c r="AG316" s="0" t="s">
        <v>724</v>
      </c>
      <c r="AH316" s="0" t="s">
        <v>307</v>
      </c>
      <c r="AI316" s="0" t="n">
        <v>1.00904241069481</v>
      </c>
      <c r="AJ316" s="0" t="n">
        <v>82.5</v>
      </c>
      <c r="AK316" s="0" t="n">
        <v>0.0469</v>
      </c>
      <c r="AL316" s="0" t="n">
        <v>3262775</v>
      </c>
      <c r="AM316" s="0" t="n">
        <v>-1.69784003666854</v>
      </c>
    </row>
    <row r="317" customFormat="false" ht="14.5" hidden="false" customHeight="false" outlineLevel="0" collapsed="false">
      <c r="A317" s="0" t="n">
        <v>290</v>
      </c>
      <c r="B317" s="0" t="s">
        <v>308</v>
      </c>
      <c r="C317" s="7" t="n">
        <v>1838850200</v>
      </c>
      <c r="D317" s="7" t="n">
        <v>5951991.35322333</v>
      </c>
      <c r="E317" s="7" t="n">
        <v>632811000</v>
      </c>
      <c r="F317" s="7" t="n">
        <v>7505827.95949302</v>
      </c>
      <c r="G317" s="7" t="n">
        <v>13457819</v>
      </c>
      <c r="H317" s="7" t="n">
        <v>18616425.3707185</v>
      </c>
      <c r="I317" s="17" t="n">
        <v>0.722900273925175</v>
      </c>
      <c r="J317" s="7" t="n">
        <v>15358551</v>
      </c>
      <c r="K317" s="7" t="n">
        <v>13457819</v>
      </c>
      <c r="L317" s="0" t="n">
        <v>72.29</v>
      </c>
      <c r="N317" s="7" t="n">
        <v>14323278</v>
      </c>
      <c r="O317" s="18" t="n">
        <v>0.0273</v>
      </c>
      <c r="P317" s="7" t="n">
        <v>14714303</v>
      </c>
      <c r="Q317" s="17" t="n">
        <v>79.0393574866627</v>
      </c>
      <c r="R317" s="17" t="n">
        <v>0</v>
      </c>
      <c r="S317" s="17" t="n">
        <v>0</v>
      </c>
      <c r="T317" s="7" t="n">
        <v>0</v>
      </c>
      <c r="U317" s="7" t="n">
        <v>1256484</v>
      </c>
      <c r="V317" s="7" t="n">
        <v>1256484</v>
      </c>
      <c r="W317" s="7" t="n">
        <v>0</v>
      </c>
      <c r="X317" s="7" t="n">
        <v>13457819</v>
      </c>
      <c r="Y317" s="17" t="n">
        <v>72.2900273925175</v>
      </c>
      <c r="AA317" s="0" t="n">
        <v>0</v>
      </c>
      <c r="AB317" s="0" t="n">
        <v>0</v>
      </c>
      <c r="AC317" s="0" t="n">
        <v>0</v>
      </c>
      <c r="AD317" s="0" t="n">
        <v>2.73925174525402E-005</v>
      </c>
      <c r="AG317" s="0" t="s">
        <v>725</v>
      </c>
      <c r="AH317" s="0" t="s">
        <v>308</v>
      </c>
      <c r="AI317" s="0" t="n">
        <v>0.722900273925175</v>
      </c>
      <c r="AJ317" s="0" t="n">
        <v>72.29</v>
      </c>
      <c r="AK317" s="0" t="n">
        <v>0.0273</v>
      </c>
      <c r="AL317" s="0" t="n">
        <v>13457819</v>
      </c>
      <c r="AM317" s="0" t="n">
        <v>2.73925174525402E-005</v>
      </c>
    </row>
    <row r="318" customFormat="false" ht="14.5" hidden="false" customHeight="false" outlineLevel="0" collapsed="false">
      <c r="A318" s="0" t="n">
        <v>291</v>
      </c>
      <c r="B318" s="0" t="s">
        <v>309</v>
      </c>
      <c r="C318" s="7" t="n">
        <v>4007032500</v>
      </c>
      <c r="D318" s="7" t="n">
        <v>12969965.0314555</v>
      </c>
      <c r="E318" s="7" t="n">
        <v>1425100000</v>
      </c>
      <c r="F318" s="7" t="n">
        <v>16903238.7633488</v>
      </c>
      <c r="G318" s="7" t="n">
        <v>29873204</v>
      </c>
      <c r="H318" s="7" t="n">
        <v>27427969.9664819</v>
      </c>
      <c r="I318" s="17" t="n">
        <v>1.08915111240483</v>
      </c>
      <c r="J318" s="7" t="n">
        <v>22628075</v>
      </c>
      <c r="K318" s="7" t="n">
        <v>22628075</v>
      </c>
      <c r="L318" s="0" t="n">
        <v>82.5</v>
      </c>
      <c r="N318" s="7" t="n">
        <v>21357930</v>
      </c>
      <c r="O318" s="18" t="n">
        <v>0.0295</v>
      </c>
      <c r="P318" s="7" t="n">
        <v>21987989</v>
      </c>
      <c r="Q318" s="17" t="n">
        <v>80.1663011402966</v>
      </c>
      <c r="R318" s="17" t="n">
        <v>2.3336988597034</v>
      </c>
      <c r="S318" s="17" t="n">
        <v>0</v>
      </c>
      <c r="T318" s="7" t="n">
        <v>0</v>
      </c>
      <c r="U318" s="7" t="n">
        <v>0</v>
      </c>
      <c r="V318" s="7" t="n">
        <v>0</v>
      </c>
      <c r="W318" s="7" t="n">
        <v>0</v>
      </c>
      <c r="X318" s="7" t="n">
        <v>21987989</v>
      </c>
      <c r="Y318" s="17" t="n">
        <v>80.1663011402966</v>
      </c>
      <c r="AA318" s="0" t="n">
        <v>-640086</v>
      </c>
      <c r="AB318" s="0" t="n">
        <v>-640086</v>
      </c>
      <c r="AC318" s="0" t="n">
        <v>0</v>
      </c>
      <c r="AD318" s="0" t="n">
        <v>-2.3336988597034</v>
      </c>
      <c r="AG318" s="0" t="s">
        <v>726</v>
      </c>
      <c r="AH318" s="0" t="s">
        <v>309</v>
      </c>
      <c r="AI318" s="0" t="n">
        <v>1.08915111240483</v>
      </c>
      <c r="AJ318" s="0" t="n">
        <v>82.5</v>
      </c>
      <c r="AK318" s="0" t="n">
        <v>0.0295</v>
      </c>
      <c r="AL318" s="0" t="n">
        <v>21987989</v>
      </c>
      <c r="AM318" s="0" t="n">
        <v>-2.3336988597034</v>
      </c>
    </row>
    <row r="319" customFormat="false" ht="14.5" hidden="false" customHeight="false" outlineLevel="0" collapsed="false">
      <c r="A319" s="0" t="n">
        <v>292</v>
      </c>
      <c r="B319" s="0" t="s">
        <v>310</v>
      </c>
      <c r="C319" s="7" t="n">
        <v>2751746600</v>
      </c>
      <c r="D319" s="7" t="n">
        <v>8906854.93003275</v>
      </c>
      <c r="E319" s="7" t="n">
        <v>701473000</v>
      </c>
      <c r="F319" s="7" t="n">
        <v>8320234.09237426</v>
      </c>
      <c r="G319" s="7" t="n">
        <v>17227089</v>
      </c>
      <c r="H319" s="7" t="n">
        <v>31756519.9049999</v>
      </c>
      <c r="I319" s="17" t="n">
        <v>0.542474082535967</v>
      </c>
      <c r="J319" s="7" t="n">
        <v>26199129</v>
      </c>
      <c r="K319" s="7" t="n">
        <v>17227089</v>
      </c>
      <c r="L319" s="0" t="n">
        <v>54.25</v>
      </c>
      <c r="N319" s="7" t="n">
        <v>18216327</v>
      </c>
      <c r="O319" s="18" t="n">
        <v>0.05</v>
      </c>
      <c r="P319" s="7" t="n">
        <v>19127143</v>
      </c>
      <c r="Q319" s="17" t="n">
        <v>60.2306016440691</v>
      </c>
      <c r="R319" s="17" t="n">
        <v>0</v>
      </c>
      <c r="S319" s="17" t="n">
        <v>0</v>
      </c>
      <c r="T319" s="7" t="n">
        <v>0</v>
      </c>
      <c r="U319" s="7" t="n">
        <v>1900054</v>
      </c>
      <c r="V319" s="7" t="n">
        <v>1900054</v>
      </c>
      <c r="W319" s="7" t="n">
        <v>0</v>
      </c>
      <c r="X319" s="7" t="n">
        <v>17227089</v>
      </c>
      <c r="Y319" s="17" t="n">
        <v>54.2474082535967</v>
      </c>
      <c r="AA319" s="0" t="n">
        <v>0</v>
      </c>
      <c r="AB319" s="0" t="n">
        <v>0</v>
      </c>
      <c r="AC319" s="0" t="n">
        <v>0</v>
      </c>
      <c r="AD319" s="0" t="n">
        <v>-0.00259174640329007</v>
      </c>
      <c r="AG319" s="0" t="s">
        <v>727</v>
      </c>
      <c r="AH319" s="0" t="s">
        <v>310</v>
      </c>
      <c r="AI319" s="0" t="n">
        <v>0.542474082535967</v>
      </c>
      <c r="AJ319" s="0" t="n">
        <v>54.25</v>
      </c>
      <c r="AK319" s="0" t="n">
        <v>0.05</v>
      </c>
      <c r="AL319" s="0" t="n">
        <v>17227089</v>
      </c>
      <c r="AM319" s="0" t="n">
        <v>-0.00259174640329007</v>
      </c>
    </row>
    <row r="320" customFormat="false" ht="14.5" hidden="false" customHeight="false" outlineLevel="0" collapsed="false">
      <c r="A320" s="0" t="n">
        <v>293</v>
      </c>
      <c r="B320" s="0" t="s">
        <v>311</v>
      </c>
      <c r="C320" s="7" t="n">
        <v>7410717500</v>
      </c>
      <c r="D320" s="7" t="n">
        <v>23987014.5383136</v>
      </c>
      <c r="E320" s="7" t="n">
        <v>1823898000</v>
      </c>
      <c r="F320" s="7" t="n">
        <v>21633417.5664826</v>
      </c>
      <c r="G320" s="7" t="n">
        <v>45620432</v>
      </c>
      <c r="H320" s="7" t="n">
        <v>151936084.335939</v>
      </c>
      <c r="I320" s="17" t="n">
        <v>0.300260680004959</v>
      </c>
      <c r="J320" s="7" t="n">
        <v>125347270</v>
      </c>
      <c r="K320" s="7" t="n">
        <v>45620432</v>
      </c>
      <c r="L320" s="0" t="n">
        <v>30.03</v>
      </c>
      <c r="N320" s="7" t="n">
        <v>46307807</v>
      </c>
      <c r="O320" s="18" t="n">
        <v>0.0458</v>
      </c>
      <c r="P320" s="7" t="n">
        <v>48428705</v>
      </c>
      <c r="Q320" s="17" t="n">
        <v>31.8743932434914</v>
      </c>
      <c r="R320" s="17" t="n">
        <v>0</v>
      </c>
      <c r="S320" s="17" t="n">
        <v>0</v>
      </c>
      <c r="T320" s="7" t="n">
        <v>0</v>
      </c>
      <c r="U320" s="7" t="n">
        <v>2808273</v>
      </c>
      <c r="V320" s="7" t="n">
        <v>2808273</v>
      </c>
      <c r="W320" s="7" t="n">
        <v>0</v>
      </c>
      <c r="X320" s="7" t="n">
        <v>45620432</v>
      </c>
      <c r="Y320" s="17" t="n">
        <v>30.0260680004959</v>
      </c>
      <c r="AA320" s="0" t="n">
        <v>0</v>
      </c>
      <c r="AB320" s="0" t="n">
        <v>0</v>
      </c>
      <c r="AC320" s="0" t="n">
        <v>0</v>
      </c>
      <c r="AD320" s="0" t="n">
        <v>-0.00393199950406142</v>
      </c>
      <c r="AG320" s="0" t="s">
        <v>728</v>
      </c>
      <c r="AH320" s="0" t="s">
        <v>311</v>
      </c>
      <c r="AI320" s="0" t="n">
        <v>0.300260680004959</v>
      </c>
      <c r="AJ320" s="0" t="n">
        <v>30.03</v>
      </c>
      <c r="AK320" s="0" t="n">
        <v>0.0458</v>
      </c>
      <c r="AL320" s="0" t="n">
        <v>45620432</v>
      </c>
      <c r="AM320" s="0" t="n">
        <v>-0.00393199950406142</v>
      </c>
    </row>
    <row r="321" customFormat="false" ht="14.5" hidden="false" customHeight="false" outlineLevel="0" collapsed="false">
      <c r="A321" s="0" t="n">
        <v>294</v>
      </c>
      <c r="B321" s="0" t="s">
        <v>312</v>
      </c>
      <c r="C321" s="7" t="n">
        <v>893567900</v>
      </c>
      <c r="D321" s="7" t="n">
        <v>2892301.07722637</v>
      </c>
      <c r="E321" s="7" t="n">
        <v>270698000</v>
      </c>
      <c r="F321" s="7" t="n">
        <v>3210773.22767594</v>
      </c>
      <c r="G321" s="7" t="n">
        <v>6103074</v>
      </c>
      <c r="H321" s="7" t="n">
        <v>17857455.8695786</v>
      </c>
      <c r="I321" s="17" t="n">
        <v>0.341766153284859</v>
      </c>
      <c r="J321" s="7" t="n">
        <v>14732401</v>
      </c>
      <c r="K321" s="7" t="n">
        <v>6103074</v>
      </c>
      <c r="L321" s="0" t="n">
        <v>34.18</v>
      </c>
      <c r="N321" s="7" t="n">
        <v>5844163</v>
      </c>
      <c r="O321" s="18" t="n">
        <v>0.038</v>
      </c>
      <c r="P321" s="7" t="n">
        <v>6066241</v>
      </c>
      <c r="Q321" s="17" t="n">
        <v>33.9703541439756</v>
      </c>
      <c r="R321" s="17" t="n">
        <v>0.209645856024444</v>
      </c>
      <c r="S321" s="17" t="n">
        <v>0</v>
      </c>
      <c r="T321" s="7" t="n">
        <v>0</v>
      </c>
      <c r="U321" s="7" t="n">
        <v>0</v>
      </c>
      <c r="V321" s="7" t="n">
        <v>0</v>
      </c>
      <c r="W321" s="7" t="n">
        <v>0</v>
      </c>
      <c r="X321" s="7" t="n">
        <v>6066241</v>
      </c>
      <c r="Y321" s="17" t="n">
        <v>33.9703541439756</v>
      </c>
      <c r="AA321" s="0" t="n">
        <v>-36833</v>
      </c>
      <c r="AB321" s="0" t="n">
        <v>-36833</v>
      </c>
      <c r="AC321" s="0" t="n">
        <v>0</v>
      </c>
      <c r="AD321" s="0" t="n">
        <v>-0.209645856024444</v>
      </c>
      <c r="AG321" s="0" t="s">
        <v>729</v>
      </c>
      <c r="AH321" s="0" t="s">
        <v>312</v>
      </c>
      <c r="AI321" s="0" t="n">
        <v>0.341766153284859</v>
      </c>
      <c r="AJ321" s="0" t="n">
        <v>34.18</v>
      </c>
      <c r="AK321" s="0" t="n">
        <v>0.038</v>
      </c>
      <c r="AL321" s="0" t="n">
        <v>6066241</v>
      </c>
      <c r="AM321" s="0" t="n">
        <v>-0.209645856024444</v>
      </c>
    </row>
    <row r="322" customFormat="false" ht="14.5" hidden="false" customHeight="false" outlineLevel="0" collapsed="false">
      <c r="A322" s="0" t="n">
        <v>295</v>
      </c>
      <c r="B322" s="0" t="s">
        <v>313</v>
      </c>
      <c r="C322" s="7" t="n">
        <v>6249555900</v>
      </c>
      <c r="D322" s="7" t="n">
        <v>20228566.0236412</v>
      </c>
      <c r="E322" s="7" t="n">
        <v>1596013000</v>
      </c>
      <c r="F322" s="7" t="n">
        <v>18930453.167082</v>
      </c>
      <c r="G322" s="7" t="n">
        <v>39159019</v>
      </c>
      <c r="H322" s="7" t="n">
        <v>49749492.0459681</v>
      </c>
      <c r="I322" s="17" t="n">
        <v>0.787123996438344</v>
      </c>
      <c r="J322" s="7" t="n">
        <v>41043331</v>
      </c>
      <c r="K322" s="7" t="n">
        <v>39159019</v>
      </c>
      <c r="L322" s="0" t="n">
        <v>78.71</v>
      </c>
      <c r="N322" s="7" t="n">
        <v>37874012</v>
      </c>
      <c r="O322" s="18" t="n">
        <v>0.054</v>
      </c>
      <c r="P322" s="7" t="n">
        <v>39919209</v>
      </c>
      <c r="Q322" s="17" t="n">
        <v>80.2404353457821</v>
      </c>
      <c r="R322" s="17" t="n">
        <v>0</v>
      </c>
      <c r="S322" s="17" t="n">
        <v>0</v>
      </c>
      <c r="T322" s="7" t="n">
        <v>0</v>
      </c>
      <c r="U322" s="7" t="n">
        <v>760190</v>
      </c>
      <c r="V322" s="7" t="n">
        <v>760190</v>
      </c>
      <c r="W322" s="7" t="n">
        <v>0</v>
      </c>
      <c r="X322" s="7" t="n">
        <v>39159019</v>
      </c>
      <c r="Y322" s="17" t="n">
        <v>78.7123996438344</v>
      </c>
      <c r="AA322" s="0" t="n">
        <v>0</v>
      </c>
      <c r="AB322" s="0" t="n">
        <v>0</v>
      </c>
      <c r="AC322" s="0" t="n">
        <v>0</v>
      </c>
      <c r="AD322" s="0" t="n">
        <v>0.00239964383443692</v>
      </c>
      <c r="AG322" s="0" t="s">
        <v>730</v>
      </c>
      <c r="AH322" s="0" t="s">
        <v>313</v>
      </c>
      <c r="AI322" s="0" t="n">
        <v>0.787123996438344</v>
      </c>
      <c r="AJ322" s="0" t="n">
        <v>78.71</v>
      </c>
      <c r="AK322" s="0" t="n">
        <v>0.054</v>
      </c>
      <c r="AL322" s="0" t="n">
        <v>39159019</v>
      </c>
      <c r="AM322" s="0" t="n">
        <v>0.00239964383443692</v>
      </c>
    </row>
    <row r="323" customFormat="false" ht="14.5" hidden="false" customHeight="false" outlineLevel="0" collapsed="false">
      <c r="A323" s="0" t="n">
        <v>296</v>
      </c>
      <c r="B323" s="0" t="s">
        <v>314</v>
      </c>
      <c r="C323" s="7" t="n">
        <v>3667871800</v>
      </c>
      <c r="D323" s="7" t="n">
        <v>11872169.4884835</v>
      </c>
      <c r="E323" s="7" t="n">
        <v>151491720</v>
      </c>
      <c r="F323" s="7" t="n">
        <v>1796856.86185557</v>
      </c>
      <c r="G323" s="7" t="n">
        <v>13669026</v>
      </c>
      <c r="H323" s="7" t="n">
        <v>8824634.8908109</v>
      </c>
      <c r="I323" s="17" t="n">
        <v>1.5489622142026</v>
      </c>
      <c r="J323" s="7" t="n">
        <v>7280324</v>
      </c>
      <c r="K323" s="7" t="n">
        <v>7280324</v>
      </c>
      <c r="L323" s="0" t="n">
        <v>82.5</v>
      </c>
      <c r="N323" s="7" t="n">
        <v>6499279</v>
      </c>
      <c r="O323" s="18" t="n">
        <v>0.0457</v>
      </c>
      <c r="P323" s="7" t="n">
        <v>6796296</v>
      </c>
      <c r="Q323" s="17" t="n">
        <v>77.0150389686602</v>
      </c>
      <c r="R323" s="17" t="n">
        <v>5.48496103133978</v>
      </c>
      <c r="S323" s="17" t="n">
        <v>0.01</v>
      </c>
      <c r="T323" s="7" t="n">
        <v>64993</v>
      </c>
      <c r="U323" s="7" t="n">
        <v>0</v>
      </c>
      <c r="V323" s="7" t="n">
        <v>0</v>
      </c>
      <c r="W323" s="7" t="n">
        <v>0</v>
      </c>
      <c r="X323" s="7" t="n">
        <v>6861289</v>
      </c>
      <c r="Y323" s="17" t="n">
        <v>77.7515340282765</v>
      </c>
      <c r="AA323" s="0" t="n">
        <v>-484028</v>
      </c>
      <c r="AB323" s="0" t="n">
        <v>-419035</v>
      </c>
      <c r="AC323" s="0" t="n">
        <v>0</v>
      </c>
      <c r="AD323" s="0" t="n">
        <v>-4.74846597172346</v>
      </c>
      <c r="AG323" s="0" t="s">
        <v>731</v>
      </c>
      <c r="AH323" s="0" t="s">
        <v>314</v>
      </c>
      <c r="AI323" s="0" t="n">
        <v>1.5489622142026</v>
      </c>
      <c r="AJ323" s="0" t="n">
        <v>82.5</v>
      </c>
      <c r="AK323" s="0" t="n">
        <v>0.0457</v>
      </c>
      <c r="AL323" s="0" t="n">
        <v>6861289</v>
      </c>
      <c r="AM323" s="0" t="n">
        <v>-4.74846597172346</v>
      </c>
    </row>
    <row r="324" customFormat="false" ht="14.5" hidden="false" customHeight="false" outlineLevel="0" collapsed="false">
      <c r="A324" s="0" t="n">
        <v>297</v>
      </c>
      <c r="B324" s="0" t="s">
        <v>315</v>
      </c>
      <c r="C324" s="7" t="n">
        <v>225103100</v>
      </c>
      <c r="D324" s="7" t="n">
        <v>728613.839661201</v>
      </c>
      <c r="E324" s="7" t="n">
        <v>15044000</v>
      </c>
      <c r="F324" s="7" t="n">
        <v>178438.231672036</v>
      </c>
      <c r="G324" s="7" t="n">
        <v>907052</v>
      </c>
      <c r="H324" s="7" t="n">
        <v>429555.537728421</v>
      </c>
      <c r="I324" s="17" t="n">
        <v>2.11160588173692</v>
      </c>
      <c r="J324" s="7" t="n">
        <v>354383</v>
      </c>
      <c r="K324" s="7" t="n">
        <v>354383</v>
      </c>
      <c r="L324" s="0" t="n">
        <v>82.5</v>
      </c>
      <c r="N324" s="7" t="n">
        <v>410708</v>
      </c>
      <c r="O324" s="18" t="n">
        <v>0.031</v>
      </c>
      <c r="P324" s="7" t="n">
        <v>423440</v>
      </c>
      <c r="Q324" s="17" t="n">
        <v>98.5763103507497</v>
      </c>
      <c r="R324" s="17" t="n">
        <v>0</v>
      </c>
      <c r="S324" s="17" t="n">
        <v>0</v>
      </c>
      <c r="T324" s="7" t="n">
        <v>0</v>
      </c>
      <c r="U324" s="7" t="n">
        <v>69057</v>
      </c>
      <c r="V324" s="7" t="n">
        <v>69057</v>
      </c>
      <c r="W324" s="7" t="n">
        <v>0</v>
      </c>
      <c r="X324" s="7" t="n">
        <v>354383</v>
      </c>
      <c r="Y324" s="17" t="n">
        <v>82.499925824272</v>
      </c>
      <c r="AA324" s="0" t="n">
        <v>0</v>
      </c>
      <c r="AB324" s="0" t="n">
        <v>0</v>
      </c>
      <c r="AC324" s="0" t="n">
        <v>0</v>
      </c>
      <c r="AD324" s="0" t="n">
        <v>-7.41757280451338E-005</v>
      </c>
      <c r="AG324" s="0" t="s">
        <v>732</v>
      </c>
      <c r="AH324" s="0" t="s">
        <v>315</v>
      </c>
      <c r="AI324" s="0" t="n">
        <v>2.11160588173692</v>
      </c>
      <c r="AJ324" s="0" t="n">
        <v>82.5</v>
      </c>
      <c r="AK324" s="0" t="n">
        <v>0.031</v>
      </c>
      <c r="AL324" s="0" t="n">
        <v>354383</v>
      </c>
      <c r="AM324" s="0" t="n">
        <v>-7.41757280451338E-005</v>
      </c>
    </row>
    <row r="325" customFormat="false" ht="14.5" hidden="false" customHeight="false" outlineLevel="0" collapsed="false">
      <c r="A325" s="0" t="n">
        <v>298</v>
      </c>
      <c r="B325" s="0" t="s">
        <v>316</v>
      </c>
      <c r="C325" s="7" t="n">
        <v>1686723900</v>
      </c>
      <c r="D325" s="7" t="n">
        <v>5459588.86051465</v>
      </c>
      <c r="E325" s="7" t="n">
        <v>632430000</v>
      </c>
      <c r="F325" s="7" t="n">
        <v>7501308.88436226</v>
      </c>
      <c r="G325" s="7" t="n">
        <v>12960898</v>
      </c>
      <c r="H325" s="7" t="n">
        <v>13961772.007666</v>
      </c>
      <c r="I325" s="17" t="n">
        <v>0.928313253710459</v>
      </c>
      <c r="J325" s="7" t="n">
        <v>11518462</v>
      </c>
      <c r="K325" s="7" t="n">
        <v>11518462</v>
      </c>
      <c r="L325" s="0" t="n">
        <v>82.5</v>
      </c>
      <c r="N325" s="7" t="n">
        <v>10462686</v>
      </c>
      <c r="O325" s="18" t="n">
        <v>0.0341</v>
      </c>
      <c r="P325" s="7" t="n">
        <v>10819464</v>
      </c>
      <c r="Q325" s="17" t="n">
        <v>77.4934871738299</v>
      </c>
      <c r="R325" s="17" t="n">
        <v>5.00651282617008</v>
      </c>
      <c r="S325" s="17" t="n">
        <v>0.01</v>
      </c>
      <c r="T325" s="7" t="n">
        <v>104627</v>
      </c>
      <c r="U325" s="7" t="n">
        <v>0</v>
      </c>
      <c r="V325" s="7" t="n">
        <v>0</v>
      </c>
      <c r="W325" s="7" t="n">
        <v>0</v>
      </c>
      <c r="X325" s="7" t="n">
        <v>10924091</v>
      </c>
      <c r="Y325" s="17" t="n">
        <v>78.2428691286602</v>
      </c>
      <c r="AA325" s="0" t="n">
        <v>-698998</v>
      </c>
      <c r="AB325" s="0" t="n">
        <v>-594371</v>
      </c>
      <c r="AC325" s="0" t="n">
        <v>0</v>
      </c>
      <c r="AD325" s="0" t="n">
        <v>-4.25713087133975</v>
      </c>
      <c r="AG325" s="0" t="s">
        <v>733</v>
      </c>
      <c r="AH325" s="0" t="s">
        <v>316</v>
      </c>
      <c r="AI325" s="0" t="n">
        <v>0.928313253710459</v>
      </c>
      <c r="AJ325" s="0" t="n">
        <v>82.5</v>
      </c>
      <c r="AK325" s="0" t="n">
        <v>0.0341</v>
      </c>
      <c r="AL325" s="0" t="n">
        <v>10924091</v>
      </c>
      <c r="AM325" s="0" t="n">
        <v>-4.25713087133975</v>
      </c>
    </row>
    <row r="326" customFormat="false" ht="14.5" hidden="false" customHeight="false" outlineLevel="0" collapsed="false">
      <c r="A326" s="0" t="n">
        <v>299</v>
      </c>
      <c r="B326" s="0" t="s">
        <v>317</v>
      </c>
      <c r="C326" s="7" t="n">
        <v>1176302500</v>
      </c>
      <c r="D326" s="7" t="n">
        <v>3807456.58823921</v>
      </c>
      <c r="E326" s="7" t="n">
        <v>374488000</v>
      </c>
      <c r="F326" s="7" t="n">
        <v>4441835.71539468</v>
      </c>
      <c r="G326" s="7" t="n">
        <v>8249292</v>
      </c>
      <c r="H326" s="7" t="n">
        <v>18453297.5516709</v>
      </c>
      <c r="I326" s="17" t="n">
        <v>0.447036199188857</v>
      </c>
      <c r="J326" s="7" t="n">
        <v>15223970</v>
      </c>
      <c r="K326" s="7" t="n">
        <v>8249292</v>
      </c>
      <c r="L326" s="0" t="n">
        <v>44.7</v>
      </c>
      <c r="N326" s="7" t="n">
        <v>8574677</v>
      </c>
      <c r="O326" s="18" t="n">
        <v>0.043</v>
      </c>
      <c r="P326" s="7" t="n">
        <v>8943388</v>
      </c>
      <c r="Q326" s="17" t="n">
        <v>48.4649855938089</v>
      </c>
      <c r="R326" s="17" t="n">
        <v>0</v>
      </c>
      <c r="S326" s="17" t="n">
        <v>0</v>
      </c>
      <c r="T326" s="7" t="n">
        <v>0</v>
      </c>
      <c r="U326" s="7" t="n">
        <v>694096</v>
      </c>
      <c r="V326" s="7" t="n">
        <v>694096</v>
      </c>
      <c r="W326" s="7" t="n">
        <v>0</v>
      </c>
      <c r="X326" s="7" t="n">
        <v>8249292</v>
      </c>
      <c r="Y326" s="17" t="n">
        <v>44.7036199188857</v>
      </c>
      <c r="AA326" s="0" t="n">
        <v>0</v>
      </c>
      <c r="AB326" s="0" t="n">
        <v>0</v>
      </c>
      <c r="AC326" s="0" t="n">
        <v>0</v>
      </c>
      <c r="AD326" s="0" t="n">
        <v>0.00361991888566138</v>
      </c>
      <c r="AG326" s="0" t="s">
        <v>734</v>
      </c>
      <c r="AH326" s="0" t="s">
        <v>317</v>
      </c>
      <c r="AI326" s="0" t="n">
        <v>0.447036199188857</v>
      </c>
      <c r="AJ326" s="0" t="n">
        <v>44.7</v>
      </c>
      <c r="AK326" s="0" t="n">
        <v>0.043</v>
      </c>
      <c r="AL326" s="0" t="n">
        <v>8249292</v>
      </c>
      <c r="AM326" s="0" t="n">
        <v>0.00361991888566138</v>
      </c>
    </row>
    <row r="327" customFormat="false" ht="14.5" hidden="false" customHeight="false" outlineLevel="0" collapsed="false">
      <c r="A327" s="0" t="n">
        <v>300</v>
      </c>
      <c r="B327" s="0" t="s">
        <v>318</v>
      </c>
      <c r="C327" s="7" t="n">
        <v>2624539200</v>
      </c>
      <c r="D327" s="7" t="n">
        <v>8495109.9467459</v>
      </c>
      <c r="E327" s="7" t="n">
        <v>149712000</v>
      </c>
      <c r="F327" s="7" t="n">
        <v>1775747.44350465</v>
      </c>
      <c r="G327" s="7" t="n">
        <v>10270857</v>
      </c>
      <c r="H327" s="7" t="n">
        <v>2531659.15503562</v>
      </c>
      <c r="I327" s="17" t="n">
        <v>4.05696674434655</v>
      </c>
      <c r="J327" s="7" t="n">
        <v>2088619</v>
      </c>
      <c r="K327" s="7" t="n">
        <v>2088619</v>
      </c>
      <c r="L327" s="0" t="n">
        <v>82.5</v>
      </c>
      <c r="N327" s="7" t="n">
        <v>2095500</v>
      </c>
      <c r="O327" s="18" t="n">
        <v>0.0685</v>
      </c>
      <c r="P327" s="7" t="n">
        <v>2239042</v>
      </c>
      <c r="Q327" s="17" t="n">
        <v>88.4416844007778</v>
      </c>
      <c r="R327" s="17" t="n">
        <v>0</v>
      </c>
      <c r="S327" s="17" t="n">
        <v>0</v>
      </c>
      <c r="T327" s="7" t="n">
        <v>0</v>
      </c>
      <c r="U327" s="7" t="n">
        <v>150423</v>
      </c>
      <c r="V327" s="7" t="n">
        <v>150423</v>
      </c>
      <c r="W327" s="7" t="n">
        <v>0</v>
      </c>
      <c r="X327" s="7" t="n">
        <v>2088619</v>
      </c>
      <c r="Y327" s="17" t="n">
        <v>82.500007785235</v>
      </c>
      <c r="AA327" s="0" t="n">
        <v>0</v>
      </c>
      <c r="AB327" s="0" t="n">
        <v>0</v>
      </c>
      <c r="AC327" s="0" t="n">
        <v>0</v>
      </c>
      <c r="AD327" s="0" t="n">
        <v>7.78523495625905E-006</v>
      </c>
      <c r="AG327" s="0" t="s">
        <v>735</v>
      </c>
      <c r="AH327" s="0" t="s">
        <v>318</v>
      </c>
      <c r="AI327" s="0" t="n">
        <v>4.05696674434655</v>
      </c>
      <c r="AJ327" s="0" t="n">
        <v>82.5</v>
      </c>
      <c r="AK327" s="0" t="n">
        <v>0.0685</v>
      </c>
      <c r="AL327" s="0" t="n">
        <v>2088619</v>
      </c>
      <c r="AM327" s="0" t="n">
        <v>7.78523495625905E-006</v>
      </c>
    </row>
    <row r="328" customFormat="false" ht="14.5" hidden="false" customHeight="false" outlineLevel="0" collapsed="false">
      <c r="A328" s="0" t="n">
        <v>301</v>
      </c>
      <c r="B328" s="0" t="s">
        <v>319</v>
      </c>
      <c r="C328" s="7" t="n">
        <v>2177318100</v>
      </c>
      <c r="D328" s="7" t="n">
        <v>7047544.44076884</v>
      </c>
      <c r="E328" s="7" t="n">
        <v>692658000</v>
      </c>
      <c r="F328" s="7" t="n">
        <v>8215678.58770868</v>
      </c>
      <c r="G328" s="7" t="n">
        <v>15263223</v>
      </c>
      <c r="H328" s="7" t="n">
        <v>23620218.6901868</v>
      </c>
      <c r="I328" s="17" t="n">
        <v>0.646193128023036</v>
      </c>
      <c r="J328" s="7" t="n">
        <v>19486680</v>
      </c>
      <c r="K328" s="7" t="n">
        <v>15263223</v>
      </c>
      <c r="L328" s="0" t="n">
        <v>64.62</v>
      </c>
      <c r="N328" s="7" t="n">
        <v>15454144</v>
      </c>
      <c r="O328" s="18" t="n">
        <v>0.045</v>
      </c>
      <c r="P328" s="7" t="n">
        <v>16149580</v>
      </c>
      <c r="Q328" s="17" t="n">
        <v>68.3718479148098</v>
      </c>
      <c r="R328" s="17" t="n">
        <v>0</v>
      </c>
      <c r="S328" s="17" t="n">
        <v>0</v>
      </c>
      <c r="T328" s="7" t="n">
        <v>0</v>
      </c>
      <c r="U328" s="7" t="n">
        <v>886357</v>
      </c>
      <c r="V328" s="7" t="n">
        <v>886357</v>
      </c>
      <c r="W328" s="7" t="n">
        <v>0</v>
      </c>
      <c r="X328" s="7" t="n">
        <v>15263223</v>
      </c>
      <c r="Y328" s="17" t="n">
        <v>64.6193128023036</v>
      </c>
      <c r="AA328" s="0" t="n">
        <v>0</v>
      </c>
      <c r="AB328" s="0" t="n">
        <v>0</v>
      </c>
      <c r="AC328" s="0" t="n">
        <v>0</v>
      </c>
      <c r="AD328" s="0" t="n">
        <v>-0.000687197696365161</v>
      </c>
      <c r="AG328" s="0" t="s">
        <v>736</v>
      </c>
      <c r="AH328" s="0" t="s">
        <v>319</v>
      </c>
      <c r="AI328" s="0" t="n">
        <v>0.646193128023036</v>
      </c>
      <c r="AJ328" s="0" t="n">
        <v>64.62</v>
      </c>
      <c r="AK328" s="0" t="n">
        <v>0.045</v>
      </c>
      <c r="AL328" s="0" t="n">
        <v>15263223</v>
      </c>
      <c r="AM328" s="0" t="n">
        <v>-0.000687197696365161</v>
      </c>
    </row>
    <row r="329" customFormat="false" ht="14.5" hidden="false" customHeight="false" outlineLevel="0" collapsed="false">
      <c r="A329" s="0" t="n">
        <v>302</v>
      </c>
      <c r="B329" s="0" t="s">
        <v>320</v>
      </c>
      <c r="C329" s="7" t="n">
        <v>228166500</v>
      </c>
      <c r="D329" s="7" t="n">
        <v>738529.45449022</v>
      </c>
      <c r="E329" s="7" t="n">
        <v>17292000</v>
      </c>
      <c r="F329" s="7" t="n">
        <v>205101.961052436</v>
      </c>
      <c r="G329" s="7" t="n">
        <v>943631</v>
      </c>
      <c r="H329" s="7" t="n">
        <v>322864.62</v>
      </c>
      <c r="I329" s="17" t="n">
        <v>2.92268319768205</v>
      </c>
      <c r="J329" s="7" t="n">
        <v>266363</v>
      </c>
      <c r="K329" s="7" t="n">
        <v>266363</v>
      </c>
      <c r="L329" s="0" t="n">
        <v>82.5</v>
      </c>
      <c r="N329" s="7" t="n">
        <v>221227</v>
      </c>
      <c r="O329" s="18" t="n">
        <v>0.034</v>
      </c>
      <c r="P329" s="7" t="n">
        <v>228749</v>
      </c>
      <c r="Q329" s="17" t="n">
        <v>70.8498193453343</v>
      </c>
      <c r="R329" s="17" t="n">
        <v>11.6501806546657</v>
      </c>
      <c r="S329" s="17" t="n">
        <v>0.02</v>
      </c>
      <c r="T329" s="7" t="n">
        <v>4425</v>
      </c>
      <c r="U329" s="7" t="n">
        <v>0</v>
      </c>
      <c r="V329" s="7" t="n">
        <v>0</v>
      </c>
      <c r="W329" s="7" t="n">
        <v>33189</v>
      </c>
      <c r="X329" s="7" t="n">
        <v>266363</v>
      </c>
      <c r="Y329" s="17" t="n">
        <v>82.4999035199335</v>
      </c>
      <c r="AA329" s="0" t="n">
        <v>-37614</v>
      </c>
      <c r="AB329" s="0" t="n">
        <v>0</v>
      </c>
      <c r="AC329" s="0" t="n">
        <v>0</v>
      </c>
      <c r="AD329" s="0" t="n">
        <v>-9.6480066474669E-005</v>
      </c>
      <c r="AG329" s="0" t="s">
        <v>737</v>
      </c>
      <c r="AH329" s="0" t="s">
        <v>320</v>
      </c>
      <c r="AI329" s="0" t="n">
        <v>2.92268319768205</v>
      </c>
      <c r="AJ329" s="0" t="n">
        <v>82.5</v>
      </c>
      <c r="AK329" s="0" t="n">
        <v>0.034</v>
      </c>
      <c r="AL329" s="0" t="n">
        <v>266363</v>
      </c>
      <c r="AM329" s="0" t="n">
        <v>-9.6480066474669E-005</v>
      </c>
    </row>
    <row r="330" customFormat="false" ht="14.5" hidden="false" customHeight="false" outlineLevel="0" collapsed="false">
      <c r="A330" s="0" t="n">
        <v>303</v>
      </c>
      <c r="B330" s="0" t="s">
        <v>321</v>
      </c>
      <c r="C330" s="7" t="n">
        <v>1431109500</v>
      </c>
      <c r="D330" s="7" t="n">
        <v>4632216.02799172</v>
      </c>
      <c r="E330" s="7" t="n">
        <v>559842000</v>
      </c>
      <c r="F330" s="7" t="n">
        <v>6640336.11378198</v>
      </c>
      <c r="G330" s="7" t="n">
        <v>11272552</v>
      </c>
      <c r="H330" s="7" t="n">
        <v>16109695.3626526</v>
      </c>
      <c r="I330" s="17" t="n">
        <v>0.699737130109445</v>
      </c>
      <c r="J330" s="7" t="n">
        <v>13290499</v>
      </c>
      <c r="K330" s="7" t="n">
        <v>11272552</v>
      </c>
      <c r="L330" s="0" t="n">
        <v>69.97</v>
      </c>
      <c r="N330" s="7" t="n">
        <v>11987890</v>
      </c>
      <c r="O330" s="18" t="n">
        <v>0.0341</v>
      </c>
      <c r="P330" s="7" t="n">
        <v>12396677</v>
      </c>
      <c r="Q330" s="17" t="n">
        <v>76.9516537770131</v>
      </c>
      <c r="R330" s="17" t="n">
        <v>0</v>
      </c>
      <c r="S330" s="17" t="n">
        <v>0</v>
      </c>
      <c r="T330" s="7" t="n">
        <v>0</v>
      </c>
      <c r="U330" s="7" t="n">
        <v>1124125</v>
      </c>
      <c r="V330" s="7" t="n">
        <v>1124125</v>
      </c>
      <c r="W330" s="7" t="n">
        <v>0</v>
      </c>
      <c r="X330" s="7" t="n">
        <v>11272552</v>
      </c>
      <c r="Y330" s="17" t="n">
        <v>69.9737130109445</v>
      </c>
      <c r="AA330" s="0" t="n">
        <v>0</v>
      </c>
      <c r="AB330" s="0" t="n">
        <v>0</v>
      </c>
      <c r="AC330" s="0" t="n">
        <v>0</v>
      </c>
      <c r="AD330" s="0" t="n">
        <v>0.00371301094450871</v>
      </c>
      <c r="AG330" s="0" t="s">
        <v>738</v>
      </c>
      <c r="AH330" s="0" t="s">
        <v>321</v>
      </c>
      <c r="AI330" s="0" t="n">
        <v>0.699737130109445</v>
      </c>
      <c r="AJ330" s="0" t="n">
        <v>69.97</v>
      </c>
      <c r="AK330" s="0" t="n">
        <v>0.0341</v>
      </c>
      <c r="AL330" s="0" t="n">
        <v>11272552</v>
      </c>
      <c r="AM330" s="0" t="n">
        <v>0.00371301094450871</v>
      </c>
    </row>
    <row r="331" customFormat="false" ht="14.5" hidden="false" customHeight="false" outlineLevel="0" collapsed="false">
      <c r="A331" s="0" t="n">
        <v>304</v>
      </c>
      <c r="B331" s="0" t="s">
        <v>322</v>
      </c>
      <c r="C331" s="7" t="n">
        <v>2302233500</v>
      </c>
      <c r="D331" s="7" t="n">
        <v>7451870.67717702</v>
      </c>
      <c r="E331" s="7" t="n">
        <v>654411000</v>
      </c>
      <c r="F331" s="7" t="n">
        <v>7762027.49446483</v>
      </c>
      <c r="G331" s="7" t="n">
        <v>15213898</v>
      </c>
      <c r="H331" s="7" t="n">
        <v>25051745.2941372</v>
      </c>
      <c r="I331" s="17" t="n">
        <v>0.607298925538752</v>
      </c>
      <c r="J331" s="7" t="n">
        <v>20667690</v>
      </c>
      <c r="K331" s="7" t="n">
        <v>15213898</v>
      </c>
      <c r="L331" s="0" t="n">
        <v>60.73</v>
      </c>
      <c r="N331" s="7" t="n">
        <v>16400262</v>
      </c>
      <c r="O331" s="18" t="n">
        <v>0.0549</v>
      </c>
      <c r="P331" s="7" t="n">
        <v>17300636</v>
      </c>
      <c r="Q331" s="17" t="n">
        <v>69.0596036199076</v>
      </c>
      <c r="R331" s="17" t="n">
        <v>0</v>
      </c>
      <c r="S331" s="17" t="n">
        <v>0</v>
      </c>
      <c r="T331" s="7" t="n">
        <v>0</v>
      </c>
      <c r="U331" s="7" t="n">
        <v>2086738</v>
      </c>
      <c r="V331" s="7" t="n">
        <v>2086738</v>
      </c>
      <c r="W331" s="7" t="n">
        <v>0</v>
      </c>
      <c r="X331" s="7" t="n">
        <v>15213898</v>
      </c>
      <c r="Y331" s="17" t="n">
        <v>60.7298925538752</v>
      </c>
      <c r="AA331" s="0" t="n">
        <v>0</v>
      </c>
      <c r="AB331" s="0" t="n">
        <v>0</v>
      </c>
      <c r="AC331" s="0" t="n">
        <v>0</v>
      </c>
      <c r="AD331" s="0" t="n">
        <v>-0.00010744612482938</v>
      </c>
      <c r="AG331" s="0" t="s">
        <v>739</v>
      </c>
      <c r="AH331" s="0" t="s">
        <v>322</v>
      </c>
      <c r="AI331" s="0" t="n">
        <v>0.607298925538752</v>
      </c>
      <c r="AJ331" s="0" t="n">
        <v>60.73</v>
      </c>
      <c r="AK331" s="0" t="n">
        <v>0.0549</v>
      </c>
      <c r="AL331" s="0" t="n">
        <v>15213898</v>
      </c>
      <c r="AM331" s="0" t="n">
        <v>-0.00010744612482938</v>
      </c>
    </row>
    <row r="332" customFormat="false" ht="14.5" hidden="false" customHeight="false" outlineLevel="0" collapsed="false">
      <c r="A332" s="0" t="n">
        <v>305</v>
      </c>
      <c r="B332" s="0" t="s">
        <v>323</v>
      </c>
      <c r="C332" s="7" t="n">
        <v>6497773200</v>
      </c>
      <c r="D332" s="7" t="n">
        <v>21031995.9187574</v>
      </c>
      <c r="E332" s="7" t="n">
        <v>1677243000</v>
      </c>
      <c r="F332" s="7" t="n">
        <v>19893929.4738302</v>
      </c>
      <c r="G332" s="7" t="n">
        <v>40925925</v>
      </c>
      <c r="H332" s="7" t="n">
        <v>47140463.2164232</v>
      </c>
      <c r="I332" s="17" t="n">
        <v>0.868169767702705</v>
      </c>
      <c r="J332" s="7" t="n">
        <v>38890882</v>
      </c>
      <c r="K332" s="7" t="n">
        <v>38890882</v>
      </c>
      <c r="L332" s="0" t="n">
        <v>82.5</v>
      </c>
      <c r="N332" s="7" t="n">
        <v>36379965</v>
      </c>
      <c r="O332" s="18" t="n">
        <v>0.0488</v>
      </c>
      <c r="P332" s="7" t="n">
        <v>38155307</v>
      </c>
      <c r="Q332" s="17" t="n">
        <v>80.9396098312143</v>
      </c>
      <c r="R332" s="17" t="n">
        <v>1.5603901687857</v>
      </c>
      <c r="S332" s="17" t="n">
        <v>0</v>
      </c>
      <c r="T332" s="7" t="n">
        <v>0</v>
      </c>
      <c r="U332" s="7" t="n">
        <v>0</v>
      </c>
      <c r="V332" s="7" t="n">
        <v>0</v>
      </c>
      <c r="W332" s="7" t="n">
        <v>0</v>
      </c>
      <c r="X332" s="7" t="n">
        <v>38155307</v>
      </c>
      <c r="Y332" s="17" t="n">
        <v>80.9396098312143</v>
      </c>
      <c r="AA332" s="0" t="n">
        <v>-735575</v>
      </c>
      <c r="AB332" s="0" t="n">
        <v>-735575</v>
      </c>
      <c r="AC332" s="0" t="n">
        <v>0</v>
      </c>
      <c r="AD332" s="0" t="n">
        <v>-1.5603901687857</v>
      </c>
      <c r="AG332" s="0" t="s">
        <v>740</v>
      </c>
      <c r="AH332" s="0" t="s">
        <v>323</v>
      </c>
      <c r="AI332" s="0" t="n">
        <v>0.868169767702705</v>
      </c>
      <c r="AJ332" s="0" t="n">
        <v>82.5</v>
      </c>
      <c r="AK332" s="0" t="n">
        <v>0.0488</v>
      </c>
      <c r="AL332" s="0" t="n">
        <v>38155307</v>
      </c>
      <c r="AM332" s="0" t="n">
        <v>-1.5603901687857</v>
      </c>
    </row>
    <row r="333" customFormat="false" ht="14.5" hidden="false" customHeight="false" outlineLevel="0" collapsed="false">
      <c r="A333" s="0" t="n">
        <v>306</v>
      </c>
      <c r="B333" s="0" t="s">
        <v>324</v>
      </c>
      <c r="C333" s="7" t="n">
        <v>206597900</v>
      </c>
      <c r="D333" s="7" t="n">
        <v>668716.197977464</v>
      </c>
      <c r="E333" s="7" t="n">
        <v>52084000</v>
      </c>
      <c r="F333" s="7" t="n">
        <v>617772.989790371</v>
      </c>
      <c r="G333" s="7" t="n">
        <v>1286489</v>
      </c>
      <c r="H333" s="7" t="n">
        <v>3782565.58023458</v>
      </c>
      <c r="I333" s="17" t="n">
        <v>0.340110164043796</v>
      </c>
      <c r="J333" s="7" t="n">
        <v>3120617</v>
      </c>
      <c r="K333" s="7" t="n">
        <v>1286489</v>
      </c>
      <c r="L333" s="0" t="n">
        <v>34.01</v>
      </c>
      <c r="N333" s="7" t="n">
        <v>1335783</v>
      </c>
      <c r="O333" s="18" t="n">
        <v>0.0343</v>
      </c>
      <c r="P333" s="7" t="n">
        <v>1381600</v>
      </c>
      <c r="Q333" s="17" t="n">
        <v>36.5254738006239</v>
      </c>
      <c r="R333" s="17" t="n">
        <v>0</v>
      </c>
      <c r="S333" s="17" t="n">
        <v>0</v>
      </c>
      <c r="T333" s="7" t="n">
        <v>0</v>
      </c>
      <c r="U333" s="7" t="n">
        <v>95111</v>
      </c>
      <c r="V333" s="7" t="n">
        <v>95111</v>
      </c>
      <c r="W333" s="7" t="n">
        <v>0</v>
      </c>
      <c r="X333" s="7" t="n">
        <v>1286489</v>
      </c>
      <c r="Y333" s="17" t="n">
        <v>34.0110164043796</v>
      </c>
      <c r="AA333" s="0" t="n">
        <v>0</v>
      </c>
      <c r="AB333" s="0" t="n">
        <v>0</v>
      </c>
      <c r="AC333" s="0" t="n">
        <v>0</v>
      </c>
      <c r="AD333" s="0" t="n">
        <v>0.00101640437960526</v>
      </c>
      <c r="AG333" s="0" t="s">
        <v>741</v>
      </c>
      <c r="AH333" s="0" t="s">
        <v>324</v>
      </c>
      <c r="AI333" s="0" t="n">
        <v>0.340110164043796</v>
      </c>
      <c r="AJ333" s="0" t="n">
        <v>34.01</v>
      </c>
      <c r="AK333" s="0" t="n">
        <v>0.0343</v>
      </c>
      <c r="AL333" s="0" t="n">
        <v>1286489</v>
      </c>
      <c r="AM333" s="0" t="n">
        <v>0.00101640437960526</v>
      </c>
    </row>
    <row r="334" customFormat="false" ht="14.5" hidden="false" customHeight="false" outlineLevel="0" collapsed="false">
      <c r="A334" s="0" t="n">
        <v>307</v>
      </c>
      <c r="B334" s="0" t="s">
        <v>325</v>
      </c>
      <c r="C334" s="7" t="n">
        <v>5952614800</v>
      </c>
      <c r="D334" s="7" t="n">
        <v>19267426.9055028</v>
      </c>
      <c r="E334" s="7" t="n">
        <v>1890178000</v>
      </c>
      <c r="F334" s="7" t="n">
        <v>22419570.5839794</v>
      </c>
      <c r="G334" s="7" t="n">
        <v>41686997</v>
      </c>
      <c r="H334" s="7" t="n">
        <v>50187089.2934757</v>
      </c>
      <c r="I334" s="17" t="n">
        <v>0.830631893318811</v>
      </c>
      <c r="J334" s="7" t="n">
        <v>41404349</v>
      </c>
      <c r="K334" s="7" t="n">
        <v>41404349</v>
      </c>
      <c r="L334" s="0" t="n">
        <v>82.5</v>
      </c>
      <c r="N334" s="7" t="n">
        <v>39123173</v>
      </c>
      <c r="O334" s="18" t="n">
        <v>0.0525</v>
      </c>
      <c r="P334" s="7" t="n">
        <v>41177140</v>
      </c>
      <c r="Q334" s="17" t="n">
        <v>82.0472766595631</v>
      </c>
      <c r="R334" s="17" t="n">
        <v>0.452723340436918</v>
      </c>
      <c r="S334" s="17" t="n">
        <v>0</v>
      </c>
      <c r="T334" s="7" t="n">
        <v>0</v>
      </c>
      <c r="U334" s="7" t="n">
        <v>0</v>
      </c>
      <c r="V334" s="7" t="n">
        <v>0</v>
      </c>
      <c r="W334" s="7" t="n">
        <v>0</v>
      </c>
      <c r="X334" s="7" t="n">
        <v>41177140</v>
      </c>
      <c r="Y334" s="17" t="n">
        <v>82.0472766595631</v>
      </c>
      <c r="AA334" s="0" t="n">
        <v>-227209</v>
      </c>
      <c r="AB334" s="0" t="n">
        <v>-227209</v>
      </c>
      <c r="AC334" s="0" t="n">
        <v>0</v>
      </c>
      <c r="AD334" s="0" t="n">
        <v>-0.452723340436918</v>
      </c>
      <c r="AG334" s="0" t="s">
        <v>742</v>
      </c>
      <c r="AH334" s="0" t="s">
        <v>325</v>
      </c>
      <c r="AI334" s="0" t="n">
        <v>0.830631893318811</v>
      </c>
      <c r="AJ334" s="0" t="n">
        <v>82.5</v>
      </c>
      <c r="AK334" s="0" t="n">
        <v>0.0525</v>
      </c>
      <c r="AL334" s="0" t="n">
        <v>41177140</v>
      </c>
      <c r="AM334" s="0" t="n">
        <v>-0.452723340436918</v>
      </c>
    </row>
    <row r="335" customFormat="false" ht="14.5" hidden="false" customHeight="false" outlineLevel="0" collapsed="false">
      <c r="A335" s="0" t="n">
        <v>308</v>
      </c>
      <c r="B335" s="0" t="s">
        <v>326</v>
      </c>
      <c r="C335" s="7" t="n">
        <v>17215737300</v>
      </c>
      <c r="D335" s="7" t="n">
        <v>55723908.0970078</v>
      </c>
      <c r="E335" s="7" t="n">
        <v>3212439000</v>
      </c>
      <c r="F335" s="7" t="n">
        <v>38103026.755802</v>
      </c>
      <c r="G335" s="7" t="n">
        <v>93826935</v>
      </c>
      <c r="H335" s="7" t="n">
        <v>103566216.3118</v>
      </c>
      <c r="I335" s="17" t="n">
        <v>0.905960827201811</v>
      </c>
      <c r="J335" s="7" t="n">
        <v>85442128</v>
      </c>
      <c r="K335" s="7" t="n">
        <v>85442128</v>
      </c>
      <c r="L335" s="0" t="n">
        <v>82.5</v>
      </c>
      <c r="N335" s="7" t="n">
        <v>74508112</v>
      </c>
      <c r="O335" s="18" t="n">
        <v>0.0537</v>
      </c>
      <c r="P335" s="7" t="n">
        <v>78509198</v>
      </c>
      <c r="Q335" s="17" t="n">
        <v>75.8057992228253</v>
      </c>
      <c r="R335" s="17" t="n">
        <v>6.69420077717474</v>
      </c>
      <c r="S335" s="17" t="n">
        <v>0.01</v>
      </c>
      <c r="T335" s="7" t="n">
        <v>745081</v>
      </c>
      <c r="U335" s="7" t="n">
        <v>0</v>
      </c>
      <c r="V335" s="7" t="n">
        <v>0</v>
      </c>
      <c r="W335" s="7" t="n">
        <v>0</v>
      </c>
      <c r="X335" s="7" t="n">
        <v>79254279</v>
      </c>
      <c r="Y335" s="17" t="n">
        <v>76.5252239797912</v>
      </c>
      <c r="AA335" s="0" t="n">
        <v>-6932930</v>
      </c>
      <c r="AB335" s="0" t="n">
        <v>-6187849</v>
      </c>
      <c r="AC335" s="0" t="n">
        <v>0</v>
      </c>
      <c r="AD335" s="0" t="n">
        <v>-5.97477602020879</v>
      </c>
      <c r="AG335" s="0" t="s">
        <v>743</v>
      </c>
      <c r="AH335" s="0" t="s">
        <v>326</v>
      </c>
      <c r="AI335" s="0" t="n">
        <v>0.905960827201811</v>
      </c>
      <c r="AJ335" s="0" t="n">
        <v>82.5</v>
      </c>
      <c r="AK335" s="0" t="n">
        <v>0.0537</v>
      </c>
      <c r="AL335" s="0" t="n">
        <v>79254279</v>
      </c>
      <c r="AM335" s="0" t="n">
        <v>-5.97477602020879</v>
      </c>
    </row>
    <row r="336" customFormat="false" ht="14.5" hidden="false" customHeight="false" outlineLevel="0" collapsed="false">
      <c r="A336" s="0" t="n">
        <v>309</v>
      </c>
      <c r="B336" s="0" t="s">
        <v>327</v>
      </c>
      <c r="C336" s="7" t="n">
        <v>922889900</v>
      </c>
      <c r="D336" s="7" t="n">
        <v>2987210.54318462</v>
      </c>
      <c r="E336" s="7" t="n">
        <v>275079000</v>
      </c>
      <c r="F336" s="7" t="n">
        <v>3262736.66113481</v>
      </c>
      <c r="G336" s="7" t="n">
        <v>6249947</v>
      </c>
      <c r="H336" s="7" t="n">
        <v>22662081.2384895</v>
      </c>
      <c r="I336" s="17" t="n">
        <v>0.27578874747766</v>
      </c>
      <c r="J336" s="7" t="n">
        <v>18696217</v>
      </c>
      <c r="K336" s="7" t="n">
        <v>6249947</v>
      </c>
      <c r="L336" s="0" t="n">
        <v>27.58</v>
      </c>
      <c r="N336" s="7" t="n">
        <v>6618895</v>
      </c>
      <c r="O336" s="18" t="n">
        <v>0.0355</v>
      </c>
      <c r="P336" s="7" t="n">
        <v>6853866</v>
      </c>
      <c r="Q336" s="17" t="n">
        <v>30.2437623794205</v>
      </c>
      <c r="R336" s="17" t="n">
        <v>0</v>
      </c>
      <c r="S336" s="17" t="n">
        <v>0</v>
      </c>
      <c r="T336" s="7" t="n">
        <v>0</v>
      </c>
      <c r="U336" s="7" t="n">
        <v>603919</v>
      </c>
      <c r="V336" s="7" t="n">
        <v>603919</v>
      </c>
      <c r="W336" s="7" t="n">
        <v>0</v>
      </c>
      <c r="X336" s="7" t="n">
        <v>6249947</v>
      </c>
      <c r="Y336" s="17" t="n">
        <v>27.578874747766</v>
      </c>
      <c r="AA336" s="0" t="n">
        <v>0</v>
      </c>
      <c r="AB336" s="0" t="n">
        <v>0</v>
      </c>
      <c r="AC336" s="0" t="n">
        <v>0</v>
      </c>
      <c r="AD336" s="0" t="n">
        <v>-0.00112525223398663</v>
      </c>
      <c r="AG336" s="0" t="s">
        <v>744</v>
      </c>
      <c r="AH336" s="0" t="s">
        <v>327</v>
      </c>
      <c r="AI336" s="0" t="n">
        <v>0.27578874747766</v>
      </c>
      <c r="AJ336" s="0" t="n">
        <v>27.58</v>
      </c>
      <c r="AK336" s="0" t="n">
        <v>0.0355</v>
      </c>
      <c r="AL336" s="0" t="n">
        <v>6249947</v>
      </c>
      <c r="AM336" s="0" t="n">
        <v>-0.00112525223398663</v>
      </c>
    </row>
    <row r="337" customFormat="false" ht="14.5" hidden="false" customHeight="false" outlineLevel="0" collapsed="false">
      <c r="A337" s="0" t="n">
        <v>310</v>
      </c>
      <c r="B337" s="0" t="s">
        <v>328</v>
      </c>
      <c r="C337" s="7" t="n">
        <v>4699228300</v>
      </c>
      <c r="D337" s="7" t="n">
        <v>15210464.7830598</v>
      </c>
      <c r="E337" s="7" t="n">
        <v>735781000</v>
      </c>
      <c r="F337" s="7" t="n">
        <v>8727164.35375449</v>
      </c>
      <c r="G337" s="7" t="n">
        <v>23937629</v>
      </c>
      <c r="H337" s="7" t="n">
        <v>43480688.9630086</v>
      </c>
      <c r="I337" s="17" t="n">
        <v>0.55053472175579</v>
      </c>
      <c r="J337" s="7" t="n">
        <v>35871568</v>
      </c>
      <c r="K337" s="7" t="n">
        <v>23937629</v>
      </c>
      <c r="L337" s="0" t="n">
        <v>55.05</v>
      </c>
      <c r="N337" s="7" t="n">
        <v>24380114</v>
      </c>
      <c r="O337" s="18" t="n">
        <v>0.0502</v>
      </c>
      <c r="P337" s="7" t="n">
        <v>25603996</v>
      </c>
      <c r="Q337" s="17" t="n">
        <v>58.8859022491173</v>
      </c>
      <c r="R337" s="17" t="n">
        <v>0</v>
      </c>
      <c r="S337" s="17" t="n">
        <v>0</v>
      </c>
      <c r="T337" s="7" t="n">
        <v>0</v>
      </c>
      <c r="U337" s="7" t="n">
        <v>1666367</v>
      </c>
      <c r="V337" s="7" t="n">
        <v>1666367</v>
      </c>
      <c r="W337" s="7" t="n">
        <v>0</v>
      </c>
      <c r="X337" s="7" t="n">
        <v>23937629</v>
      </c>
      <c r="Y337" s="17" t="n">
        <v>55.053472175579</v>
      </c>
      <c r="AA337" s="0" t="n">
        <v>0</v>
      </c>
      <c r="AB337" s="0" t="n">
        <v>0</v>
      </c>
      <c r="AC337" s="0" t="n">
        <v>0</v>
      </c>
      <c r="AD337" s="0" t="n">
        <v>0.00347217557901303</v>
      </c>
      <c r="AG337" s="0" t="s">
        <v>745</v>
      </c>
      <c r="AH337" s="0" t="s">
        <v>328</v>
      </c>
      <c r="AI337" s="0" t="n">
        <v>0.55053472175579</v>
      </c>
      <c r="AJ337" s="0" t="n">
        <v>55.05</v>
      </c>
      <c r="AK337" s="0" t="n">
        <v>0.0502</v>
      </c>
      <c r="AL337" s="0" t="n">
        <v>23937629</v>
      </c>
      <c r="AM337" s="0" t="n">
        <v>0.00347217557901303</v>
      </c>
    </row>
    <row r="338" customFormat="false" ht="14.5" hidden="false" customHeight="false" outlineLevel="0" collapsed="false">
      <c r="A338" s="0" t="n">
        <v>311</v>
      </c>
      <c r="B338" s="0" t="s">
        <v>329</v>
      </c>
      <c r="C338" s="7" t="n">
        <v>487514800</v>
      </c>
      <c r="D338" s="7" t="n">
        <v>1577988.17661624</v>
      </c>
      <c r="E338" s="7" t="n">
        <v>117140000</v>
      </c>
      <c r="F338" s="7" t="n">
        <v>1389408.03363881</v>
      </c>
      <c r="G338" s="7" t="n">
        <v>2967396</v>
      </c>
      <c r="H338" s="7" t="n">
        <v>10411325.4240145</v>
      </c>
      <c r="I338" s="17" t="n">
        <v>0.285016160685504</v>
      </c>
      <c r="J338" s="7" t="n">
        <v>8589343</v>
      </c>
      <c r="K338" s="7" t="n">
        <v>2967396</v>
      </c>
      <c r="L338" s="0" t="n">
        <v>28.5</v>
      </c>
      <c r="N338" s="7" t="n">
        <v>3203025</v>
      </c>
      <c r="O338" s="18" t="n">
        <v>0.042</v>
      </c>
      <c r="P338" s="7" t="n">
        <v>3337552</v>
      </c>
      <c r="Q338" s="17" t="n">
        <v>32.0569366922455</v>
      </c>
      <c r="R338" s="17" t="n">
        <v>0</v>
      </c>
      <c r="S338" s="17" t="n">
        <v>0</v>
      </c>
      <c r="T338" s="7" t="n">
        <v>0</v>
      </c>
      <c r="U338" s="7" t="n">
        <v>370156</v>
      </c>
      <c r="V338" s="7" t="n">
        <v>370156</v>
      </c>
      <c r="W338" s="7" t="n">
        <v>0</v>
      </c>
      <c r="X338" s="7" t="n">
        <v>2967396</v>
      </c>
      <c r="Y338" s="17" t="n">
        <v>28.5016160685504</v>
      </c>
      <c r="AA338" s="0" t="n">
        <v>0</v>
      </c>
      <c r="AB338" s="0" t="n">
        <v>0</v>
      </c>
      <c r="AC338" s="0" t="n">
        <v>0</v>
      </c>
      <c r="AD338" s="0" t="n">
        <v>0.00161606855041185</v>
      </c>
      <c r="AG338" s="0" t="s">
        <v>746</v>
      </c>
      <c r="AH338" s="0" t="s">
        <v>329</v>
      </c>
      <c r="AI338" s="0" t="n">
        <v>0.285016160685504</v>
      </c>
      <c r="AJ338" s="0" t="n">
        <v>28.5</v>
      </c>
      <c r="AK338" s="0" t="n">
        <v>0.042</v>
      </c>
      <c r="AL338" s="0" t="n">
        <v>2967396</v>
      </c>
      <c r="AM338" s="0" t="n">
        <v>0.00161606855041185</v>
      </c>
    </row>
    <row r="339" customFormat="false" ht="14.5" hidden="false" customHeight="false" outlineLevel="0" collapsed="false">
      <c r="A339" s="0" t="n">
        <v>312</v>
      </c>
      <c r="B339" s="0" t="s">
        <v>330</v>
      </c>
      <c r="C339" s="7" t="n">
        <v>91765300</v>
      </c>
      <c r="D339" s="7" t="n">
        <v>297025.974234304</v>
      </c>
      <c r="E339" s="7" t="n">
        <v>21868000</v>
      </c>
      <c r="F339" s="7" t="n">
        <v>259378.306979799</v>
      </c>
      <c r="G339" s="7" t="n">
        <v>556404</v>
      </c>
      <c r="H339" s="7" t="n">
        <v>809628.498636734</v>
      </c>
      <c r="I339" s="17" t="n">
        <v>0.687233713903207</v>
      </c>
      <c r="J339" s="7" t="n">
        <v>667944</v>
      </c>
      <c r="K339" s="7" t="n">
        <v>556404</v>
      </c>
      <c r="L339" s="0" t="n">
        <v>68.72</v>
      </c>
      <c r="N339" s="7" t="n">
        <v>552260</v>
      </c>
      <c r="O339" s="18" t="n">
        <v>0.0289</v>
      </c>
      <c r="P339" s="7" t="n">
        <v>568220</v>
      </c>
      <c r="Q339" s="17" t="n">
        <v>70.1828061829318</v>
      </c>
      <c r="R339" s="17" t="n">
        <v>0</v>
      </c>
      <c r="S339" s="17" t="n">
        <v>0</v>
      </c>
      <c r="T339" s="7" t="n">
        <v>0</v>
      </c>
      <c r="U339" s="7" t="n">
        <v>11816</v>
      </c>
      <c r="V339" s="7" t="n">
        <v>11816</v>
      </c>
      <c r="W339" s="7" t="n">
        <v>0</v>
      </c>
      <c r="X339" s="7" t="n">
        <v>556404</v>
      </c>
      <c r="Y339" s="17" t="n">
        <v>68.7233713903207</v>
      </c>
      <c r="AA339" s="0" t="n">
        <v>0</v>
      </c>
      <c r="AB339" s="0" t="n">
        <v>0</v>
      </c>
      <c r="AC339" s="0" t="n">
        <v>0</v>
      </c>
      <c r="AD339" s="0" t="n">
        <v>0.00337139032066602</v>
      </c>
      <c r="AG339" s="0" t="s">
        <v>747</v>
      </c>
      <c r="AH339" s="0" t="s">
        <v>330</v>
      </c>
      <c r="AI339" s="0" t="n">
        <v>0.687233713903207</v>
      </c>
      <c r="AJ339" s="0" t="n">
        <v>68.72</v>
      </c>
      <c r="AK339" s="0" t="n">
        <v>0.0289</v>
      </c>
      <c r="AL339" s="0" t="n">
        <v>556404</v>
      </c>
      <c r="AM339" s="0" t="n">
        <v>0.00337139032066602</v>
      </c>
    </row>
    <row r="340" customFormat="false" ht="14.5" hidden="false" customHeight="false" outlineLevel="0" collapsed="false">
      <c r="A340" s="0" t="n">
        <v>313</v>
      </c>
      <c r="B340" s="0" t="s">
        <v>331</v>
      </c>
      <c r="C340" s="7" t="n">
        <v>96983700</v>
      </c>
      <c r="D340" s="7" t="n">
        <v>313916.894265561</v>
      </c>
      <c r="E340" s="7" t="n">
        <v>17292000</v>
      </c>
      <c r="F340" s="7" t="n">
        <v>205101.961052436</v>
      </c>
      <c r="G340" s="7" t="n">
        <v>519019</v>
      </c>
      <c r="H340" s="7" t="n">
        <v>955969.718077542</v>
      </c>
      <c r="I340" s="17" t="n">
        <v>0.542924101240099</v>
      </c>
      <c r="J340" s="7" t="n">
        <v>788675</v>
      </c>
      <c r="K340" s="7" t="n">
        <v>519019</v>
      </c>
      <c r="L340" s="0" t="n">
        <v>54.29</v>
      </c>
      <c r="N340" s="7" t="n">
        <v>580272</v>
      </c>
      <c r="O340" s="18" t="n">
        <v>0.0411</v>
      </c>
      <c r="P340" s="7" t="n">
        <v>604121</v>
      </c>
      <c r="Q340" s="17" t="n">
        <v>63.1945749510653</v>
      </c>
      <c r="R340" s="17" t="n">
        <v>0</v>
      </c>
      <c r="S340" s="17" t="n">
        <v>0</v>
      </c>
      <c r="T340" s="7" t="n">
        <v>0</v>
      </c>
      <c r="U340" s="7" t="n">
        <v>85102</v>
      </c>
      <c r="V340" s="7" t="n">
        <v>85102</v>
      </c>
      <c r="W340" s="7" t="n">
        <v>0</v>
      </c>
      <c r="X340" s="7" t="n">
        <v>519019</v>
      </c>
      <c r="Y340" s="17" t="n">
        <v>54.2924101240099</v>
      </c>
      <c r="AA340" s="0" t="n">
        <v>0</v>
      </c>
      <c r="AB340" s="0" t="n">
        <v>0</v>
      </c>
      <c r="AC340" s="0" t="n">
        <v>0</v>
      </c>
      <c r="AD340" s="0" t="n">
        <v>0.00241012400987017</v>
      </c>
      <c r="AG340" s="0" t="s">
        <v>748</v>
      </c>
      <c r="AH340" s="0" t="s">
        <v>331</v>
      </c>
      <c r="AI340" s="0" t="n">
        <v>0.542924101240099</v>
      </c>
      <c r="AJ340" s="0" t="n">
        <v>54.29</v>
      </c>
      <c r="AK340" s="0" t="n">
        <v>0.0411</v>
      </c>
      <c r="AL340" s="0" t="n">
        <v>519019</v>
      </c>
      <c r="AM340" s="0" t="n">
        <v>0.00241012400987017</v>
      </c>
    </row>
    <row r="341" customFormat="false" ht="14.5" hidden="false" customHeight="false" outlineLevel="0" collapsed="false">
      <c r="A341" s="0" t="n">
        <v>314</v>
      </c>
      <c r="B341" s="0" t="s">
        <v>332</v>
      </c>
      <c r="C341" s="7" t="n">
        <v>11132886300</v>
      </c>
      <c r="D341" s="7" t="n">
        <v>36034932.5866884</v>
      </c>
      <c r="E341" s="7" t="n">
        <v>2188001000</v>
      </c>
      <c r="F341" s="7" t="n">
        <v>25952075.8665679</v>
      </c>
      <c r="G341" s="7" t="n">
        <v>61987008</v>
      </c>
      <c r="H341" s="7" t="n">
        <v>42285807.32658</v>
      </c>
      <c r="I341" s="17" t="n">
        <v>1.46590574755413</v>
      </c>
      <c r="J341" s="7" t="n">
        <v>34885791</v>
      </c>
      <c r="K341" s="7" t="n">
        <v>34885791</v>
      </c>
      <c r="L341" s="0" t="n">
        <v>82.5</v>
      </c>
      <c r="N341" s="7" t="n">
        <v>32047587</v>
      </c>
      <c r="O341" s="18" t="n">
        <v>0.0881</v>
      </c>
      <c r="P341" s="7" t="n">
        <v>34870979</v>
      </c>
      <c r="Q341" s="17" t="n">
        <v>82.4649715936269</v>
      </c>
      <c r="R341" s="17" t="n">
        <v>0.0350284063730726</v>
      </c>
      <c r="S341" s="17" t="n">
        <v>0</v>
      </c>
      <c r="T341" s="7" t="n">
        <v>0</v>
      </c>
      <c r="U341" s="7" t="n">
        <v>0</v>
      </c>
      <c r="V341" s="7" t="n">
        <v>0</v>
      </c>
      <c r="W341" s="7" t="n">
        <v>0</v>
      </c>
      <c r="X341" s="7" t="n">
        <v>34870979</v>
      </c>
      <c r="Y341" s="17" t="n">
        <v>82.4649715936269</v>
      </c>
      <c r="AA341" s="0" t="n">
        <v>-14812</v>
      </c>
      <c r="AB341" s="0" t="n">
        <v>-14812</v>
      </c>
      <c r="AC341" s="0" t="n">
        <v>0</v>
      </c>
      <c r="AD341" s="0" t="n">
        <v>-0.0350284063730726</v>
      </c>
      <c r="AG341" s="0" t="s">
        <v>749</v>
      </c>
      <c r="AH341" s="0" t="s">
        <v>332</v>
      </c>
      <c r="AI341" s="0" t="n">
        <v>1.46590574755413</v>
      </c>
      <c r="AJ341" s="0" t="n">
        <v>82.5</v>
      </c>
      <c r="AK341" s="0" t="n">
        <v>0.0881</v>
      </c>
      <c r="AL341" s="0" t="n">
        <v>34870979</v>
      </c>
      <c r="AM341" s="0" t="n">
        <v>-0.0350284063730726</v>
      </c>
    </row>
    <row r="342" customFormat="false" ht="14.5" hidden="false" customHeight="false" outlineLevel="0" collapsed="false">
      <c r="A342" s="0" t="n">
        <v>315</v>
      </c>
      <c r="B342" s="0" t="s">
        <v>333</v>
      </c>
      <c r="C342" s="7" t="n">
        <v>4401061600</v>
      </c>
      <c r="D342" s="7" t="n">
        <v>14245358.6421576</v>
      </c>
      <c r="E342" s="7" t="n">
        <v>3111517000</v>
      </c>
      <c r="F342" s="7" t="n">
        <v>36905981.8730045</v>
      </c>
      <c r="G342" s="7" t="n">
        <v>51151341</v>
      </c>
      <c r="H342" s="7" t="n">
        <v>33905314.10657</v>
      </c>
      <c r="I342" s="17" t="n">
        <v>1.50865262121515</v>
      </c>
      <c r="J342" s="7" t="n">
        <v>27971884</v>
      </c>
      <c r="K342" s="7" t="n">
        <v>27971884</v>
      </c>
      <c r="L342" s="0" t="n">
        <v>82.5</v>
      </c>
      <c r="N342" s="7" t="n">
        <v>25852462</v>
      </c>
      <c r="O342" s="18" t="n">
        <v>0.04</v>
      </c>
      <c r="P342" s="7" t="n">
        <v>26886560</v>
      </c>
      <c r="Q342" s="17" t="n">
        <v>79.2989556607295</v>
      </c>
      <c r="R342" s="17" t="n">
        <v>3.20104433927054</v>
      </c>
      <c r="S342" s="17" t="n">
        <v>0.01</v>
      </c>
      <c r="T342" s="7" t="n">
        <v>258525</v>
      </c>
      <c r="U342" s="7" t="n">
        <v>0</v>
      </c>
      <c r="V342" s="7" t="n">
        <v>0</v>
      </c>
      <c r="W342" s="7" t="n">
        <v>0</v>
      </c>
      <c r="X342" s="7" t="n">
        <v>27145085</v>
      </c>
      <c r="Y342" s="17" t="n">
        <v>80.0614467533865</v>
      </c>
      <c r="AA342" s="0" t="n">
        <v>-1085324</v>
      </c>
      <c r="AB342" s="0" t="n">
        <v>-826799</v>
      </c>
      <c r="AC342" s="0" t="n">
        <v>0</v>
      </c>
      <c r="AD342" s="0" t="n">
        <v>-2.43855324661347</v>
      </c>
      <c r="AG342" s="0" t="s">
        <v>750</v>
      </c>
      <c r="AH342" s="0" t="s">
        <v>333</v>
      </c>
      <c r="AI342" s="0" t="n">
        <v>1.50865262121515</v>
      </c>
      <c r="AJ342" s="0" t="n">
        <v>82.5</v>
      </c>
      <c r="AK342" s="0" t="n">
        <v>0.04</v>
      </c>
      <c r="AL342" s="0" t="n">
        <v>27145085</v>
      </c>
      <c r="AM342" s="0" t="n">
        <v>-2.43855324661347</v>
      </c>
    </row>
    <row r="343" customFormat="false" ht="14.5" hidden="false" customHeight="false" outlineLevel="0" collapsed="false">
      <c r="A343" s="0" t="n">
        <v>316</v>
      </c>
      <c r="B343" s="0" t="s">
        <v>334</v>
      </c>
      <c r="C343" s="7" t="n">
        <v>2051784300</v>
      </c>
      <c r="D343" s="7" t="n">
        <v>6641216.56689566</v>
      </c>
      <c r="E343" s="7" t="n">
        <v>626322000</v>
      </c>
      <c r="F343" s="7" t="n">
        <v>7428861.34919524</v>
      </c>
      <c r="G343" s="7" t="n">
        <v>14070078</v>
      </c>
      <c r="H343" s="7" t="n">
        <v>36817566.0577519</v>
      </c>
      <c r="I343" s="17" t="n">
        <v>0.382156657991181</v>
      </c>
      <c r="J343" s="7" t="n">
        <v>30374492</v>
      </c>
      <c r="K343" s="7" t="n">
        <v>14070078</v>
      </c>
      <c r="L343" s="0" t="n">
        <v>38.22</v>
      </c>
      <c r="N343" s="7" t="n">
        <v>14005833</v>
      </c>
      <c r="O343" s="18" t="n">
        <v>0.0505</v>
      </c>
      <c r="P343" s="7" t="n">
        <v>14713128</v>
      </c>
      <c r="Q343" s="17" t="n">
        <v>39.9622505651814</v>
      </c>
      <c r="R343" s="17" t="n">
        <v>0</v>
      </c>
      <c r="S343" s="17" t="n">
        <v>0</v>
      </c>
      <c r="T343" s="7" t="n">
        <v>0</v>
      </c>
      <c r="U343" s="7" t="n">
        <v>643050</v>
      </c>
      <c r="V343" s="7" t="n">
        <v>643050</v>
      </c>
      <c r="W343" s="7" t="n">
        <v>0</v>
      </c>
      <c r="X343" s="7" t="n">
        <v>14070078</v>
      </c>
      <c r="Y343" s="17" t="n">
        <v>38.2156657991181</v>
      </c>
      <c r="AA343" s="0" t="n">
        <v>0</v>
      </c>
      <c r="AB343" s="0" t="n">
        <v>0</v>
      </c>
      <c r="AC343" s="0" t="n">
        <v>0</v>
      </c>
      <c r="AD343" s="0" t="n">
        <v>-0.00433420088192804</v>
      </c>
      <c r="AG343" s="0" t="s">
        <v>751</v>
      </c>
      <c r="AH343" s="0" t="s">
        <v>334</v>
      </c>
      <c r="AI343" s="0" t="n">
        <v>0.382156657991181</v>
      </c>
      <c r="AJ343" s="0" t="n">
        <v>38.22</v>
      </c>
      <c r="AK343" s="0" t="n">
        <v>0.0505</v>
      </c>
      <c r="AL343" s="0" t="n">
        <v>14070078</v>
      </c>
      <c r="AM343" s="0" t="n">
        <v>-0.00433420088192804</v>
      </c>
    </row>
    <row r="344" customFormat="false" ht="14.5" hidden="false" customHeight="false" outlineLevel="0" collapsed="false">
      <c r="A344" s="0" t="n">
        <v>317</v>
      </c>
      <c r="B344" s="0" t="s">
        <v>335</v>
      </c>
      <c r="C344" s="7" t="n">
        <v>14471634900</v>
      </c>
      <c r="D344" s="7" t="n">
        <v>46841795.9177996</v>
      </c>
      <c r="E344" s="7" t="n">
        <v>10216671000</v>
      </c>
      <c r="F344" s="7" t="n">
        <v>121180849.961112</v>
      </c>
      <c r="G344" s="7" t="n">
        <v>168022646</v>
      </c>
      <c r="H344" s="7" t="n">
        <v>53589100.5630271</v>
      </c>
      <c r="I344" s="17" t="n">
        <v>3.13538843225006</v>
      </c>
      <c r="J344" s="7" t="n">
        <v>44211008</v>
      </c>
      <c r="K344" s="7" t="n">
        <v>44211008</v>
      </c>
      <c r="L344" s="0" t="n">
        <v>82.5</v>
      </c>
      <c r="N344" s="7" t="n">
        <v>43441467</v>
      </c>
      <c r="O344" s="18" t="n">
        <v>0.0442</v>
      </c>
      <c r="P344" s="7" t="n">
        <v>45361580</v>
      </c>
      <c r="Q344" s="17" t="n">
        <v>84.6470262113272</v>
      </c>
      <c r="R344" s="17" t="n">
        <v>0</v>
      </c>
      <c r="S344" s="17" t="n">
        <v>0</v>
      </c>
      <c r="T344" s="7" t="n">
        <v>0</v>
      </c>
      <c r="U344" s="7" t="n">
        <v>1150572</v>
      </c>
      <c r="V344" s="7" t="n">
        <v>1150572</v>
      </c>
      <c r="W344" s="7" t="n">
        <v>0</v>
      </c>
      <c r="X344" s="7" t="n">
        <v>44211008</v>
      </c>
      <c r="Y344" s="17" t="n">
        <v>82.5000000662498</v>
      </c>
      <c r="AA344" s="0" t="n">
        <v>0</v>
      </c>
      <c r="AB344" s="0" t="n">
        <v>0</v>
      </c>
      <c r="AC344" s="0" t="n">
        <v>0</v>
      </c>
      <c r="AD344" s="0" t="n">
        <v>6.62498109704757E-008</v>
      </c>
      <c r="AG344" s="0" t="s">
        <v>752</v>
      </c>
      <c r="AH344" s="0" t="s">
        <v>335</v>
      </c>
      <c r="AI344" s="0" t="n">
        <v>3.13538843225006</v>
      </c>
      <c r="AJ344" s="0" t="n">
        <v>82.5</v>
      </c>
      <c r="AK344" s="0" t="n">
        <v>0.0442</v>
      </c>
      <c r="AL344" s="0" t="n">
        <v>44211008</v>
      </c>
      <c r="AM344" s="0" t="n">
        <v>6.62498109704757E-008</v>
      </c>
    </row>
    <row r="345" customFormat="false" ht="14.5" hidden="false" customHeight="false" outlineLevel="0" collapsed="false">
      <c r="A345" s="0" t="n">
        <v>318</v>
      </c>
      <c r="B345" s="0" t="s">
        <v>336</v>
      </c>
      <c r="C345" s="7" t="n">
        <v>2962150700</v>
      </c>
      <c r="D345" s="7" t="n">
        <v>9587891.03829363</v>
      </c>
      <c r="E345" s="7" t="n">
        <v>200215000</v>
      </c>
      <c r="F345" s="7" t="n">
        <v>2374768.05066583</v>
      </c>
      <c r="G345" s="7" t="n">
        <v>11962659</v>
      </c>
      <c r="H345" s="7" t="n">
        <v>3616269.60092831</v>
      </c>
      <c r="I345" s="17" t="n">
        <v>3.30801082887436</v>
      </c>
      <c r="J345" s="7" t="n">
        <v>2983422</v>
      </c>
      <c r="K345" s="7" t="n">
        <v>2983422</v>
      </c>
      <c r="L345" s="0" t="n">
        <v>82.5</v>
      </c>
      <c r="N345" s="7" t="n">
        <v>3231345</v>
      </c>
      <c r="O345" s="18" t="n">
        <v>0.032</v>
      </c>
      <c r="P345" s="7" t="n">
        <v>3334748</v>
      </c>
      <c r="Q345" s="17" t="n">
        <v>92.215137918477</v>
      </c>
      <c r="R345" s="17" t="n">
        <v>0</v>
      </c>
      <c r="S345" s="17" t="n">
        <v>0</v>
      </c>
      <c r="T345" s="7" t="n">
        <v>0</v>
      </c>
      <c r="U345" s="7" t="n">
        <v>351326</v>
      </c>
      <c r="V345" s="7" t="n">
        <v>351326</v>
      </c>
      <c r="W345" s="7" t="n">
        <v>0</v>
      </c>
      <c r="X345" s="7" t="n">
        <v>2983422</v>
      </c>
      <c r="Y345" s="17" t="n">
        <v>82.4999883646436</v>
      </c>
      <c r="AA345" s="0" t="n">
        <v>0</v>
      </c>
      <c r="AB345" s="0" t="n">
        <v>0</v>
      </c>
      <c r="AC345" s="0" t="n">
        <v>0</v>
      </c>
      <c r="AD345" s="0" t="n">
        <v>-1.16353564010296E-005</v>
      </c>
      <c r="AG345" s="0" t="s">
        <v>753</v>
      </c>
      <c r="AH345" s="0" t="s">
        <v>336</v>
      </c>
      <c r="AI345" s="0" t="n">
        <v>3.30801082887436</v>
      </c>
      <c r="AJ345" s="0" t="n">
        <v>82.5</v>
      </c>
      <c r="AK345" s="0" t="n">
        <v>0.032</v>
      </c>
      <c r="AL345" s="0" t="n">
        <v>2983422</v>
      </c>
      <c r="AM345" s="0" t="n">
        <v>-1.16353564010296E-005</v>
      </c>
    </row>
    <row r="346" customFormat="false" ht="14.5" hidden="false" customHeight="false" outlineLevel="0" collapsed="false">
      <c r="A346" s="0" t="n">
        <v>319</v>
      </c>
      <c r="B346" s="0" t="s">
        <v>337</v>
      </c>
      <c r="C346" s="7" t="n">
        <v>119774300</v>
      </c>
      <c r="D346" s="7" t="n">
        <v>387685.52106005</v>
      </c>
      <c r="E346" s="7" t="n">
        <v>21091000</v>
      </c>
      <c r="F346" s="7" t="n">
        <v>250162.240374562</v>
      </c>
      <c r="G346" s="7" t="n">
        <v>637848</v>
      </c>
      <c r="H346" s="7" t="n">
        <v>1814602.27644084</v>
      </c>
      <c r="I346" s="17" t="n">
        <v>0.351508431506585</v>
      </c>
      <c r="J346" s="7" t="n">
        <v>1497047</v>
      </c>
      <c r="K346" s="7" t="n">
        <v>637848</v>
      </c>
      <c r="L346" s="0" t="n">
        <v>35.15</v>
      </c>
      <c r="N346" s="7" t="n">
        <v>642997</v>
      </c>
      <c r="O346" s="18" t="n">
        <v>0.0506</v>
      </c>
      <c r="P346" s="7" t="n">
        <v>675533</v>
      </c>
      <c r="Q346" s="17" t="n">
        <v>37.2276067748019</v>
      </c>
      <c r="R346" s="17" t="n">
        <v>0</v>
      </c>
      <c r="S346" s="17" t="n">
        <v>0</v>
      </c>
      <c r="T346" s="7" t="n">
        <v>0</v>
      </c>
      <c r="U346" s="7" t="n">
        <v>37685</v>
      </c>
      <c r="V346" s="7" t="n">
        <v>37685</v>
      </c>
      <c r="W346" s="7" t="n">
        <v>0</v>
      </c>
      <c r="X346" s="7" t="n">
        <v>637848</v>
      </c>
      <c r="Y346" s="17" t="n">
        <v>35.1508431506585</v>
      </c>
      <c r="AA346" s="0" t="n">
        <v>0</v>
      </c>
      <c r="AB346" s="0" t="n">
        <v>0</v>
      </c>
      <c r="AC346" s="0" t="n">
        <v>0</v>
      </c>
      <c r="AD346" s="0" t="n">
        <v>0.000843150658539571</v>
      </c>
      <c r="AG346" s="0" t="s">
        <v>754</v>
      </c>
      <c r="AH346" s="0" t="s">
        <v>337</v>
      </c>
      <c r="AI346" s="0" t="n">
        <v>0.351508431506585</v>
      </c>
      <c r="AJ346" s="0" t="n">
        <v>35.15</v>
      </c>
      <c r="AK346" s="0" t="n">
        <v>0.0506</v>
      </c>
      <c r="AL346" s="0" t="n">
        <v>637848</v>
      </c>
      <c r="AM346" s="0" t="n">
        <v>0.000843150658539571</v>
      </c>
    </row>
    <row r="347" customFormat="false" ht="14.5" hidden="false" customHeight="false" outlineLevel="0" collapsed="false">
      <c r="A347" s="0" t="n">
        <v>320</v>
      </c>
      <c r="B347" s="0" t="s">
        <v>338</v>
      </c>
      <c r="C347" s="7" t="n">
        <v>1010590200</v>
      </c>
      <c r="D347" s="7" t="n">
        <v>3271078.92315113</v>
      </c>
      <c r="E347" s="7" t="n">
        <v>535268000</v>
      </c>
      <c r="F347" s="7" t="n">
        <v>6348861.69839322</v>
      </c>
      <c r="G347" s="7" t="n">
        <v>9619941</v>
      </c>
      <c r="H347" s="7" t="n">
        <v>7347629.43594314</v>
      </c>
      <c r="I347" s="17" t="n">
        <v>1.30925777951473</v>
      </c>
      <c r="J347" s="7" t="n">
        <v>6061794</v>
      </c>
      <c r="K347" s="7" t="n">
        <v>6061794</v>
      </c>
      <c r="L347" s="0" t="n">
        <v>82.5</v>
      </c>
      <c r="N347" s="7" t="n">
        <v>5504369</v>
      </c>
      <c r="O347" s="18" t="n">
        <v>0.0518</v>
      </c>
      <c r="P347" s="7" t="n">
        <v>5789495</v>
      </c>
      <c r="Q347" s="17" t="n">
        <v>78.7940525644767</v>
      </c>
      <c r="R347" s="17" t="n">
        <v>3.70594743552334</v>
      </c>
      <c r="S347" s="17" t="n">
        <v>0.01</v>
      </c>
      <c r="T347" s="7" t="n">
        <v>55044</v>
      </c>
      <c r="U347" s="7" t="n">
        <v>0</v>
      </c>
      <c r="V347" s="7" t="n">
        <v>0</v>
      </c>
      <c r="W347" s="7" t="n">
        <v>0</v>
      </c>
      <c r="X347" s="7" t="n">
        <v>5844539</v>
      </c>
      <c r="Y347" s="17" t="n">
        <v>79.543192140443</v>
      </c>
      <c r="AA347" s="0" t="n">
        <v>-272299</v>
      </c>
      <c r="AB347" s="0" t="n">
        <v>-217255</v>
      </c>
      <c r="AC347" s="0" t="n">
        <v>0</v>
      </c>
      <c r="AD347" s="0" t="n">
        <v>-2.95680785955703</v>
      </c>
      <c r="AG347" s="0" t="s">
        <v>755</v>
      </c>
      <c r="AH347" s="0" t="s">
        <v>338</v>
      </c>
      <c r="AI347" s="0" t="n">
        <v>1.30925777951473</v>
      </c>
      <c r="AJ347" s="0" t="n">
        <v>82.5</v>
      </c>
      <c r="AK347" s="0" t="n">
        <v>0.0518</v>
      </c>
      <c r="AL347" s="0" t="n">
        <v>5844539</v>
      </c>
      <c r="AM347" s="0" t="n">
        <v>-2.95680785955703</v>
      </c>
    </row>
    <row r="348" customFormat="false" ht="14.5" hidden="false" customHeight="false" outlineLevel="0" collapsed="false">
      <c r="A348" s="0" t="n">
        <v>321</v>
      </c>
      <c r="B348" s="0" t="s">
        <v>339</v>
      </c>
      <c r="C348" s="7" t="n">
        <v>5021857900</v>
      </c>
      <c r="D348" s="7" t="n">
        <v>16254752.4523293</v>
      </c>
      <c r="E348" s="7" t="n">
        <v>1735793000</v>
      </c>
      <c r="F348" s="7" t="n">
        <v>20588396.2688579</v>
      </c>
      <c r="G348" s="7" t="n">
        <v>36843149</v>
      </c>
      <c r="H348" s="7" t="n">
        <v>51344123.3505939</v>
      </c>
      <c r="I348" s="17" t="n">
        <v>0.717572851491169</v>
      </c>
      <c r="J348" s="7" t="n">
        <v>42358902</v>
      </c>
      <c r="K348" s="7" t="n">
        <v>36843149</v>
      </c>
      <c r="L348" s="0" t="n">
        <v>71.76</v>
      </c>
      <c r="N348" s="7" t="n">
        <v>36751505</v>
      </c>
      <c r="O348" s="18" t="n">
        <v>0.0585</v>
      </c>
      <c r="P348" s="7" t="n">
        <v>38901468</v>
      </c>
      <c r="Q348" s="17" t="n">
        <v>75.7661548418472</v>
      </c>
      <c r="R348" s="17" t="n">
        <v>0</v>
      </c>
      <c r="S348" s="17" t="n">
        <v>0</v>
      </c>
      <c r="T348" s="7" t="n">
        <v>0</v>
      </c>
      <c r="U348" s="7" t="n">
        <v>2058319</v>
      </c>
      <c r="V348" s="7" t="n">
        <v>2058319</v>
      </c>
      <c r="W348" s="7" t="n">
        <v>0</v>
      </c>
      <c r="X348" s="7" t="n">
        <v>36843149</v>
      </c>
      <c r="Y348" s="17" t="n">
        <v>71.7572851491169</v>
      </c>
      <c r="AA348" s="0" t="n">
        <v>0</v>
      </c>
      <c r="AB348" s="0" t="n">
        <v>0</v>
      </c>
      <c r="AC348" s="0" t="n">
        <v>0</v>
      </c>
      <c r="AD348" s="0" t="n">
        <v>-0.00271485088309475</v>
      </c>
      <c r="AG348" s="0" t="s">
        <v>756</v>
      </c>
      <c r="AH348" s="0" t="s">
        <v>339</v>
      </c>
      <c r="AI348" s="0" t="n">
        <v>0.717572851491169</v>
      </c>
      <c r="AJ348" s="0" t="n">
        <v>71.76</v>
      </c>
      <c r="AK348" s="0" t="n">
        <v>0.0585</v>
      </c>
      <c r="AL348" s="0" t="n">
        <v>36843149</v>
      </c>
      <c r="AM348" s="0" t="n">
        <v>-0.00271485088309475</v>
      </c>
    </row>
    <row r="349" customFormat="false" ht="14.5" hidden="false" customHeight="false" outlineLevel="0" collapsed="false">
      <c r="A349" s="0" t="n">
        <v>322</v>
      </c>
      <c r="B349" s="0" t="s">
        <v>340</v>
      </c>
      <c r="C349" s="7" t="n">
        <v>1203529000</v>
      </c>
      <c r="D349" s="7" t="n">
        <v>3895583.33862841</v>
      </c>
      <c r="E349" s="7" t="n">
        <v>352562000</v>
      </c>
      <c r="F349" s="7" t="n">
        <v>4181769.46521912</v>
      </c>
      <c r="G349" s="7" t="n">
        <v>8077353</v>
      </c>
      <c r="H349" s="7" t="n">
        <v>11804797.72</v>
      </c>
      <c r="I349" s="17" t="n">
        <v>0.684243236655816</v>
      </c>
      <c r="J349" s="7" t="n">
        <v>9738958</v>
      </c>
      <c r="K349" s="7" t="n">
        <v>8077353</v>
      </c>
      <c r="L349" s="0" t="n">
        <v>68.42</v>
      </c>
      <c r="N349" s="7" t="n">
        <v>8476196</v>
      </c>
      <c r="O349" s="18" t="n">
        <v>0.0384</v>
      </c>
      <c r="P349" s="7" t="n">
        <v>8801682</v>
      </c>
      <c r="Q349" s="17" t="n">
        <v>74.5602102532258</v>
      </c>
      <c r="R349" s="17" t="n">
        <v>0</v>
      </c>
      <c r="S349" s="17" t="n">
        <v>0</v>
      </c>
      <c r="T349" s="7" t="n">
        <v>0</v>
      </c>
      <c r="U349" s="7" t="n">
        <v>724329</v>
      </c>
      <c r="V349" s="7" t="n">
        <v>724329</v>
      </c>
      <c r="W349" s="7" t="n">
        <v>0</v>
      </c>
      <c r="X349" s="7" t="n">
        <v>8077353</v>
      </c>
      <c r="Y349" s="17" t="n">
        <v>68.4243236655816</v>
      </c>
      <c r="AA349" s="0" t="n">
        <v>0</v>
      </c>
      <c r="AB349" s="0" t="n">
        <v>0</v>
      </c>
      <c r="AC349" s="0" t="n">
        <v>0</v>
      </c>
      <c r="AD349" s="0" t="n">
        <v>0.004323665581623</v>
      </c>
      <c r="AG349" s="0" t="s">
        <v>757</v>
      </c>
      <c r="AH349" s="0" t="s">
        <v>340</v>
      </c>
      <c r="AI349" s="0" t="n">
        <v>0.684243236655816</v>
      </c>
      <c r="AJ349" s="0" t="n">
        <v>68.42</v>
      </c>
      <c r="AK349" s="0" t="n">
        <v>0.0384</v>
      </c>
      <c r="AL349" s="0" t="n">
        <v>8077353</v>
      </c>
      <c r="AM349" s="0" t="n">
        <v>0.004323665581623</v>
      </c>
    </row>
    <row r="350" customFormat="false" ht="14.5" hidden="false" customHeight="false" outlineLevel="0" collapsed="false">
      <c r="A350" s="0" t="n">
        <v>323</v>
      </c>
      <c r="B350" s="0" t="s">
        <v>341</v>
      </c>
      <c r="C350" s="7" t="n">
        <v>1451294400</v>
      </c>
      <c r="D350" s="7" t="n">
        <v>4697550.52357253</v>
      </c>
      <c r="E350" s="7" t="n">
        <v>341590000</v>
      </c>
      <c r="F350" s="7" t="n">
        <v>4051629.5903251</v>
      </c>
      <c r="G350" s="7" t="n">
        <v>8749180</v>
      </c>
      <c r="H350" s="7" t="n">
        <v>17634184.150158</v>
      </c>
      <c r="I350" s="17" t="n">
        <v>0.496148839407555</v>
      </c>
      <c r="J350" s="7" t="n">
        <v>14548202</v>
      </c>
      <c r="K350" s="7" t="n">
        <v>8749180</v>
      </c>
      <c r="L350" s="0" t="n">
        <v>49.61</v>
      </c>
      <c r="N350" s="7" t="n">
        <v>9526336</v>
      </c>
      <c r="O350" s="18" t="n">
        <v>0.0388</v>
      </c>
      <c r="P350" s="7" t="n">
        <v>9895958</v>
      </c>
      <c r="Q350" s="17" t="n">
        <v>56.1180370791996</v>
      </c>
      <c r="R350" s="17" t="n">
        <v>0</v>
      </c>
      <c r="S350" s="17" t="n">
        <v>0</v>
      </c>
      <c r="T350" s="7" t="n">
        <v>0</v>
      </c>
      <c r="U350" s="7" t="n">
        <v>1146778</v>
      </c>
      <c r="V350" s="7" t="n">
        <v>1146778</v>
      </c>
      <c r="W350" s="7" t="n">
        <v>0</v>
      </c>
      <c r="X350" s="7" t="n">
        <v>8749180</v>
      </c>
      <c r="Y350" s="17" t="n">
        <v>49.6148839407555</v>
      </c>
      <c r="AA350" s="0" t="n">
        <v>0</v>
      </c>
      <c r="AB350" s="0" t="n">
        <v>0</v>
      </c>
      <c r="AC350" s="0" t="n">
        <v>0</v>
      </c>
      <c r="AD350" s="0" t="n">
        <v>0.00488394075553344</v>
      </c>
      <c r="AG350" s="0" t="s">
        <v>758</v>
      </c>
      <c r="AH350" s="0" t="s">
        <v>341</v>
      </c>
      <c r="AI350" s="0" t="n">
        <v>0.496148839407555</v>
      </c>
      <c r="AJ350" s="0" t="n">
        <v>49.61</v>
      </c>
      <c r="AK350" s="0" t="n">
        <v>0.0388</v>
      </c>
      <c r="AL350" s="0" t="n">
        <v>8749180</v>
      </c>
      <c r="AM350" s="0" t="n">
        <v>0.00488394075553344</v>
      </c>
    </row>
    <row r="351" customFormat="false" ht="14.5" hidden="false" customHeight="false" outlineLevel="0" collapsed="false">
      <c r="A351" s="0" t="n">
        <v>324</v>
      </c>
      <c r="B351" s="0" t="s">
        <v>342</v>
      </c>
      <c r="C351" s="7" t="n">
        <v>513429200</v>
      </c>
      <c r="D351" s="7" t="n">
        <v>1661867.92099344</v>
      </c>
      <c r="E351" s="7" t="n">
        <v>171143000</v>
      </c>
      <c r="F351" s="7" t="n">
        <v>2029942.4543371</v>
      </c>
      <c r="G351" s="7" t="n">
        <v>3691810</v>
      </c>
      <c r="H351" s="7" t="n">
        <v>6922529.17600631</v>
      </c>
      <c r="I351" s="17" t="n">
        <v>0.533303638906416</v>
      </c>
      <c r="J351" s="7" t="n">
        <v>5711087</v>
      </c>
      <c r="K351" s="7" t="n">
        <v>3691810</v>
      </c>
      <c r="L351" s="0" t="n">
        <v>53.33</v>
      </c>
      <c r="N351" s="7" t="n">
        <v>3726177</v>
      </c>
      <c r="O351" s="18" t="n">
        <v>0.0337</v>
      </c>
      <c r="P351" s="7" t="n">
        <v>3851749</v>
      </c>
      <c r="Q351" s="17" t="n">
        <v>55.640776688241</v>
      </c>
      <c r="R351" s="17" t="n">
        <v>0</v>
      </c>
      <c r="S351" s="17" t="n">
        <v>0</v>
      </c>
      <c r="T351" s="7" t="n">
        <v>0</v>
      </c>
      <c r="U351" s="7" t="n">
        <v>159939</v>
      </c>
      <c r="V351" s="7" t="n">
        <v>159939</v>
      </c>
      <c r="W351" s="7" t="n">
        <v>0</v>
      </c>
      <c r="X351" s="7" t="n">
        <v>3691810</v>
      </c>
      <c r="Y351" s="17" t="n">
        <v>53.3303638906416</v>
      </c>
      <c r="AA351" s="0" t="n">
        <v>0</v>
      </c>
      <c r="AB351" s="0" t="n">
        <v>0</v>
      </c>
      <c r="AC351" s="0" t="n">
        <v>0</v>
      </c>
      <c r="AD351" s="0" t="n">
        <v>0.000363890641587261</v>
      </c>
      <c r="AG351" s="0" t="s">
        <v>759</v>
      </c>
      <c r="AH351" s="0" t="s">
        <v>342</v>
      </c>
      <c r="AI351" s="0" t="n">
        <v>0.533303638906416</v>
      </c>
      <c r="AJ351" s="0" t="n">
        <v>53.33</v>
      </c>
      <c r="AK351" s="0" t="n">
        <v>0.0337</v>
      </c>
      <c r="AL351" s="0" t="n">
        <v>3691810</v>
      </c>
      <c r="AM351" s="0" t="n">
        <v>0.000363890641587261</v>
      </c>
    </row>
    <row r="352" customFormat="false" ht="14.5" hidden="false" customHeight="false" outlineLevel="0" collapsed="false">
      <c r="A352" s="0" t="n">
        <v>325</v>
      </c>
      <c r="B352" s="0" t="s">
        <v>343</v>
      </c>
      <c r="C352" s="7" t="n">
        <v>3978694400</v>
      </c>
      <c r="D352" s="7" t="n">
        <v>12878240.2535661</v>
      </c>
      <c r="E352" s="7" t="n">
        <v>1392811000</v>
      </c>
      <c r="F352" s="7" t="n">
        <v>16520256.0418347</v>
      </c>
      <c r="G352" s="7" t="n">
        <v>29398496</v>
      </c>
      <c r="H352" s="7" t="n">
        <v>77785675.98</v>
      </c>
      <c r="I352" s="17" t="n">
        <v>0.377942283455361</v>
      </c>
      <c r="J352" s="7" t="n">
        <v>64173183</v>
      </c>
      <c r="K352" s="7" t="n">
        <v>29398496</v>
      </c>
      <c r="L352" s="0" t="n">
        <v>37.79</v>
      </c>
      <c r="N352" s="7" t="n">
        <v>32011961</v>
      </c>
      <c r="O352" s="18" t="n">
        <v>0.0445</v>
      </c>
      <c r="P352" s="7" t="n">
        <v>33436493</v>
      </c>
      <c r="Q352" s="17" t="n">
        <v>42.985411618197</v>
      </c>
      <c r="R352" s="17" t="n">
        <v>0</v>
      </c>
      <c r="S352" s="17" t="n">
        <v>0</v>
      </c>
      <c r="T352" s="7" t="n">
        <v>0</v>
      </c>
      <c r="U352" s="7" t="n">
        <v>4037997</v>
      </c>
      <c r="V352" s="7" t="n">
        <v>4037997</v>
      </c>
      <c r="W352" s="7" t="n">
        <v>0</v>
      </c>
      <c r="X352" s="7" t="n">
        <v>29398496</v>
      </c>
      <c r="Y352" s="17" t="n">
        <v>37.7942283455361</v>
      </c>
      <c r="AA352" s="0" t="n">
        <v>0</v>
      </c>
      <c r="AB352" s="0" t="n">
        <v>0</v>
      </c>
      <c r="AC352" s="0" t="n">
        <v>0</v>
      </c>
      <c r="AD352" s="0" t="n">
        <v>0.00422834553606322</v>
      </c>
      <c r="AG352" s="0" t="s">
        <v>760</v>
      </c>
      <c r="AH352" s="0" t="s">
        <v>343</v>
      </c>
      <c r="AI352" s="0" t="n">
        <v>0.377942283455361</v>
      </c>
      <c r="AJ352" s="0" t="n">
        <v>37.79</v>
      </c>
      <c r="AK352" s="0" t="n">
        <v>0.0445</v>
      </c>
      <c r="AL352" s="0" t="n">
        <v>29398496</v>
      </c>
      <c r="AM352" s="0" t="n">
        <v>0.00422834553606322</v>
      </c>
    </row>
    <row r="353" customFormat="false" ht="14.5" hidden="false" customHeight="false" outlineLevel="0" collapsed="false">
      <c r="A353" s="0" t="n">
        <v>326</v>
      </c>
      <c r="B353" s="0" t="s">
        <v>344</v>
      </c>
      <c r="C353" s="7" t="n">
        <v>5707136100</v>
      </c>
      <c r="D353" s="7" t="n">
        <v>18472861.3123944</v>
      </c>
      <c r="E353" s="7" t="n">
        <v>2014741000</v>
      </c>
      <c r="F353" s="7" t="n">
        <v>23897023.4855856</v>
      </c>
      <c r="G353" s="7" t="n">
        <v>42369885</v>
      </c>
      <c r="H353" s="7" t="n">
        <v>58175588.9449295</v>
      </c>
      <c r="I353" s="17" t="n">
        <v>0.728310374994371</v>
      </c>
      <c r="J353" s="7" t="n">
        <v>47994861</v>
      </c>
      <c r="K353" s="7" t="n">
        <v>42369885</v>
      </c>
      <c r="L353" s="0" t="n">
        <v>72.83</v>
      </c>
      <c r="N353" s="7" t="n">
        <v>43643952</v>
      </c>
      <c r="O353" s="18" t="n">
        <v>0.0236</v>
      </c>
      <c r="P353" s="7" t="n">
        <v>44673949</v>
      </c>
      <c r="Q353" s="17" t="n">
        <v>76.7915715340493</v>
      </c>
      <c r="R353" s="17" t="n">
        <v>0</v>
      </c>
      <c r="S353" s="17" t="n">
        <v>0</v>
      </c>
      <c r="T353" s="7" t="n">
        <v>0</v>
      </c>
      <c r="U353" s="7" t="n">
        <v>2304064</v>
      </c>
      <c r="V353" s="7" t="n">
        <v>2304064</v>
      </c>
      <c r="W353" s="7" t="n">
        <v>0</v>
      </c>
      <c r="X353" s="7" t="n">
        <v>42369885</v>
      </c>
      <c r="Y353" s="17" t="n">
        <v>72.8310374994371</v>
      </c>
      <c r="AA353" s="0" t="n">
        <v>0</v>
      </c>
      <c r="AB353" s="0" t="n">
        <v>0</v>
      </c>
      <c r="AC353" s="0" t="n">
        <v>0</v>
      </c>
      <c r="AD353" s="0" t="n">
        <v>0.00103749943713183</v>
      </c>
      <c r="AG353" s="0" t="s">
        <v>761</v>
      </c>
      <c r="AH353" s="0" t="s">
        <v>344</v>
      </c>
      <c r="AI353" s="0" t="n">
        <v>0.728310374994371</v>
      </c>
      <c r="AJ353" s="0" t="n">
        <v>72.83</v>
      </c>
      <c r="AK353" s="0" t="n">
        <v>0.0236</v>
      </c>
      <c r="AL353" s="0" t="n">
        <v>42369885</v>
      </c>
      <c r="AM353" s="0" t="n">
        <v>0.00103749943713183</v>
      </c>
    </row>
    <row r="354" customFormat="false" ht="14.5" hidden="false" customHeight="false" outlineLevel="0" collapsed="false">
      <c r="A354" s="0" t="n">
        <v>327</v>
      </c>
      <c r="B354" s="0" t="s">
        <v>345</v>
      </c>
      <c r="C354" s="7" t="n">
        <v>267682700</v>
      </c>
      <c r="D354" s="7" t="n">
        <v>866435.512695638</v>
      </c>
      <c r="E354" s="7" t="n">
        <v>80199000</v>
      </c>
      <c r="F354" s="7" t="n">
        <v>951247.523389101</v>
      </c>
      <c r="G354" s="7" t="n">
        <v>1817683</v>
      </c>
      <c r="H354" s="7" t="n">
        <v>2511895.4360448</v>
      </c>
      <c r="I354" s="17" t="n">
        <v>0.723630042045898</v>
      </c>
      <c r="J354" s="7" t="n">
        <v>2072314</v>
      </c>
      <c r="K354" s="7" t="n">
        <v>1817683</v>
      </c>
      <c r="L354" s="0" t="n">
        <v>72.36</v>
      </c>
      <c r="N354" s="7" t="n">
        <v>1956361</v>
      </c>
      <c r="O354" s="18" t="n">
        <v>0.0415</v>
      </c>
      <c r="P354" s="7" t="n">
        <v>2037550</v>
      </c>
      <c r="Q354" s="17" t="n">
        <v>81.1160357537932</v>
      </c>
      <c r="R354" s="17" t="n">
        <v>0</v>
      </c>
      <c r="S354" s="17" t="n">
        <v>0</v>
      </c>
      <c r="T354" s="7" t="n">
        <v>0</v>
      </c>
      <c r="U354" s="7" t="n">
        <v>219867</v>
      </c>
      <c r="V354" s="7" t="n">
        <v>219867</v>
      </c>
      <c r="W354" s="7" t="n">
        <v>0</v>
      </c>
      <c r="X354" s="7" t="n">
        <v>1817683</v>
      </c>
      <c r="Y354" s="17" t="n">
        <v>72.3630042045898</v>
      </c>
      <c r="AA354" s="0" t="n">
        <v>0</v>
      </c>
      <c r="AB354" s="0" t="n">
        <v>0</v>
      </c>
      <c r="AC354" s="0" t="n">
        <v>0</v>
      </c>
      <c r="AD354" s="0" t="n">
        <v>0.00300420458982842</v>
      </c>
      <c r="AG354" s="0" t="s">
        <v>762</v>
      </c>
      <c r="AH354" s="0" t="s">
        <v>345</v>
      </c>
      <c r="AI354" s="0" t="n">
        <v>0.723630042045898</v>
      </c>
      <c r="AJ354" s="0" t="n">
        <v>72.36</v>
      </c>
      <c r="AK354" s="0" t="n">
        <v>0.0415</v>
      </c>
      <c r="AL354" s="0" t="n">
        <v>1817683</v>
      </c>
      <c r="AM354" s="0" t="n">
        <v>0.00300420458982842</v>
      </c>
    </row>
    <row r="355" customFormat="false" ht="14.5" hidden="false" customHeight="false" outlineLevel="0" collapsed="false">
      <c r="A355" s="0" t="n">
        <v>328</v>
      </c>
      <c r="B355" s="0" t="s">
        <v>346</v>
      </c>
      <c r="C355" s="7" t="n">
        <v>1330013700</v>
      </c>
      <c r="D355" s="7" t="n">
        <v>4304989.08615208</v>
      </c>
      <c r="E355" s="7" t="n">
        <v>404588000</v>
      </c>
      <c r="F355" s="7" t="n">
        <v>4798854.51181373</v>
      </c>
      <c r="G355" s="7" t="n">
        <v>9103844</v>
      </c>
      <c r="H355" s="7" t="n">
        <v>18092926.6794239</v>
      </c>
      <c r="I355" s="17" t="n">
        <v>0.503171441597302</v>
      </c>
      <c r="J355" s="7" t="n">
        <v>14926665</v>
      </c>
      <c r="K355" s="7" t="n">
        <v>9103844</v>
      </c>
      <c r="L355" s="0" t="n">
        <v>50.32</v>
      </c>
      <c r="N355" s="7" t="n">
        <v>9068349</v>
      </c>
      <c r="O355" s="18" t="n">
        <v>0.0444</v>
      </c>
      <c r="P355" s="7" t="n">
        <v>9470984</v>
      </c>
      <c r="Q355" s="17" t="n">
        <v>52.3463349396692</v>
      </c>
      <c r="R355" s="17" t="n">
        <v>0</v>
      </c>
      <c r="S355" s="17" t="n">
        <v>0</v>
      </c>
      <c r="T355" s="7" t="n">
        <v>0</v>
      </c>
      <c r="U355" s="7" t="n">
        <v>367140</v>
      </c>
      <c r="V355" s="7" t="n">
        <v>367140</v>
      </c>
      <c r="W355" s="7" t="n">
        <v>0</v>
      </c>
      <c r="X355" s="7" t="n">
        <v>9103844</v>
      </c>
      <c r="Y355" s="17" t="n">
        <v>50.3171441597302</v>
      </c>
      <c r="AA355" s="0" t="n">
        <v>0</v>
      </c>
      <c r="AB355" s="0" t="n">
        <v>0</v>
      </c>
      <c r="AC355" s="0" t="n">
        <v>0</v>
      </c>
      <c r="AD355" s="0" t="n">
        <v>-0.00285584026982377</v>
      </c>
      <c r="AG355" s="0" t="s">
        <v>763</v>
      </c>
      <c r="AH355" s="0" t="s">
        <v>346</v>
      </c>
      <c r="AI355" s="0" t="n">
        <v>0.503171441597302</v>
      </c>
      <c r="AJ355" s="0" t="n">
        <v>50.32</v>
      </c>
      <c r="AK355" s="0" t="n">
        <v>0.0444</v>
      </c>
      <c r="AL355" s="0" t="n">
        <v>9103844</v>
      </c>
      <c r="AM355" s="0" t="n">
        <v>-0.00285584026982377</v>
      </c>
    </row>
    <row r="356" customFormat="false" ht="14.5" hidden="false" customHeight="false" outlineLevel="0" collapsed="false">
      <c r="A356" s="0" t="n">
        <v>329</v>
      </c>
      <c r="B356" s="0" t="s">
        <v>347</v>
      </c>
      <c r="C356" s="7" t="n">
        <v>1189426700</v>
      </c>
      <c r="D356" s="7" t="n">
        <v>3849937.00612098</v>
      </c>
      <c r="E356" s="7" t="n">
        <v>429457000</v>
      </c>
      <c r="F356" s="7" t="n">
        <v>5093827.9486292</v>
      </c>
      <c r="G356" s="7" t="n">
        <v>8943765</v>
      </c>
      <c r="H356" s="7" t="n">
        <v>7593317.77412327</v>
      </c>
      <c r="I356" s="17" t="n">
        <v>1.17784679451699</v>
      </c>
      <c r="J356" s="7" t="n">
        <v>6264487</v>
      </c>
      <c r="K356" s="7" t="n">
        <v>6264487</v>
      </c>
      <c r="L356" s="0" t="n">
        <v>82.5</v>
      </c>
      <c r="N356" s="7" t="n">
        <v>5913337</v>
      </c>
      <c r="O356" s="18" t="n">
        <v>0.0337</v>
      </c>
      <c r="P356" s="7" t="n">
        <v>6112616</v>
      </c>
      <c r="Q356" s="17" t="n">
        <v>80.499936678941</v>
      </c>
      <c r="R356" s="17" t="n">
        <v>2.00006332105903</v>
      </c>
      <c r="S356" s="17" t="n">
        <v>0</v>
      </c>
      <c r="T356" s="7" t="n">
        <v>0</v>
      </c>
      <c r="U356" s="7" t="n">
        <v>0</v>
      </c>
      <c r="V356" s="7" t="n">
        <v>0</v>
      </c>
      <c r="W356" s="7" t="n">
        <v>0</v>
      </c>
      <c r="X356" s="7" t="n">
        <v>6112616</v>
      </c>
      <c r="Y356" s="17" t="n">
        <v>80.499936678941</v>
      </c>
      <c r="AA356" s="0" t="n">
        <v>-151871</v>
      </c>
      <c r="AB356" s="0" t="n">
        <v>-151871</v>
      </c>
      <c r="AC356" s="0" t="n">
        <v>0</v>
      </c>
      <c r="AD356" s="0" t="n">
        <v>-2.00006332105903</v>
      </c>
      <c r="AG356" s="0" t="s">
        <v>764</v>
      </c>
      <c r="AH356" s="0" t="s">
        <v>347</v>
      </c>
      <c r="AI356" s="0" t="n">
        <v>1.17784679451699</v>
      </c>
      <c r="AJ356" s="0" t="n">
        <v>82.5</v>
      </c>
      <c r="AK356" s="0" t="n">
        <v>0.0337</v>
      </c>
      <c r="AL356" s="0" t="n">
        <v>6112616</v>
      </c>
      <c r="AM356" s="0" t="n">
        <v>-2.00006332105903</v>
      </c>
    </row>
    <row r="357" customFormat="false" ht="14.5" hidden="false" customHeight="false" outlineLevel="0" collapsed="false">
      <c r="A357" s="0" t="n">
        <v>330</v>
      </c>
      <c r="B357" s="0" t="s">
        <v>348</v>
      </c>
      <c r="C357" s="7" t="n">
        <v>7192996000</v>
      </c>
      <c r="D357" s="7" t="n">
        <v>23282293.4656505</v>
      </c>
      <c r="E357" s="7" t="n">
        <v>6431334000</v>
      </c>
      <c r="F357" s="7" t="n">
        <v>76282628.7059455</v>
      </c>
      <c r="G357" s="7" t="n">
        <v>99564922</v>
      </c>
      <c r="H357" s="7" t="n">
        <v>26381907.903</v>
      </c>
      <c r="I357" s="17" t="n">
        <v>3.77398489775935</v>
      </c>
      <c r="J357" s="7" t="n">
        <v>21765074</v>
      </c>
      <c r="K357" s="7" t="n">
        <v>21765074</v>
      </c>
      <c r="L357" s="0" t="n">
        <v>82.5</v>
      </c>
      <c r="N357" s="7" t="n">
        <v>20948614</v>
      </c>
      <c r="O357" s="18" t="n">
        <v>0.0428</v>
      </c>
      <c r="P357" s="7" t="n">
        <v>21845215</v>
      </c>
      <c r="Q357" s="17" t="n">
        <v>82.8037724956044</v>
      </c>
      <c r="R357" s="17" t="n">
        <v>0</v>
      </c>
      <c r="S357" s="17" t="n">
        <v>0</v>
      </c>
      <c r="T357" s="7" t="n">
        <v>0</v>
      </c>
      <c r="U357" s="7" t="n">
        <v>80141</v>
      </c>
      <c r="V357" s="7" t="n">
        <v>80141</v>
      </c>
      <c r="W357" s="7" t="n">
        <v>0</v>
      </c>
      <c r="X357" s="7" t="n">
        <v>21765074</v>
      </c>
      <c r="Y357" s="17" t="n">
        <v>82.4999999242852</v>
      </c>
      <c r="AA357" s="0" t="n">
        <v>0</v>
      </c>
      <c r="AB357" s="0" t="n">
        <v>0</v>
      </c>
      <c r="AC357" s="0" t="n">
        <v>0</v>
      </c>
      <c r="AD357" s="0" t="n">
        <v>-7.57147660124247E-008</v>
      </c>
      <c r="AG357" s="0" t="s">
        <v>765</v>
      </c>
      <c r="AH357" s="0" t="s">
        <v>348</v>
      </c>
      <c r="AI357" s="0" t="n">
        <v>3.77398489775935</v>
      </c>
      <c r="AJ357" s="0" t="n">
        <v>82.5</v>
      </c>
      <c r="AK357" s="0" t="n">
        <v>0.0428</v>
      </c>
      <c r="AL357" s="0" t="n">
        <v>21765074</v>
      </c>
      <c r="AM357" s="0" t="n">
        <v>-7.57147660124247E-008</v>
      </c>
    </row>
    <row r="358" customFormat="false" ht="14.5" hidden="false" customHeight="false" outlineLevel="0" collapsed="false">
      <c r="A358" s="0" t="n">
        <v>331</v>
      </c>
      <c r="B358" s="0" t="s">
        <v>349</v>
      </c>
      <c r="C358" s="7" t="n">
        <v>4325909100</v>
      </c>
      <c r="D358" s="7" t="n">
        <v>14002104.9882313</v>
      </c>
      <c r="E358" s="7" t="n">
        <v>931291000</v>
      </c>
      <c r="F358" s="7" t="n">
        <v>11046125.9779369</v>
      </c>
      <c r="G358" s="7" t="n">
        <v>25048231</v>
      </c>
      <c r="H358" s="7" t="n">
        <v>25402087.0325328</v>
      </c>
      <c r="I358" s="17" t="n">
        <v>0.986069804733776</v>
      </c>
      <c r="J358" s="7" t="n">
        <v>20956722</v>
      </c>
      <c r="K358" s="7" t="n">
        <v>20956722</v>
      </c>
      <c r="L358" s="0" t="n">
        <v>82.5</v>
      </c>
      <c r="N358" s="7" t="n">
        <v>18059992</v>
      </c>
      <c r="O358" s="18" t="n">
        <v>0.0315</v>
      </c>
      <c r="P358" s="7" t="n">
        <v>18628882</v>
      </c>
      <c r="Q358" s="17" t="n">
        <v>73.3360293433439</v>
      </c>
      <c r="R358" s="17" t="n">
        <v>9.16397065665615</v>
      </c>
      <c r="S358" s="17" t="n">
        <v>0.02</v>
      </c>
      <c r="T358" s="7" t="n">
        <v>361200</v>
      </c>
      <c r="U358" s="7" t="n">
        <v>0</v>
      </c>
      <c r="V358" s="7" t="n">
        <v>0</v>
      </c>
      <c r="W358" s="7" t="n">
        <v>0</v>
      </c>
      <c r="X358" s="7" t="n">
        <v>18990082</v>
      </c>
      <c r="Y358" s="17" t="n">
        <v>74.7579597522012</v>
      </c>
      <c r="AA358" s="0" t="n">
        <v>-2327840</v>
      </c>
      <c r="AB358" s="0" t="n">
        <v>-1966640</v>
      </c>
      <c r="AC358" s="0" t="n">
        <v>0</v>
      </c>
      <c r="AD358" s="0" t="n">
        <v>-7.74204024779877</v>
      </c>
      <c r="AG358" s="0" t="s">
        <v>766</v>
      </c>
      <c r="AH358" s="0" t="s">
        <v>349</v>
      </c>
      <c r="AI358" s="0" t="n">
        <v>0.986069804733776</v>
      </c>
      <c r="AJ358" s="0" t="n">
        <v>82.5</v>
      </c>
      <c r="AK358" s="0" t="n">
        <v>0.0315</v>
      </c>
      <c r="AL358" s="0" t="n">
        <v>18990082</v>
      </c>
      <c r="AM358" s="0" t="n">
        <v>-7.74204024779877</v>
      </c>
    </row>
    <row r="359" customFormat="false" ht="14.5" hidden="false" customHeight="false" outlineLevel="0" collapsed="false">
      <c r="A359" s="0" t="n">
        <v>332</v>
      </c>
      <c r="B359" s="0" t="s">
        <v>350</v>
      </c>
      <c r="C359" s="7" t="n">
        <v>3302461300</v>
      </c>
      <c r="D359" s="7" t="n">
        <v>10689408.5782271</v>
      </c>
      <c r="E359" s="7" t="n">
        <v>1037417000</v>
      </c>
      <c r="F359" s="7" t="n">
        <v>12304895.9709192</v>
      </c>
      <c r="G359" s="7" t="n">
        <v>22994305</v>
      </c>
      <c r="H359" s="7" t="n">
        <v>68366792.9</v>
      </c>
      <c r="I359" s="17" t="n">
        <v>0.336337336075333</v>
      </c>
      <c r="J359" s="7" t="n">
        <v>56402604</v>
      </c>
      <c r="K359" s="7" t="n">
        <v>22994305</v>
      </c>
      <c r="L359" s="0" t="n">
        <v>33.63</v>
      </c>
      <c r="N359" s="7" t="n">
        <v>22906588</v>
      </c>
      <c r="O359" s="18" t="n">
        <v>0.0382</v>
      </c>
      <c r="P359" s="7" t="n">
        <v>23781620</v>
      </c>
      <c r="Q359" s="17" t="n">
        <v>34.7853380145904</v>
      </c>
      <c r="R359" s="17" t="n">
        <v>0</v>
      </c>
      <c r="S359" s="17" t="n">
        <v>0</v>
      </c>
      <c r="T359" s="7" t="n">
        <v>0</v>
      </c>
      <c r="U359" s="7" t="n">
        <v>787315</v>
      </c>
      <c r="V359" s="7" t="n">
        <v>787315</v>
      </c>
      <c r="W359" s="7" t="n">
        <v>0</v>
      </c>
      <c r="X359" s="7" t="n">
        <v>22994305</v>
      </c>
      <c r="Y359" s="17" t="n">
        <v>33.6337336075333</v>
      </c>
      <c r="AA359" s="0" t="n">
        <v>0</v>
      </c>
      <c r="AB359" s="0" t="n">
        <v>0</v>
      </c>
      <c r="AC359" s="0" t="n">
        <v>0</v>
      </c>
      <c r="AD359" s="0" t="n">
        <v>0.00373360753330587</v>
      </c>
      <c r="AG359" s="0" t="s">
        <v>767</v>
      </c>
      <c r="AH359" s="0" t="s">
        <v>350</v>
      </c>
      <c r="AI359" s="0" t="n">
        <v>0.336337336075333</v>
      </c>
      <c r="AJ359" s="0" t="n">
        <v>33.63</v>
      </c>
      <c r="AK359" s="0" t="n">
        <v>0.0382</v>
      </c>
      <c r="AL359" s="0" t="n">
        <v>22994305</v>
      </c>
      <c r="AM359" s="0" t="n">
        <v>0.00373360753330587</v>
      </c>
    </row>
    <row r="360" customFormat="false" ht="14.5" hidden="false" customHeight="false" outlineLevel="0" collapsed="false">
      <c r="A360" s="0" t="n">
        <v>333</v>
      </c>
      <c r="B360" s="0" t="s">
        <v>351</v>
      </c>
      <c r="C360" s="7" t="n">
        <v>453409500</v>
      </c>
      <c r="D360" s="7" t="n">
        <v>1467596.12254947</v>
      </c>
      <c r="E360" s="7" t="n">
        <v>121284000</v>
      </c>
      <c r="F360" s="7" t="n">
        <v>1438560.38886674</v>
      </c>
      <c r="G360" s="7" t="n">
        <v>2906157</v>
      </c>
      <c r="H360" s="7" t="n">
        <v>1817852.54643504</v>
      </c>
      <c r="I360" s="17" t="n">
        <v>1.59867586933782</v>
      </c>
      <c r="J360" s="7" t="n">
        <v>1499728</v>
      </c>
      <c r="K360" s="7" t="n">
        <v>1499728</v>
      </c>
      <c r="L360" s="0" t="n">
        <v>82.5</v>
      </c>
      <c r="N360" s="7" t="n">
        <v>1360800</v>
      </c>
      <c r="O360" s="18" t="n">
        <v>0.0337</v>
      </c>
      <c r="P360" s="7" t="n">
        <v>1406659</v>
      </c>
      <c r="Q360" s="17" t="n">
        <v>77.3802585230896</v>
      </c>
      <c r="R360" s="17" t="n">
        <v>5.11974147691036</v>
      </c>
      <c r="S360" s="17" t="n">
        <v>0.01</v>
      </c>
      <c r="T360" s="7" t="n">
        <v>13608</v>
      </c>
      <c r="U360" s="7" t="n">
        <v>0</v>
      </c>
      <c r="V360" s="7" t="n">
        <v>0</v>
      </c>
      <c r="W360" s="7" t="n">
        <v>0</v>
      </c>
      <c r="X360" s="7" t="n">
        <v>1420267</v>
      </c>
      <c r="Y360" s="17" t="n">
        <v>78.1288340897211</v>
      </c>
      <c r="AA360" s="0" t="n">
        <v>-93069</v>
      </c>
      <c r="AB360" s="0" t="n">
        <v>-79461</v>
      </c>
      <c r="AC360" s="0" t="n">
        <v>0</v>
      </c>
      <c r="AD360" s="0" t="n">
        <v>-4.37116591027893</v>
      </c>
      <c r="AG360" s="0" t="s">
        <v>768</v>
      </c>
      <c r="AH360" s="0" t="s">
        <v>351</v>
      </c>
      <c r="AI360" s="0" t="n">
        <v>1.59867586933782</v>
      </c>
      <c r="AJ360" s="0" t="n">
        <v>82.5</v>
      </c>
      <c r="AK360" s="0" t="n">
        <v>0.0337</v>
      </c>
      <c r="AL360" s="0" t="n">
        <v>1420267</v>
      </c>
      <c r="AM360" s="0" t="n">
        <v>-4.37116591027893</v>
      </c>
    </row>
    <row r="361" customFormat="false" ht="14.5" hidden="false" customHeight="false" outlineLevel="0" collapsed="false">
      <c r="A361" s="0" t="n">
        <v>334</v>
      </c>
      <c r="B361" s="0" t="s">
        <v>352</v>
      </c>
      <c r="C361" s="7" t="n">
        <v>3290703900</v>
      </c>
      <c r="D361" s="7" t="n">
        <v>10651352.2193479</v>
      </c>
      <c r="E361" s="7" t="n">
        <v>158182000</v>
      </c>
      <c r="F361" s="7" t="n">
        <v>1876210.87226443</v>
      </c>
      <c r="G361" s="7" t="n">
        <v>12527563</v>
      </c>
      <c r="H361" s="7" t="n">
        <v>5793063.00148266</v>
      </c>
      <c r="I361" s="17" t="n">
        <v>2.16251109245553</v>
      </c>
      <c r="J361" s="7" t="n">
        <v>4779277</v>
      </c>
      <c r="K361" s="7" t="n">
        <v>4779277</v>
      </c>
      <c r="L361" s="0" t="n">
        <v>82.5</v>
      </c>
      <c r="N361" s="7" t="n">
        <v>5043724</v>
      </c>
      <c r="O361" s="18" t="n">
        <v>0.0461</v>
      </c>
      <c r="P361" s="7" t="n">
        <v>5276240</v>
      </c>
      <c r="Q361" s="17" t="n">
        <v>91.0785882813568</v>
      </c>
      <c r="R361" s="17" t="n">
        <v>0</v>
      </c>
      <c r="S361" s="17" t="n">
        <v>0</v>
      </c>
      <c r="T361" s="7" t="n">
        <v>0</v>
      </c>
      <c r="U361" s="7" t="n">
        <v>496963</v>
      </c>
      <c r="V361" s="7" t="n">
        <v>496963</v>
      </c>
      <c r="W361" s="7" t="n">
        <v>0</v>
      </c>
      <c r="X361" s="7" t="n">
        <v>4779277</v>
      </c>
      <c r="Y361" s="17" t="n">
        <v>82.5000004104358</v>
      </c>
      <c r="AA361" s="0" t="n">
        <v>0</v>
      </c>
      <c r="AB361" s="0" t="n">
        <v>0</v>
      </c>
      <c r="AC361" s="0" t="n">
        <v>0</v>
      </c>
      <c r="AD361" s="0" t="n">
        <v>4.10435816888821E-007</v>
      </c>
      <c r="AG361" s="0" t="s">
        <v>769</v>
      </c>
      <c r="AH361" s="0" t="s">
        <v>352</v>
      </c>
      <c r="AI361" s="0" t="n">
        <v>2.16251109245553</v>
      </c>
      <c r="AJ361" s="0" t="n">
        <v>82.5</v>
      </c>
      <c r="AK361" s="0" t="n">
        <v>0.0461</v>
      </c>
      <c r="AL361" s="0" t="n">
        <v>4779277</v>
      </c>
      <c r="AM361" s="0" t="n">
        <v>4.10435816888821E-007</v>
      </c>
    </row>
    <row r="362" customFormat="false" ht="14.5" hidden="false" customHeight="false" outlineLevel="0" collapsed="false">
      <c r="A362" s="0" t="n">
        <v>335</v>
      </c>
      <c r="B362" s="0" t="s">
        <v>353</v>
      </c>
      <c r="C362" s="7" t="n">
        <v>5479184600</v>
      </c>
      <c r="D362" s="7" t="n">
        <v>17735027.7700241</v>
      </c>
      <c r="E362" s="7" t="n">
        <v>2527880000</v>
      </c>
      <c r="F362" s="7" t="n">
        <v>29983411.1326181</v>
      </c>
      <c r="G362" s="7" t="n">
        <v>47718439</v>
      </c>
      <c r="H362" s="7" t="n">
        <v>37208152.2143415</v>
      </c>
      <c r="I362" s="17" t="n">
        <v>1.28247268838057</v>
      </c>
      <c r="J362" s="7" t="n">
        <v>30696726</v>
      </c>
      <c r="K362" s="7" t="n">
        <v>30696726</v>
      </c>
      <c r="L362" s="0" t="n">
        <v>82.5</v>
      </c>
      <c r="N362" s="7" t="n">
        <v>29283013</v>
      </c>
      <c r="O362" s="18" t="n">
        <v>0.0378</v>
      </c>
      <c r="P362" s="7" t="n">
        <v>30389911</v>
      </c>
      <c r="Q362" s="17" t="n">
        <v>81.6754103373252</v>
      </c>
      <c r="R362" s="17" t="n">
        <v>0.824589662674768</v>
      </c>
      <c r="S362" s="17" t="n">
        <v>0</v>
      </c>
      <c r="T362" s="7" t="n">
        <v>0</v>
      </c>
      <c r="U362" s="7" t="n">
        <v>0</v>
      </c>
      <c r="V362" s="7" t="n">
        <v>0</v>
      </c>
      <c r="W362" s="7" t="n">
        <v>0</v>
      </c>
      <c r="X362" s="7" t="n">
        <v>30389911</v>
      </c>
      <c r="Y362" s="17" t="n">
        <v>81.6754103373252</v>
      </c>
      <c r="AA362" s="0" t="n">
        <v>-306815</v>
      </c>
      <c r="AB362" s="0" t="n">
        <v>-306815</v>
      </c>
      <c r="AC362" s="0" t="n">
        <v>0</v>
      </c>
      <c r="AD362" s="0" t="n">
        <v>-0.824589662674768</v>
      </c>
      <c r="AG362" s="0" t="s">
        <v>770</v>
      </c>
      <c r="AH362" s="0" t="s">
        <v>353</v>
      </c>
      <c r="AI362" s="0" t="n">
        <v>1.28247268838057</v>
      </c>
      <c r="AJ362" s="0" t="n">
        <v>82.5</v>
      </c>
      <c r="AK362" s="0" t="n">
        <v>0.0378</v>
      </c>
      <c r="AL362" s="0" t="n">
        <v>30389911</v>
      </c>
      <c r="AM362" s="0" t="n">
        <v>-0.824589662674768</v>
      </c>
    </row>
    <row r="363" customFormat="false" ht="14.5" hidden="false" customHeight="false" outlineLevel="0" collapsed="false">
      <c r="A363" s="0" t="n">
        <v>336</v>
      </c>
      <c r="B363" s="0" t="s">
        <v>354</v>
      </c>
      <c r="C363" s="7" t="n">
        <v>10601685400</v>
      </c>
      <c r="D363" s="7" t="n">
        <v>34315541.2172205</v>
      </c>
      <c r="E363" s="7" t="n">
        <v>2572553000</v>
      </c>
      <c r="F363" s="7" t="n">
        <v>30513281.5875161</v>
      </c>
      <c r="G363" s="7" t="n">
        <v>64828823</v>
      </c>
      <c r="H363" s="7" t="n">
        <v>92964257.4078759</v>
      </c>
      <c r="I363" s="17" t="n">
        <v>0.697352130890122</v>
      </c>
      <c r="J363" s="7" t="n">
        <v>76695512</v>
      </c>
      <c r="K363" s="7" t="n">
        <v>64828823</v>
      </c>
      <c r="L363" s="0" t="n">
        <v>69.74</v>
      </c>
      <c r="N363" s="7" t="n">
        <v>66095737</v>
      </c>
      <c r="O363" s="18" t="n">
        <v>0.0413</v>
      </c>
      <c r="P363" s="7" t="n">
        <v>68825491</v>
      </c>
      <c r="Q363" s="17" t="n">
        <v>74.0343578479111</v>
      </c>
      <c r="R363" s="17" t="n">
        <v>0</v>
      </c>
      <c r="S363" s="17" t="n">
        <v>0</v>
      </c>
      <c r="T363" s="7" t="n">
        <v>0</v>
      </c>
      <c r="U363" s="7" t="n">
        <v>3996668</v>
      </c>
      <c r="V363" s="7" t="n">
        <v>3996668</v>
      </c>
      <c r="W363" s="7" t="n">
        <v>0</v>
      </c>
      <c r="X363" s="7" t="n">
        <v>64828823</v>
      </c>
      <c r="Y363" s="17" t="n">
        <v>69.7352130890122</v>
      </c>
      <c r="AA363" s="0" t="n">
        <v>0</v>
      </c>
      <c r="AB363" s="0" t="n">
        <v>0</v>
      </c>
      <c r="AC363" s="0" t="n">
        <v>0</v>
      </c>
      <c r="AD363" s="0" t="n">
        <v>-0.00478691098783202</v>
      </c>
      <c r="AG363" s="0" t="s">
        <v>771</v>
      </c>
      <c r="AH363" s="0" t="s">
        <v>354</v>
      </c>
      <c r="AI363" s="0" t="n">
        <v>0.697352130890122</v>
      </c>
      <c r="AJ363" s="0" t="n">
        <v>69.74</v>
      </c>
      <c r="AK363" s="0" t="n">
        <v>0.0413</v>
      </c>
      <c r="AL363" s="0" t="n">
        <v>64828823</v>
      </c>
      <c r="AM363" s="0" t="n">
        <v>-0.00478691098783202</v>
      </c>
    </row>
    <row r="364" customFormat="false" ht="14.5" hidden="false" customHeight="false" outlineLevel="0" collapsed="false">
      <c r="A364" s="0" t="n">
        <v>337</v>
      </c>
      <c r="B364" s="0" t="s">
        <v>355</v>
      </c>
      <c r="C364" s="7" t="n">
        <v>333516600</v>
      </c>
      <c r="D364" s="7" t="n">
        <v>1079526.71694325</v>
      </c>
      <c r="E364" s="7" t="n">
        <v>42081000</v>
      </c>
      <c r="F364" s="7" t="n">
        <v>499126.51070134</v>
      </c>
      <c r="G364" s="7" t="n">
        <v>1578653</v>
      </c>
      <c r="H364" s="7" t="n">
        <v>2284205.69419327</v>
      </c>
      <c r="I364" s="17" t="n">
        <v>0.691116830683476</v>
      </c>
      <c r="J364" s="7" t="n">
        <v>1884470</v>
      </c>
      <c r="K364" s="7" t="n">
        <v>1578653</v>
      </c>
      <c r="L364" s="0" t="n">
        <v>69.11</v>
      </c>
      <c r="N364" s="7" t="n">
        <v>1648962</v>
      </c>
      <c r="O364" s="18" t="n">
        <v>0.0386</v>
      </c>
      <c r="P364" s="7" t="n">
        <v>1712612</v>
      </c>
      <c r="Q364" s="17" t="n">
        <v>74.9762599906686</v>
      </c>
      <c r="R364" s="17" t="n">
        <v>0</v>
      </c>
      <c r="S364" s="17" t="n">
        <v>0</v>
      </c>
      <c r="T364" s="7" t="n">
        <v>0</v>
      </c>
      <c r="U364" s="7" t="n">
        <v>133959</v>
      </c>
      <c r="V364" s="7" t="n">
        <v>133959</v>
      </c>
      <c r="W364" s="7" t="n">
        <v>0</v>
      </c>
      <c r="X364" s="7" t="n">
        <v>1578653</v>
      </c>
      <c r="Y364" s="17" t="n">
        <v>69.1116830683476</v>
      </c>
      <c r="AA364" s="0" t="n">
        <v>0</v>
      </c>
      <c r="AB364" s="0" t="n">
        <v>0</v>
      </c>
      <c r="AC364" s="0" t="n">
        <v>0</v>
      </c>
      <c r="AD364" s="0" t="n">
        <v>0.00168306834761722</v>
      </c>
      <c r="AG364" s="0" t="s">
        <v>772</v>
      </c>
      <c r="AH364" s="0" t="s">
        <v>355</v>
      </c>
      <c r="AI364" s="0" t="n">
        <v>0.691116830683476</v>
      </c>
      <c r="AJ364" s="0" t="n">
        <v>69.11</v>
      </c>
      <c r="AK364" s="0" t="n">
        <v>0.0386</v>
      </c>
      <c r="AL364" s="0" t="n">
        <v>1578653</v>
      </c>
      <c r="AM364" s="0" t="n">
        <v>0.00168306834761722</v>
      </c>
    </row>
    <row r="365" customFormat="false" ht="14.5" hidden="false" customHeight="false" outlineLevel="0" collapsed="false">
      <c r="A365" s="0" t="n">
        <v>338</v>
      </c>
      <c r="B365" s="0" t="s">
        <v>356</v>
      </c>
      <c r="C365" s="7" t="n">
        <v>2145260700</v>
      </c>
      <c r="D365" s="7" t="n">
        <v>6943781.03056456</v>
      </c>
      <c r="E365" s="7" t="n">
        <v>581553000</v>
      </c>
      <c r="F365" s="7" t="n">
        <v>6897852.2296974</v>
      </c>
      <c r="G365" s="7" t="n">
        <v>13841633</v>
      </c>
      <c r="H365" s="7" t="n">
        <v>33825134.4185089</v>
      </c>
      <c r="I365" s="17" t="n">
        <v>0.409211470640186</v>
      </c>
      <c r="J365" s="7" t="n">
        <v>27905736</v>
      </c>
      <c r="K365" s="7" t="n">
        <v>13841633</v>
      </c>
      <c r="L365" s="0" t="n">
        <v>40.92</v>
      </c>
      <c r="N365" s="7" t="n">
        <v>14015156</v>
      </c>
      <c r="O365" s="18" t="n">
        <v>0.0534</v>
      </c>
      <c r="P365" s="7" t="n">
        <v>14763565</v>
      </c>
      <c r="Q365" s="17" t="n">
        <v>43.6467297286525</v>
      </c>
      <c r="R365" s="17" t="n">
        <v>0</v>
      </c>
      <c r="S365" s="17" t="n">
        <v>0</v>
      </c>
      <c r="T365" s="7" t="n">
        <v>0</v>
      </c>
      <c r="U365" s="7" t="n">
        <v>921932</v>
      </c>
      <c r="V365" s="7" t="n">
        <v>921932</v>
      </c>
      <c r="W365" s="7" t="n">
        <v>0</v>
      </c>
      <c r="X365" s="7" t="n">
        <v>13841633</v>
      </c>
      <c r="Y365" s="17" t="n">
        <v>40.9211470640186</v>
      </c>
      <c r="AA365" s="0" t="n">
        <v>0</v>
      </c>
      <c r="AB365" s="0" t="n">
        <v>0</v>
      </c>
      <c r="AC365" s="0" t="n">
        <v>0</v>
      </c>
      <c r="AD365" s="0" t="n">
        <v>0.00114706401861753</v>
      </c>
      <c r="AG365" s="0" t="s">
        <v>773</v>
      </c>
      <c r="AH365" s="0" t="s">
        <v>356</v>
      </c>
      <c r="AI365" s="0" t="n">
        <v>0.409211470640186</v>
      </c>
      <c r="AJ365" s="0" t="n">
        <v>40.92</v>
      </c>
      <c r="AK365" s="0" t="n">
        <v>0.0534</v>
      </c>
      <c r="AL365" s="0" t="n">
        <v>13841633</v>
      </c>
      <c r="AM365" s="0" t="n">
        <v>0.00114706401861753</v>
      </c>
    </row>
    <row r="366" customFormat="false" ht="14.5" hidden="false" customHeight="false" outlineLevel="0" collapsed="false">
      <c r="A366" s="0" t="n">
        <v>339</v>
      </c>
      <c r="B366" s="0" t="s">
        <v>357</v>
      </c>
      <c r="C366" s="7" t="n">
        <v>2108258500</v>
      </c>
      <c r="D366" s="7" t="n">
        <v>6824012.28896166</v>
      </c>
      <c r="E366" s="7" t="n">
        <v>789716000</v>
      </c>
      <c r="F366" s="7" t="n">
        <v>9366892.22036119</v>
      </c>
      <c r="G366" s="7" t="n">
        <v>16190905</v>
      </c>
      <c r="H366" s="7" t="n">
        <v>29475167.009635</v>
      </c>
      <c r="I366" s="17" t="n">
        <v>0.54930664157755</v>
      </c>
      <c r="J366" s="7" t="n">
        <v>24317013</v>
      </c>
      <c r="K366" s="7" t="n">
        <v>16190905</v>
      </c>
      <c r="L366" s="0" t="n">
        <v>54.93</v>
      </c>
      <c r="N366" s="7" t="n">
        <v>18231525</v>
      </c>
      <c r="O366" s="18" t="n">
        <v>0.0363</v>
      </c>
      <c r="P366" s="7" t="n">
        <v>18893329</v>
      </c>
      <c r="Q366" s="17" t="n">
        <v>64.0991414699161</v>
      </c>
      <c r="R366" s="17" t="n">
        <v>0</v>
      </c>
      <c r="S366" s="17" t="n">
        <v>0</v>
      </c>
      <c r="T366" s="7" t="n">
        <v>0</v>
      </c>
      <c r="U366" s="7" t="n">
        <v>2702424</v>
      </c>
      <c r="V366" s="7" t="n">
        <v>2702424</v>
      </c>
      <c r="W366" s="7" t="n">
        <v>0</v>
      </c>
      <c r="X366" s="7" t="n">
        <v>16190905</v>
      </c>
      <c r="Y366" s="17" t="n">
        <v>54.930664157755</v>
      </c>
      <c r="AA366" s="0" t="n">
        <v>0</v>
      </c>
      <c r="AB366" s="0" t="n">
        <v>0</v>
      </c>
      <c r="AC366" s="0" t="n">
        <v>0</v>
      </c>
      <c r="AD366" s="0" t="n">
        <v>0.000664157754947325</v>
      </c>
      <c r="AG366" s="0" t="s">
        <v>774</v>
      </c>
      <c r="AH366" s="0" t="s">
        <v>357</v>
      </c>
      <c r="AI366" s="0" t="n">
        <v>0.54930664157755</v>
      </c>
      <c r="AJ366" s="0" t="n">
        <v>54.93</v>
      </c>
      <c r="AK366" s="0" t="n">
        <v>0.0363</v>
      </c>
      <c r="AL366" s="0" t="n">
        <v>16190905</v>
      </c>
      <c r="AM366" s="0" t="n">
        <v>0.000664157754947325</v>
      </c>
    </row>
    <row r="367" customFormat="false" ht="14.5" hidden="false" customHeight="false" outlineLevel="0" collapsed="false">
      <c r="A367" s="0" t="n">
        <v>340</v>
      </c>
      <c r="B367" s="0" t="s">
        <v>358</v>
      </c>
      <c r="C367" s="7" t="n">
        <v>371024900</v>
      </c>
      <c r="D367" s="7" t="n">
        <v>1200933.6033085</v>
      </c>
      <c r="E367" s="7" t="n">
        <v>79793381.25</v>
      </c>
      <c r="F367" s="7" t="n">
        <v>946436.443059201</v>
      </c>
      <c r="G367" s="7" t="n">
        <v>2147370</v>
      </c>
      <c r="H367" s="7" t="n">
        <v>3548166.06851803</v>
      </c>
      <c r="I367" s="17" t="n">
        <v>0.605205607215814</v>
      </c>
      <c r="J367" s="7" t="n">
        <v>2927237</v>
      </c>
      <c r="K367" s="7" t="n">
        <v>2147370</v>
      </c>
      <c r="L367" s="0" t="n">
        <v>60.52</v>
      </c>
      <c r="N367" s="7" t="n">
        <v>2296794</v>
      </c>
      <c r="O367" s="18" t="n">
        <v>0.0321</v>
      </c>
      <c r="P367" s="7" t="n">
        <v>2370521</v>
      </c>
      <c r="Q367" s="17" t="n">
        <v>66.8097533831077</v>
      </c>
      <c r="R367" s="17" t="n">
        <v>0</v>
      </c>
      <c r="S367" s="17" t="n">
        <v>0</v>
      </c>
      <c r="T367" s="7" t="n">
        <v>0</v>
      </c>
      <c r="U367" s="7" t="n">
        <v>223151</v>
      </c>
      <c r="V367" s="7" t="n">
        <v>223151</v>
      </c>
      <c r="W367" s="7" t="n">
        <v>0</v>
      </c>
      <c r="X367" s="7" t="n">
        <v>2147370</v>
      </c>
      <c r="Y367" s="17" t="n">
        <v>60.5205607215814</v>
      </c>
      <c r="AA367" s="0" t="n">
        <v>0</v>
      </c>
      <c r="AB367" s="0" t="n">
        <v>0</v>
      </c>
      <c r="AC367" s="0" t="n">
        <v>0</v>
      </c>
      <c r="AD367" s="0" t="n">
        <v>0.000560721581422285</v>
      </c>
      <c r="AG367" s="0" t="s">
        <v>775</v>
      </c>
      <c r="AH367" s="0" t="s">
        <v>358</v>
      </c>
      <c r="AI367" s="0" t="n">
        <v>0.605205607215814</v>
      </c>
      <c r="AJ367" s="0" t="n">
        <v>60.52</v>
      </c>
      <c r="AK367" s="0" t="n">
        <v>0.0321</v>
      </c>
      <c r="AL367" s="0" t="n">
        <v>2147370</v>
      </c>
      <c r="AM367" s="0" t="n">
        <v>0.000560721581422285</v>
      </c>
    </row>
    <row r="368" customFormat="false" ht="14.5" hidden="false" customHeight="false" outlineLevel="0" collapsed="false">
      <c r="A368" s="0" t="n">
        <v>341</v>
      </c>
      <c r="B368" s="0" t="s">
        <v>359</v>
      </c>
      <c r="C368" s="7" t="n">
        <v>1144212500</v>
      </c>
      <c r="D368" s="7" t="n">
        <v>3703587.65833675</v>
      </c>
      <c r="E368" s="7" t="n">
        <v>362106000</v>
      </c>
      <c r="F368" s="7" t="n">
        <v>4294971.70419</v>
      </c>
      <c r="G368" s="7" t="n">
        <v>7998559</v>
      </c>
      <c r="H368" s="7" t="n">
        <v>10325256.3538102</v>
      </c>
      <c r="I368" s="17" t="n">
        <v>0.774659604170348</v>
      </c>
      <c r="J368" s="7" t="n">
        <v>8518336</v>
      </c>
      <c r="K368" s="7" t="n">
        <v>7998559</v>
      </c>
      <c r="L368" s="0" t="n">
        <v>77.47</v>
      </c>
      <c r="N368" s="7" t="n">
        <v>7180050</v>
      </c>
      <c r="O368" s="18" t="n">
        <v>0.039</v>
      </c>
      <c r="P368" s="7" t="n">
        <v>7460072</v>
      </c>
      <c r="Q368" s="17" t="n">
        <v>72.2507194433685</v>
      </c>
      <c r="R368" s="17" t="n">
        <v>5.21928055663155</v>
      </c>
      <c r="S368" s="17" t="n">
        <v>0.01</v>
      </c>
      <c r="T368" s="7" t="n">
        <v>71801</v>
      </c>
      <c r="U368" s="7" t="n">
        <v>0</v>
      </c>
      <c r="V368" s="7" t="n">
        <v>0</v>
      </c>
      <c r="W368" s="7" t="n">
        <v>0</v>
      </c>
      <c r="X368" s="7" t="n">
        <v>7531873</v>
      </c>
      <c r="Y368" s="17" t="n">
        <v>72.9461113788288</v>
      </c>
      <c r="AA368" s="0" t="n">
        <v>-538487</v>
      </c>
      <c r="AB368" s="0" t="n">
        <v>-466686</v>
      </c>
      <c r="AC368" s="0" t="n">
        <v>0</v>
      </c>
      <c r="AD368" s="0" t="n">
        <v>-4.52388862117122</v>
      </c>
      <c r="AG368" s="0" t="s">
        <v>776</v>
      </c>
      <c r="AH368" s="0" t="s">
        <v>359</v>
      </c>
      <c r="AI368" s="0" t="n">
        <v>0.774659604170348</v>
      </c>
      <c r="AJ368" s="0" t="n">
        <v>77.47</v>
      </c>
      <c r="AK368" s="0" t="n">
        <v>0.039</v>
      </c>
      <c r="AL368" s="0" t="n">
        <v>7531873</v>
      </c>
      <c r="AM368" s="0" t="n">
        <v>-4.52388862117122</v>
      </c>
    </row>
    <row r="369" customFormat="false" ht="14.5" hidden="false" customHeight="false" outlineLevel="0" collapsed="false">
      <c r="A369" s="0" t="n">
        <v>342</v>
      </c>
      <c r="B369" s="0" t="s">
        <v>360</v>
      </c>
      <c r="C369" s="7" t="n">
        <v>5921026600</v>
      </c>
      <c r="D369" s="7" t="n">
        <v>19165182.2021203</v>
      </c>
      <c r="E369" s="7" t="n">
        <v>1332706000</v>
      </c>
      <c r="F369" s="7" t="n">
        <v>15807345.2525068</v>
      </c>
      <c r="G369" s="7" t="n">
        <v>34972527</v>
      </c>
      <c r="H369" s="7" t="n">
        <v>43087386.2058572</v>
      </c>
      <c r="I369" s="17" t="n">
        <v>0.811665085296956</v>
      </c>
      <c r="J369" s="7" t="n">
        <v>35547094</v>
      </c>
      <c r="K369" s="7" t="n">
        <v>34972527</v>
      </c>
      <c r="L369" s="0" t="n">
        <v>81.17</v>
      </c>
      <c r="N369" s="7" t="n">
        <v>33363299</v>
      </c>
      <c r="O369" s="18" t="n">
        <v>0.0449</v>
      </c>
      <c r="P369" s="7" t="n">
        <v>34861311</v>
      </c>
      <c r="Q369" s="17" t="n">
        <v>80.9083912248569</v>
      </c>
      <c r="R369" s="17" t="n">
        <v>0.26160877514306</v>
      </c>
      <c r="S369" s="17" t="n">
        <v>0</v>
      </c>
      <c r="T369" s="7" t="n">
        <v>0</v>
      </c>
      <c r="U369" s="7" t="n">
        <v>0</v>
      </c>
      <c r="V369" s="7" t="n">
        <v>0</v>
      </c>
      <c r="W369" s="7" t="n">
        <v>0</v>
      </c>
      <c r="X369" s="7" t="n">
        <v>34861311</v>
      </c>
      <c r="Y369" s="17" t="n">
        <v>80.9083912248569</v>
      </c>
      <c r="AA369" s="0" t="n">
        <v>-111216</v>
      </c>
      <c r="AB369" s="0" t="n">
        <v>-111216</v>
      </c>
      <c r="AC369" s="0" t="n">
        <v>0</v>
      </c>
      <c r="AD369" s="0" t="n">
        <v>-0.26160877514306</v>
      </c>
      <c r="AG369" s="0" t="s">
        <v>777</v>
      </c>
      <c r="AH369" s="0" t="s">
        <v>360</v>
      </c>
      <c r="AI369" s="0" t="n">
        <v>0.811665085296956</v>
      </c>
      <c r="AJ369" s="0" t="n">
        <v>81.17</v>
      </c>
      <c r="AK369" s="0" t="n">
        <v>0.0449</v>
      </c>
      <c r="AL369" s="0" t="n">
        <v>34861311</v>
      </c>
      <c r="AM369" s="0" t="n">
        <v>-0.26160877514306</v>
      </c>
    </row>
    <row r="370" customFormat="false" ht="14.5" hidden="false" customHeight="false" outlineLevel="0" collapsed="false">
      <c r="A370" s="0" t="n">
        <v>343</v>
      </c>
      <c r="B370" s="0" t="s">
        <v>361</v>
      </c>
      <c r="C370" s="7" t="n">
        <v>983994000</v>
      </c>
      <c r="D370" s="7" t="n">
        <v>3184992.32815356</v>
      </c>
      <c r="E370" s="7" t="n">
        <v>283733000</v>
      </c>
      <c r="F370" s="7" t="n">
        <v>3365382.53037768</v>
      </c>
      <c r="G370" s="7" t="n">
        <v>6550375</v>
      </c>
      <c r="H370" s="7" t="n">
        <v>22429432.3292915</v>
      </c>
      <c r="I370" s="17" t="n">
        <v>0.292043726467637</v>
      </c>
      <c r="J370" s="7" t="n">
        <v>18504282</v>
      </c>
      <c r="K370" s="7" t="n">
        <v>6550375</v>
      </c>
      <c r="L370" s="0" t="n">
        <v>29.2</v>
      </c>
      <c r="N370" s="7" t="n">
        <v>6780288</v>
      </c>
      <c r="O370" s="18" t="n">
        <v>0.0337</v>
      </c>
      <c r="P370" s="7" t="n">
        <v>7008784</v>
      </c>
      <c r="Q370" s="17" t="n">
        <v>31.2481559814019</v>
      </c>
      <c r="R370" s="17" t="n">
        <v>0</v>
      </c>
      <c r="S370" s="17" t="n">
        <v>0</v>
      </c>
      <c r="T370" s="7" t="n">
        <v>0</v>
      </c>
      <c r="U370" s="7" t="n">
        <v>458409</v>
      </c>
      <c r="V370" s="7" t="n">
        <v>458409</v>
      </c>
      <c r="W370" s="7" t="n">
        <v>0</v>
      </c>
      <c r="X370" s="7" t="n">
        <v>6550375</v>
      </c>
      <c r="Y370" s="17" t="n">
        <v>29.2043726467637</v>
      </c>
      <c r="AA370" s="0" t="n">
        <v>0</v>
      </c>
      <c r="AB370" s="0" t="n">
        <v>0</v>
      </c>
      <c r="AC370" s="0" t="n">
        <v>0</v>
      </c>
      <c r="AD370" s="0" t="n">
        <v>0.00437264676373061</v>
      </c>
      <c r="AG370" s="0" t="s">
        <v>778</v>
      </c>
      <c r="AH370" s="0" t="s">
        <v>361</v>
      </c>
      <c r="AI370" s="0" t="n">
        <v>0.292043726467637</v>
      </c>
      <c r="AJ370" s="0" t="n">
        <v>29.2</v>
      </c>
      <c r="AK370" s="0" t="n">
        <v>0.0337</v>
      </c>
      <c r="AL370" s="0" t="n">
        <v>6550375</v>
      </c>
      <c r="AM370" s="0" t="n">
        <v>0.00437264676373061</v>
      </c>
    </row>
    <row r="371" customFormat="false" ht="14.5" hidden="false" customHeight="false" outlineLevel="0" collapsed="false">
      <c r="A371" s="0" t="n">
        <v>344</v>
      </c>
      <c r="B371" s="0" t="s">
        <v>362</v>
      </c>
      <c r="C371" s="7" t="n">
        <v>9544700800</v>
      </c>
      <c r="D371" s="7" t="n">
        <v>30894292.8742667</v>
      </c>
      <c r="E371" s="7" t="n">
        <v>3980223000</v>
      </c>
      <c r="F371" s="7" t="n">
        <v>47209781.5594501</v>
      </c>
      <c r="G371" s="7" t="n">
        <v>78104074</v>
      </c>
      <c r="H371" s="7" t="n">
        <v>55493669.9099316</v>
      </c>
      <c r="I371" s="17" t="n">
        <v>1.40744113926446</v>
      </c>
      <c r="J371" s="7" t="n">
        <v>45782278</v>
      </c>
      <c r="K371" s="7" t="n">
        <v>45782278</v>
      </c>
      <c r="L371" s="0" t="n">
        <v>82.5</v>
      </c>
      <c r="N371" s="7" t="n">
        <v>44218911</v>
      </c>
      <c r="O371" s="18" t="n">
        <v>0.0446</v>
      </c>
      <c r="P371" s="7" t="n">
        <v>46191074</v>
      </c>
      <c r="Q371" s="17" t="n">
        <v>83.2366539732728</v>
      </c>
      <c r="R371" s="17" t="n">
        <v>0</v>
      </c>
      <c r="S371" s="17" t="n">
        <v>0</v>
      </c>
      <c r="T371" s="7" t="n">
        <v>0</v>
      </c>
      <c r="U371" s="7" t="n">
        <v>408796</v>
      </c>
      <c r="V371" s="7" t="n">
        <v>408796</v>
      </c>
      <c r="W371" s="7" t="n">
        <v>0</v>
      </c>
      <c r="X371" s="7" t="n">
        <v>45782278</v>
      </c>
      <c r="Y371" s="17" t="n">
        <v>82.5000005844025</v>
      </c>
      <c r="AA371" s="0" t="n">
        <v>0</v>
      </c>
      <c r="AB371" s="0" t="n">
        <v>0</v>
      </c>
      <c r="AC371" s="0" t="n">
        <v>0</v>
      </c>
      <c r="AD371" s="0" t="n">
        <v>5.84402513936766E-007</v>
      </c>
      <c r="AG371" s="0" t="s">
        <v>779</v>
      </c>
      <c r="AH371" s="0" t="s">
        <v>362</v>
      </c>
      <c r="AI371" s="0" t="n">
        <v>1.40744113926446</v>
      </c>
      <c r="AJ371" s="0" t="n">
        <v>82.5</v>
      </c>
      <c r="AK371" s="0" t="n">
        <v>0.0446</v>
      </c>
      <c r="AL371" s="0" t="n">
        <v>45782278</v>
      </c>
      <c r="AM371" s="0" t="n">
        <v>5.84402513936766E-007</v>
      </c>
    </row>
    <row r="372" customFormat="false" ht="14.5" hidden="false" customHeight="false" outlineLevel="0" collapsed="false">
      <c r="A372" s="0" t="n">
        <v>345</v>
      </c>
      <c r="B372" s="0" t="s">
        <v>363</v>
      </c>
      <c r="C372" s="7" t="n">
        <v>139980600</v>
      </c>
      <c r="D372" s="7" t="n">
        <v>453089.284172802</v>
      </c>
      <c r="E372" s="7" t="n">
        <v>29781000</v>
      </c>
      <c r="F372" s="7" t="n">
        <v>353235.10884239</v>
      </c>
      <c r="G372" s="7" t="n">
        <v>806324</v>
      </c>
      <c r="H372" s="7" t="n">
        <v>924621.121261865</v>
      </c>
      <c r="I372" s="17" t="n">
        <v>0.872058815722899</v>
      </c>
      <c r="J372" s="7" t="n">
        <v>762812</v>
      </c>
      <c r="K372" s="7" t="n">
        <v>762812</v>
      </c>
      <c r="L372" s="0" t="n">
        <v>82.5</v>
      </c>
      <c r="N372" s="7" t="n">
        <v>711090</v>
      </c>
      <c r="O372" s="18" t="n">
        <v>0.0393</v>
      </c>
      <c r="P372" s="7" t="n">
        <v>739036</v>
      </c>
      <c r="Q372" s="17" t="n">
        <v>79.9285223975211</v>
      </c>
      <c r="R372" s="17" t="n">
        <v>2.57147760247891</v>
      </c>
      <c r="S372" s="17" t="n">
        <v>0.01</v>
      </c>
      <c r="T372" s="7" t="n">
        <v>7111</v>
      </c>
      <c r="U372" s="7" t="n">
        <v>0</v>
      </c>
      <c r="V372" s="7" t="n">
        <v>0</v>
      </c>
      <c r="W372" s="7" t="n">
        <v>0</v>
      </c>
      <c r="X372" s="7" t="n">
        <v>746147</v>
      </c>
      <c r="Y372" s="17" t="n">
        <v>80.6975941650247</v>
      </c>
      <c r="AA372" s="0" t="n">
        <v>-23776</v>
      </c>
      <c r="AB372" s="0" t="n">
        <v>-16665</v>
      </c>
      <c r="AC372" s="0" t="n">
        <v>0</v>
      </c>
      <c r="AD372" s="0" t="n">
        <v>-1.80240583497533</v>
      </c>
      <c r="AG372" s="0" t="s">
        <v>780</v>
      </c>
      <c r="AH372" s="0" t="s">
        <v>363</v>
      </c>
      <c r="AI372" s="0" t="n">
        <v>0.872058815722899</v>
      </c>
      <c r="AJ372" s="0" t="n">
        <v>82.5</v>
      </c>
      <c r="AK372" s="0" t="n">
        <v>0.0393</v>
      </c>
      <c r="AL372" s="0" t="n">
        <v>746147</v>
      </c>
      <c r="AM372" s="0" t="n">
        <v>-1.80240583497533</v>
      </c>
    </row>
    <row r="373" customFormat="false" ht="14.5" hidden="false" customHeight="false" outlineLevel="0" collapsed="false">
      <c r="A373" s="0" t="n">
        <v>346</v>
      </c>
      <c r="B373" s="0" t="s">
        <v>364</v>
      </c>
      <c r="C373" s="7" t="n">
        <v>3178797900</v>
      </c>
      <c r="D373" s="7" t="n">
        <v>10289134.8161174</v>
      </c>
      <c r="E373" s="7" t="n">
        <v>837919000</v>
      </c>
      <c r="F373" s="7" t="n">
        <v>9938632.32148371</v>
      </c>
      <c r="G373" s="7" t="n">
        <v>20227767</v>
      </c>
      <c r="H373" s="7" t="n">
        <v>31856490.3269382</v>
      </c>
      <c r="I373" s="17" t="n">
        <v>0.63496533335611</v>
      </c>
      <c r="J373" s="7" t="n">
        <v>26281605</v>
      </c>
      <c r="K373" s="7" t="n">
        <v>20227767</v>
      </c>
      <c r="L373" s="0" t="n">
        <v>63.5</v>
      </c>
      <c r="N373" s="7" t="n">
        <v>19898572</v>
      </c>
      <c r="O373" s="18" t="n">
        <v>0.0462</v>
      </c>
      <c r="P373" s="7" t="n">
        <v>20817886</v>
      </c>
      <c r="Q373" s="17" t="n">
        <v>65.3489627587637</v>
      </c>
      <c r="R373" s="17" t="n">
        <v>0</v>
      </c>
      <c r="S373" s="17" t="n">
        <v>0</v>
      </c>
      <c r="T373" s="7" t="n">
        <v>0</v>
      </c>
      <c r="U373" s="7" t="n">
        <v>590119</v>
      </c>
      <c r="V373" s="7" t="n">
        <v>590119</v>
      </c>
      <c r="W373" s="7" t="n">
        <v>0</v>
      </c>
      <c r="X373" s="7" t="n">
        <v>20227767</v>
      </c>
      <c r="Y373" s="17" t="n">
        <v>63.496533335611</v>
      </c>
      <c r="AA373" s="0" t="n">
        <v>0</v>
      </c>
      <c r="AB373" s="0" t="n">
        <v>0</v>
      </c>
      <c r="AC373" s="0" t="n">
        <v>0</v>
      </c>
      <c r="AD373" s="0" t="n">
        <v>-0.00346666438901622</v>
      </c>
      <c r="AG373" s="0" t="s">
        <v>781</v>
      </c>
      <c r="AH373" s="0" t="s">
        <v>364</v>
      </c>
      <c r="AI373" s="0" t="n">
        <v>0.63496533335611</v>
      </c>
      <c r="AJ373" s="0" t="n">
        <v>63.5</v>
      </c>
      <c r="AK373" s="0" t="n">
        <v>0.0462</v>
      </c>
      <c r="AL373" s="0" t="n">
        <v>20227767</v>
      </c>
      <c r="AM373" s="0" t="n">
        <v>-0.00346666438901622</v>
      </c>
    </row>
    <row r="374" customFormat="false" ht="14.5" hidden="false" customHeight="false" outlineLevel="0" collapsed="false">
      <c r="A374" s="0" t="n">
        <v>347</v>
      </c>
      <c r="B374" s="0" t="s">
        <v>365</v>
      </c>
      <c r="C374" s="7" t="n">
        <v>10155637600</v>
      </c>
      <c r="D374" s="7" t="n">
        <v>32871773.449338</v>
      </c>
      <c r="E374" s="7" t="n">
        <v>2222985000</v>
      </c>
      <c r="F374" s="7" t="n">
        <v>26367024.2245056</v>
      </c>
      <c r="G374" s="7" t="n">
        <v>59238798</v>
      </c>
      <c r="H374" s="7" t="n">
        <v>73645201.6424448</v>
      </c>
      <c r="I374" s="17" t="n">
        <v>0.804380960046937</v>
      </c>
      <c r="J374" s="7" t="n">
        <v>60757291</v>
      </c>
      <c r="K374" s="7" t="n">
        <v>59238798</v>
      </c>
      <c r="L374" s="0" t="n">
        <v>80.44</v>
      </c>
      <c r="N374" s="7" t="n">
        <v>54098553</v>
      </c>
      <c r="O374" s="18" t="n">
        <v>0.0678</v>
      </c>
      <c r="P374" s="7" t="n">
        <v>57766435</v>
      </c>
      <c r="Q374" s="17" t="n">
        <v>78.4388306524872</v>
      </c>
      <c r="R374" s="17" t="n">
        <v>2.00116934751281</v>
      </c>
      <c r="S374" s="17" t="n">
        <v>0</v>
      </c>
      <c r="T374" s="7" t="n">
        <v>0</v>
      </c>
      <c r="U374" s="7" t="n">
        <v>0</v>
      </c>
      <c r="V374" s="7" t="n">
        <v>0</v>
      </c>
      <c r="W374" s="7" t="n">
        <v>0</v>
      </c>
      <c r="X374" s="7" t="n">
        <v>57766435</v>
      </c>
      <c r="Y374" s="17" t="n">
        <v>78.4388306524872</v>
      </c>
      <c r="AA374" s="0" t="n">
        <v>-1472363</v>
      </c>
      <c r="AB374" s="0" t="n">
        <v>-1472363</v>
      </c>
      <c r="AC374" s="0" t="n">
        <v>0</v>
      </c>
      <c r="AD374" s="0" t="n">
        <v>-2.00116934751281</v>
      </c>
      <c r="AG374" s="0" t="s">
        <v>782</v>
      </c>
      <c r="AH374" s="0" t="s">
        <v>365</v>
      </c>
      <c r="AI374" s="0" t="n">
        <v>0.804380960046937</v>
      </c>
      <c r="AJ374" s="0" t="n">
        <v>80.44</v>
      </c>
      <c r="AK374" s="0" t="n">
        <v>0.0678</v>
      </c>
      <c r="AL374" s="0" t="n">
        <v>57766435</v>
      </c>
      <c r="AM374" s="0" t="n">
        <v>-2.00116934751281</v>
      </c>
    </row>
    <row r="375" customFormat="false" ht="14.5" hidden="false" customHeight="false" outlineLevel="0" collapsed="false">
      <c r="A375" s="0" t="n">
        <v>348</v>
      </c>
      <c r="B375" s="0" t="s">
        <v>366</v>
      </c>
      <c r="C375" s="7" t="n">
        <v>18737985800</v>
      </c>
      <c r="D375" s="7" t="n">
        <v>60651122.8910444</v>
      </c>
      <c r="E375" s="7" t="n">
        <v>5225475000</v>
      </c>
      <c r="F375" s="7" t="n">
        <v>61979827.0836502</v>
      </c>
      <c r="G375" s="7" t="n">
        <v>122630950</v>
      </c>
      <c r="H375" s="7" t="n">
        <v>505110665.75</v>
      </c>
      <c r="I375" s="17" t="n">
        <v>0.242780361443991</v>
      </c>
      <c r="J375" s="7" t="n">
        <v>416716299</v>
      </c>
      <c r="K375" s="7" t="n">
        <v>122630950</v>
      </c>
      <c r="L375" s="0" t="n">
        <v>24.28</v>
      </c>
      <c r="N375" s="7" t="n">
        <v>120432974</v>
      </c>
      <c r="O375" s="18" t="n">
        <v>0.0501</v>
      </c>
      <c r="P375" s="7" t="n">
        <v>126466666</v>
      </c>
      <c r="Q375" s="17" t="n">
        <v>25.0374174562755</v>
      </c>
      <c r="R375" s="17" t="n">
        <v>0</v>
      </c>
      <c r="S375" s="17" t="n">
        <v>0</v>
      </c>
      <c r="T375" s="7" t="n">
        <v>0</v>
      </c>
      <c r="U375" s="7" t="n">
        <v>3835716</v>
      </c>
      <c r="V375" s="7" t="n">
        <v>3835716</v>
      </c>
      <c r="W375" s="7" t="n">
        <v>0</v>
      </c>
      <c r="X375" s="7" t="n">
        <v>122630950</v>
      </c>
      <c r="Y375" s="17" t="n">
        <v>24.2780361443991</v>
      </c>
      <c r="AA375" s="0" t="n">
        <v>0</v>
      </c>
      <c r="AB375" s="0" t="n">
        <v>0</v>
      </c>
      <c r="AC375" s="0" t="n">
        <v>0</v>
      </c>
      <c r="AD375" s="0" t="n">
        <v>-0.00196385560088785</v>
      </c>
      <c r="AG375" s="0" t="s">
        <v>783</v>
      </c>
      <c r="AH375" s="0" t="s">
        <v>366</v>
      </c>
      <c r="AI375" s="0" t="n">
        <v>0.242780361443991</v>
      </c>
      <c r="AJ375" s="0" t="n">
        <v>24.28</v>
      </c>
      <c r="AK375" s="0" t="n">
        <v>0.0501</v>
      </c>
      <c r="AL375" s="0" t="n">
        <v>122630950</v>
      </c>
      <c r="AM375" s="0" t="n">
        <v>-0.00196385560088785</v>
      </c>
    </row>
    <row r="376" customFormat="false" ht="14.5" hidden="false" customHeight="false" outlineLevel="0" collapsed="false">
      <c r="A376" s="0" t="n">
        <v>349</v>
      </c>
      <c r="B376" s="0" t="s">
        <v>367</v>
      </c>
      <c r="C376" s="7" t="n">
        <v>198652000</v>
      </c>
      <c r="D376" s="7" t="n">
        <v>642996.904424581</v>
      </c>
      <c r="E376" s="7" t="n">
        <v>39385000</v>
      </c>
      <c r="F376" s="7" t="n">
        <v>467149.013188191</v>
      </c>
      <c r="G376" s="7" t="n">
        <v>1110146</v>
      </c>
      <c r="H376" s="7" t="n">
        <v>1599602.04</v>
      </c>
      <c r="I376" s="17" t="n">
        <v>0.694013868599467</v>
      </c>
      <c r="J376" s="7" t="n">
        <v>1319672</v>
      </c>
      <c r="K376" s="7" t="n">
        <v>1110146</v>
      </c>
      <c r="L376" s="0" t="n">
        <v>69.4</v>
      </c>
      <c r="N376" s="7" t="n">
        <v>1103824</v>
      </c>
      <c r="O376" s="18" t="n">
        <v>0.0445</v>
      </c>
      <c r="P376" s="7" t="n">
        <v>1152944</v>
      </c>
      <c r="Q376" s="17" t="n">
        <v>72.0769273337511</v>
      </c>
      <c r="R376" s="17" t="n">
        <v>0</v>
      </c>
      <c r="S376" s="17" t="n">
        <v>0</v>
      </c>
      <c r="T376" s="7" t="n">
        <v>0</v>
      </c>
      <c r="U376" s="7" t="n">
        <v>42798</v>
      </c>
      <c r="V376" s="7" t="n">
        <v>42798</v>
      </c>
      <c r="W376" s="7" t="n">
        <v>0</v>
      </c>
      <c r="X376" s="7" t="n">
        <v>1110146</v>
      </c>
      <c r="Y376" s="17" t="n">
        <v>69.4013868599468</v>
      </c>
      <c r="AA376" s="0" t="n">
        <v>0</v>
      </c>
      <c r="AB376" s="0" t="n">
        <v>0</v>
      </c>
      <c r="AC376" s="0" t="n">
        <v>0</v>
      </c>
      <c r="AD376" s="0" t="n">
        <v>0.00138685994674859</v>
      </c>
      <c r="AG376" s="0" t="s">
        <v>784</v>
      </c>
      <c r="AH376" s="0" t="s">
        <v>367</v>
      </c>
      <c r="AI376" s="0" t="n">
        <v>0.694013868599467</v>
      </c>
      <c r="AJ376" s="0" t="n">
        <v>69.4</v>
      </c>
      <c r="AK376" s="0" t="n">
        <v>0.0445</v>
      </c>
      <c r="AL376" s="0" t="n">
        <v>1110146</v>
      </c>
      <c r="AM376" s="0" t="n">
        <v>0.00138685994674859</v>
      </c>
    </row>
    <row r="377" customFormat="false" ht="14.5" hidden="false" customHeight="false" outlineLevel="0" collapsed="false">
      <c r="A377" s="0" t="n">
        <v>350</v>
      </c>
      <c r="B377" s="0" t="s">
        <v>368</v>
      </c>
      <c r="C377" s="7" t="n">
        <v>2814471000</v>
      </c>
      <c r="D377" s="7" t="n">
        <v>9109881.30294563</v>
      </c>
      <c r="E377" s="7" t="n">
        <v>922083000</v>
      </c>
      <c r="F377" s="7" t="n">
        <v>10936909.0650656</v>
      </c>
      <c r="G377" s="7" t="n">
        <v>20046790</v>
      </c>
      <c r="H377" s="7" t="n">
        <v>23819770.3527438</v>
      </c>
      <c r="I377" s="17" t="n">
        <v>0.841602992099831</v>
      </c>
      <c r="J377" s="7" t="n">
        <v>19651311</v>
      </c>
      <c r="K377" s="7" t="n">
        <v>19651311</v>
      </c>
      <c r="L377" s="0" t="n">
        <v>82.5</v>
      </c>
      <c r="N377" s="7" t="n">
        <v>17726400</v>
      </c>
      <c r="O377" s="18" t="n">
        <v>0.0459</v>
      </c>
      <c r="P377" s="7" t="n">
        <v>18540042</v>
      </c>
      <c r="Q377" s="17" t="n">
        <v>77.8346798707251</v>
      </c>
      <c r="R377" s="17" t="n">
        <v>4.66532012927493</v>
      </c>
      <c r="S377" s="17" t="n">
        <v>0.01</v>
      </c>
      <c r="T377" s="7" t="n">
        <v>177264</v>
      </c>
      <c r="U377" s="7" t="n">
        <v>0</v>
      </c>
      <c r="V377" s="7" t="n">
        <v>0</v>
      </c>
      <c r="W377" s="7" t="n">
        <v>0</v>
      </c>
      <c r="X377" s="7" t="n">
        <v>18717306</v>
      </c>
      <c r="Y377" s="17" t="n">
        <v>78.5788684056057</v>
      </c>
      <c r="AA377" s="0" t="n">
        <v>-1111269</v>
      </c>
      <c r="AB377" s="0" t="n">
        <v>-934005</v>
      </c>
      <c r="AC377" s="0" t="n">
        <v>0</v>
      </c>
      <c r="AD377" s="0" t="n">
        <v>-3.92113159439435</v>
      </c>
      <c r="AG377" s="0" t="s">
        <v>785</v>
      </c>
      <c r="AH377" s="0" t="s">
        <v>368</v>
      </c>
      <c r="AI377" s="0" t="n">
        <v>0.841602992099831</v>
      </c>
      <c r="AJ377" s="0" t="n">
        <v>82.5</v>
      </c>
      <c r="AK377" s="0" t="n">
        <v>0.0459</v>
      </c>
      <c r="AL377" s="0" t="n">
        <v>18717306</v>
      </c>
      <c r="AM377" s="0" t="n">
        <v>-3.92113159439435</v>
      </c>
    </row>
    <row r="378" customFormat="false" ht="14.5" hidden="false" customHeight="false" outlineLevel="0" collapsed="false">
      <c r="A378" s="0" t="n">
        <v>351</v>
      </c>
      <c r="B378" s="0" t="s">
        <v>369</v>
      </c>
      <c r="C378" s="7" t="n">
        <v>7825616900</v>
      </c>
      <c r="D378" s="7" t="n">
        <v>25329961.1476989</v>
      </c>
      <c r="E378" s="7" t="n">
        <v>1131027000</v>
      </c>
      <c r="F378" s="7" t="n">
        <v>13415212.5666929</v>
      </c>
      <c r="G378" s="7" t="n">
        <v>38745174</v>
      </c>
      <c r="H378" s="7" t="n">
        <v>40335005.1544497</v>
      </c>
      <c r="I378" s="17" t="n">
        <v>0.960584332433776</v>
      </c>
      <c r="J378" s="7" t="n">
        <v>33276379</v>
      </c>
      <c r="K378" s="7" t="n">
        <v>33276379</v>
      </c>
      <c r="L378" s="0" t="n">
        <v>82.5</v>
      </c>
      <c r="N378" s="7" t="n">
        <v>27961470</v>
      </c>
      <c r="O378" s="18" t="n">
        <v>0.0432</v>
      </c>
      <c r="P378" s="7" t="n">
        <v>29169406</v>
      </c>
      <c r="Q378" s="17" t="n">
        <v>72.3178437397127</v>
      </c>
      <c r="R378" s="17" t="n">
        <v>10.1821562602873</v>
      </c>
      <c r="S378" s="17" t="n">
        <v>0.02</v>
      </c>
      <c r="T378" s="7" t="n">
        <v>559229</v>
      </c>
      <c r="U378" s="7" t="n">
        <v>0</v>
      </c>
      <c r="V378" s="7" t="n">
        <v>0</v>
      </c>
      <c r="W378" s="7" t="n">
        <v>0</v>
      </c>
      <c r="X378" s="7" t="n">
        <v>29728635</v>
      </c>
      <c r="Y378" s="17" t="n">
        <v>73.7043044525814</v>
      </c>
      <c r="AA378" s="0" t="n">
        <v>-4106973</v>
      </c>
      <c r="AB378" s="0" t="n">
        <v>-3547744</v>
      </c>
      <c r="AC378" s="0" t="n">
        <v>0</v>
      </c>
      <c r="AD378" s="0" t="n">
        <v>-8.79569554741865</v>
      </c>
      <c r="AG378" s="0" t="s">
        <v>786</v>
      </c>
      <c r="AH378" s="0" t="s">
        <v>369</v>
      </c>
      <c r="AI378" s="0" t="n">
        <v>0.960584332433776</v>
      </c>
      <c r="AJ378" s="0" t="n">
        <v>82.5</v>
      </c>
      <c r="AK378" s="0" t="n">
        <v>0.0432</v>
      </c>
      <c r="AL378" s="0" t="n">
        <v>29728635</v>
      </c>
      <c r="AM378" s="0" t="n">
        <v>-8.79569554741865</v>
      </c>
    </row>
    <row r="379" customFormat="false" ht="14.5" hidden="false" customHeight="false" outlineLevel="0" collapsed="false">
      <c r="A379" s="0" t="n">
        <v>999</v>
      </c>
      <c r="B379" s="0" t="s">
        <v>370</v>
      </c>
      <c r="C379" s="7" t="n">
        <v>1583183946900</v>
      </c>
      <c r="D379" s="7" t="n">
        <v>5124450682.55739</v>
      </c>
      <c r="E379" s="7" t="n">
        <v>432038780848.75</v>
      </c>
      <c r="F379" s="7" t="n">
        <v>5124450682.55739</v>
      </c>
      <c r="G379" s="7" t="n">
        <v>10248901363</v>
      </c>
      <c r="H379" s="7" t="n">
        <v>14535103399.7177</v>
      </c>
      <c r="I379" s="17" t="n">
        <v>0.705113756755184</v>
      </c>
      <c r="J379" s="7" t="n">
        <v>11991460299</v>
      </c>
      <c r="K379" s="7" t="n">
        <v>7848955827</v>
      </c>
      <c r="L379" s="0" t="n">
        <v>53.9999999391297</v>
      </c>
      <c r="N379" s="7" t="n">
        <v>7566302117</v>
      </c>
      <c r="O379" s="18" t="n">
        <v>0.0432</v>
      </c>
      <c r="P379" s="7" t="n">
        <v>7948421842</v>
      </c>
      <c r="Q379" s="17" t="n">
        <v>54.6843157796481</v>
      </c>
      <c r="T379" s="7" t="n">
        <v>11646481</v>
      </c>
      <c r="U379" s="7" t="n">
        <v>270660246</v>
      </c>
      <c r="V379" s="7" t="n">
        <v>270660246</v>
      </c>
      <c r="W379" s="7" t="n">
        <v>687623</v>
      </c>
      <c r="X379" s="7" t="n">
        <v>7690095700</v>
      </c>
      <c r="Y379" s="17" t="n">
        <v>52.9070587839736</v>
      </c>
      <c r="AA379" s="0" t="n">
        <v>-171194231</v>
      </c>
      <c r="AB379" s="0" t="n">
        <v>-158860127</v>
      </c>
      <c r="AC379" s="0" t="n">
        <v>0</v>
      </c>
      <c r="AG379" s="0" t="s">
        <v>787</v>
      </c>
      <c r="AH379" s="0" t="s">
        <v>370</v>
      </c>
      <c r="AI379" s="0" t="n">
        <v>0.705113756755184</v>
      </c>
      <c r="AJ379" s="0" t="n">
        <v>53.9999999391297</v>
      </c>
      <c r="AK379" s="0" t="n">
        <v>0.0432</v>
      </c>
      <c r="AL379" s="0" t="n">
        <v>7690095700</v>
      </c>
      <c r="AM379" s="0" t="n">
        <v>0</v>
      </c>
    </row>
    <row r="381" customFormat="false" ht="14.5" hidden="false" customHeight="false" outlineLevel="0" collapsed="false">
      <c r="R381" s="0" t="n">
        <v>101</v>
      </c>
      <c r="S381" s="0" t="n">
        <v>39</v>
      </c>
      <c r="T381" s="0" t="n">
        <v>55</v>
      </c>
      <c r="U381" s="0" t="n">
        <v>249</v>
      </c>
      <c r="W381" s="0" t="n">
        <v>7</v>
      </c>
    </row>
    <row r="382" customFormat="false" ht="14.5" hidden="false" customHeight="false" outlineLevel="0" collapsed="false">
      <c r="S382" s="0" t="n">
        <v>16</v>
      </c>
      <c r="U382" s="0" t="n">
        <v>0.709401709401709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9" activeCellId="1" sqref="242:242 C9"/>
    </sheetView>
  </sheetViews>
  <sheetFormatPr defaultColWidth="8.58203125" defaultRowHeight="14.5" zeroHeight="false" outlineLevelRow="0" outlineLevelCol="0"/>
  <cols>
    <col collapsed="false" customWidth="true" hidden="false" outlineLevel="0" max="1" min="1" style="0" width="13.36"/>
    <col collapsed="false" customWidth="true" hidden="false" outlineLevel="0" max="2" min="2" style="0" width="14.63"/>
  </cols>
  <sheetData>
    <row r="1" s="78" customFormat="true" ht="29.5" hidden="false" customHeight="false" outlineLevel="0" collapsed="false">
      <c r="A1" s="76" t="s">
        <v>788</v>
      </c>
      <c r="B1" s="77" t="s">
        <v>789</v>
      </c>
    </row>
    <row r="2" customFormat="false" ht="14.5" hidden="false" customHeight="false" outlineLevel="0" collapsed="false">
      <c r="A2" s="79" t="n">
        <v>0.59</v>
      </c>
      <c r="B2" s="80" t="n">
        <v>309295600</v>
      </c>
    </row>
    <row r="3" customFormat="false" ht="14.5" hidden="false" customHeight="false" outlineLevel="0" collapsed="false">
      <c r="A3" s="79" t="n">
        <v>0.58</v>
      </c>
      <c r="B3" s="80" t="n">
        <v>313499853</v>
      </c>
    </row>
    <row r="4" customFormat="false" ht="14.5" hidden="false" customHeight="false" outlineLevel="0" collapsed="false">
      <c r="A4" s="79" t="n">
        <v>0.57</v>
      </c>
      <c r="B4" s="80" t="n">
        <v>323970514</v>
      </c>
    </row>
    <row r="5" customFormat="false" ht="14.5" hidden="false" customHeight="false" outlineLevel="0" collapsed="false">
      <c r="A5" s="79" t="n">
        <v>0.56</v>
      </c>
      <c r="B5" s="80" t="n">
        <v>346151730</v>
      </c>
    </row>
    <row r="6" customFormat="false" ht="14.5" hidden="false" customHeight="false" outlineLevel="0" collapsed="false">
      <c r="A6" s="79" t="n">
        <v>0.55</v>
      </c>
      <c r="B6" s="80" t="n">
        <v>393182676</v>
      </c>
    </row>
    <row r="7" customFormat="false" ht="15" hidden="false" customHeight="false" outlineLevel="0" collapsed="false">
      <c r="A7" s="81" t="n">
        <v>0.54</v>
      </c>
      <c r="B7" s="82" t="n">
        <v>468401226</v>
      </c>
    </row>
    <row r="8" customFormat="false" ht="15" hidden="false" customHeight="false" outlineLevel="0" collapsed="false">
      <c r="B8" s="83" t="n">
        <f aca="false">(B7-B2)</f>
        <v>159105626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2024-10-12T17:22:35Z</dcterms:created>
  <dc:creator>Julianne Kelley</dc:creator>
  <dc:description/>
  <dc:language>en-US</dc:language>
  <cp:lastModifiedBy>Julianne Kelley</cp:lastModifiedBy>
  <dcterms:modified xsi:type="dcterms:W3CDTF">2024-10-12T20:15:17Z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